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1.xml" ContentType="application/vnd.ms-excel.controlproperti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trlProps/ctrlProp2.xml" ContentType="application/vnd.ms-excel.controlproperti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208" tabRatio="906" activeTab="4"/>
  </bookViews>
  <sheets>
    <sheet name="Taux CO2  MLO" sheetId="16" r:id="rId1"/>
    <sheet name="emissions CDIAC" sheetId="14" r:id="rId2"/>
    <sheet name="CO2 avant 1958 Law Dome 2006" sheetId="20" r:id="rId3"/>
    <sheet name="Cumul anthropique vs CO2" sheetId="15" r:id="rId4"/>
    <sheet name="Calcul effet SUESS" sheetId="18" r:id="rId5"/>
    <sheet name="calcul delta13C" sheetId="22" r:id="rId6"/>
    <sheet name="tableaux illustration" sheetId="4" r:id="rId7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I7" i="18" l="1"/>
  <c r="AO2" i="18" l="1"/>
  <c r="H7" i="22" l="1"/>
  <c r="G4" i="22"/>
  <c r="G14" i="22" s="1"/>
  <c r="E4" i="22"/>
  <c r="H6" i="22" l="1"/>
  <c r="G18" i="22"/>
  <c r="G22" i="22"/>
  <c r="G26" i="22"/>
  <c r="G30" i="22"/>
  <c r="G34" i="22"/>
  <c r="G38" i="22"/>
  <c r="G7" i="22"/>
  <c r="H8" i="22" s="1"/>
  <c r="G11" i="22"/>
  <c r="G15" i="22"/>
  <c r="G19" i="22"/>
  <c r="G23" i="22"/>
  <c r="G27" i="22"/>
  <c r="G31" i="22"/>
  <c r="G35" i="22"/>
  <c r="G39" i="22"/>
  <c r="G8" i="22"/>
  <c r="G12" i="22"/>
  <c r="G16" i="22"/>
  <c r="G20" i="22"/>
  <c r="G24" i="22"/>
  <c r="G28" i="22"/>
  <c r="G32" i="22"/>
  <c r="G36" i="22"/>
  <c r="G40" i="22"/>
  <c r="G10" i="22"/>
  <c r="G9" i="22"/>
  <c r="G13" i="22"/>
  <c r="G17" i="22"/>
  <c r="G21" i="22"/>
  <c r="G25" i="22"/>
  <c r="G29" i="22"/>
  <c r="G33" i="22"/>
  <c r="G37" i="22"/>
  <c r="G41" i="22"/>
  <c r="H9" i="22" l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Y26" i="4" l="1"/>
  <c r="Y25" i="4" l="1"/>
  <c r="Y24" i="4"/>
  <c r="Y23" i="4"/>
  <c r="Y22" i="4"/>
  <c r="Y21" i="4"/>
  <c r="W21" i="4"/>
  <c r="S22" i="4" l="1"/>
  <c r="S21" i="4"/>
  <c r="Z44" i="18" l="1"/>
  <c r="B2910" i="20" l="1"/>
  <c r="B2560" i="20"/>
  <c r="AI13" i="18" l="1"/>
  <c r="L2" i="18" l="1"/>
  <c r="AI8" i="18" l="1"/>
  <c r="AK8" i="18" s="1"/>
  <c r="I5" i="18"/>
  <c r="E170" i="18"/>
  <c r="E169" i="18"/>
  <c r="E168" i="18"/>
  <c r="E167" i="18"/>
  <c r="E166" i="18"/>
  <c r="E165" i="18"/>
  <c r="E164" i="18"/>
  <c r="E163" i="18"/>
  <c r="E162" i="18"/>
  <c r="E161" i="18"/>
  <c r="E160" i="18"/>
  <c r="E159" i="18"/>
  <c r="E158" i="18"/>
  <c r="E157" i="18"/>
  <c r="E156" i="18"/>
  <c r="E155" i="18"/>
  <c r="E154" i="18"/>
  <c r="E153" i="18"/>
  <c r="E152" i="18"/>
  <c r="E151" i="18"/>
  <c r="E150" i="18"/>
  <c r="E149" i="18"/>
  <c r="E148" i="18"/>
  <c r="E147" i="18"/>
  <c r="E146" i="18"/>
  <c r="E145" i="18"/>
  <c r="E144" i="18"/>
  <c r="E143" i="18"/>
  <c r="E142" i="18"/>
  <c r="E141" i="18"/>
  <c r="E140" i="18"/>
  <c r="E139" i="18"/>
  <c r="E138" i="18"/>
  <c r="E137" i="18"/>
  <c r="E136" i="18"/>
  <c r="E135" i="18"/>
  <c r="E134" i="18"/>
  <c r="E133" i="18"/>
  <c r="E132" i="18"/>
  <c r="E131" i="18"/>
  <c r="E130" i="18"/>
  <c r="E129" i="18"/>
  <c r="E128" i="18"/>
  <c r="E127" i="18"/>
  <c r="E126" i="18"/>
  <c r="E125" i="18"/>
  <c r="E124" i="18"/>
  <c r="E123" i="18"/>
  <c r="E122" i="18"/>
  <c r="E121" i="18"/>
  <c r="E120" i="18"/>
  <c r="E119" i="18"/>
  <c r="E118" i="18"/>
  <c r="E117" i="18"/>
  <c r="E116" i="18"/>
  <c r="E115" i="18"/>
  <c r="E114" i="18"/>
  <c r="E113" i="18"/>
  <c r="K113" i="18" s="1"/>
  <c r="E112" i="18"/>
  <c r="E111" i="18"/>
  <c r="E110" i="18"/>
  <c r="E109" i="18"/>
  <c r="E108" i="18"/>
  <c r="E107" i="18"/>
  <c r="E106" i="18"/>
  <c r="E105" i="18"/>
  <c r="E104" i="18"/>
  <c r="E103" i="18"/>
  <c r="E102" i="18"/>
  <c r="E101" i="18"/>
  <c r="E100" i="18"/>
  <c r="E99" i="18"/>
  <c r="E98" i="18"/>
  <c r="E97" i="18"/>
  <c r="E96" i="18"/>
  <c r="E95" i="18"/>
  <c r="E94" i="18"/>
  <c r="E93" i="18"/>
  <c r="E92" i="18"/>
  <c r="E91" i="18"/>
  <c r="E90" i="18"/>
  <c r="E89" i="18"/>
  <c r="E88" i="18"/>
  <c r="E87" i="18"/>
  <c r="E86" i="18"/>
  <c r="E85" i="18"/>
  <c r="E84" i="18"/>
  <c r="E83" i="18"/>
  <c r="E82" i="18"/>
  <c r="E81" i="18"/>
  <c r="E80" i="18"/>
  <c r="E79" i="18"/>
  <c r="E78" i="18"/>
  <c r="E77" i="18"/>
  <c r="E76" i="18"/>
  <c r="E75" i="18"/>
  <c r="E74" i="18"/>
  <c r="E73" i="18"/>
  <c r="E72" i="18"/>
  <c r="E71" i="18"/>
  <c r="E70" i="18"/>
  <c r="E69" i="18"/>
  <c r="E68" i="18"/>
  <c r="E67" i="18"/>
  <c r="E66" i="18"/>
  <c r="E65" i="18"/>
  <c r="E64" i="18"/>
  <c r="E63" i="18"/>
  <c r="E62" i="18"/>
  <c r="E61" i="18"/>
  <c r="E60" i="18"/>
  <c r="E59" i="18"/>
  <c r="E58" i="18"/>
  <c r="E57" i="18"/>
  <c r="E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I7" i="18" s="1"/>
  <c r="I8" i="18" s="1"/>
  <c r="I9" i="18" s="1"/>
  <c r="I10" i="18" s="1"/>
  <c r="I11" i="18" s="1"/>
  <c r="I12" i="18" s="1"/>
  <c r="C7" i="18"/>
  <c r="C8" i="18" s="1"/>
  <c r="AK7" i="18" l="1"/>
  <c r="AK9" i="18" s="1"/>
  <c r="AK10" i="18" s="1"/>
  <c r="I13" i="18"/>
  <c r="I14" i="18" s="1"/>
  <c r="I15" i="18" s="1"/>
  <c r="I16" i="18" s="1"/>
  <c r="I17" i="18" s="1"/>
  <c r="I18" i="18" s="1"/>
  <c r="I19" i="18" s="1"/>
  <c r="I20" i="18" s="1"/>
  <c r="I21" i="18" s="1"/>
  <c r="I22" i="18" s="1"/>
  <c r="I23" i="18" s="1"/>
  <c r="I24" i="18" s="1"/>
  <c r="I25" i="18" s="1"/>
  <c r="I26" i="18" s="1"/>
  <c r="I27" i="18" s="1"/>
  <c r="I28" i="18" s="1"/>
  <c r="I29" i="18" s="1"/>
  <c r="I30" i="18" s="1"/>
  <c r="I31" i="18" s="1"/>
  <c r="I32" i="18" s="1"/>
  <c r="I33" i="18" s="1"/>
  <c r="I34" i="18" s="1"/>
  <c r="I35" i="18" s="1"/>
  <c r="I36" i="18" s="1"/>
  <c r="I37" i="18" s="1"/>
  <c r="I38" i="18" s="1"/>
  <c r="I39" i="18" s="1"/>
  <c r="I40" i="18" s="1"/>
  <c r="I41" i="18" s="1"/>
  <c r="I42" i="18" s="1"/>
  <c r="I43" i="18" s="1"/>
  <c r="I44" i="18" s="1"/>
  <c r="I45" i="18" s="1"/>
  <c r="I46" i="18" s="1"/>
  <c r="I47" i="18" s="1"/>
  <c r="I48" i="18" s="1"/>
  <c r="I49" i="18" s="1"/>
  <c r="I50" i="18" s="1"/>
  <c r="I51" i="18" s="1"/>
  <c r="I52" i="18" s="1"/>
  <c r="I53" i="18" s="1"/>
  <c r="I54" i="18" s="1"/>
  <c r="I55" i="18" s="1"/>
  <c r="I56" i="18" s="1"/>
  <c r="I57" i="18" s="1"/>
  <c r="I58" i="18" s="1"/>
  <c r="I59" i="18" s="1"/>
  <c r="I60" i="18" s="1"/>
  <c r="I61" i="18" s="1"/>
  <c r="I62" i="18" s="1"/>
  <c r="I63" i="18" s="1"/>
  <c r="I64" i="18" s="1"/>
  <c r="I65" i="18" s="1"/>
  <c r="I66" i="18" s="1"/>
  <c r="I67" i="18" s="1"/>
  <c r="I68" i="18" s="1"/>
  <c r="I69" i="18" s="1"/>
  <c r="I70" i="18" s="1"/>
  <c r="I71" i="18" s="1"/>
  <c r="I72" i="18" s="1"/>
  <c r="I73" i="18" s="1"/>
  <c r="I74" i="18" s="1"/>
  <c r="I75" i="18" s="1"/>
  <c r="I76" i="18" s="1"/>
  <c r="I77" i="18" s="1"/>
  <c r="I78" i="18" s="1"/>
  <c r="I79" i="18" s="1"/>
  <c r="I80" i="18" s="1"/>
  <c r="I81" i="18" s="1"/>
  <c r="I82" i="18" s="1"/>
  <c r="I83" i="18" s="1"/>
  <c r="I84" i="18" s="1"/>
  <c r="I85" i="18" s="1"/>
  <c r="I86" i="18" s="1"/>
  <c r="I87" i="18" s="1"/>
  <c r="I88" i="18" s="1"/>
  <c r="I89" i="18" s="1"/>
  <c r="I90" i="18" s="1"/>
  <c r="I91" i="18" s="1"/>
  <c r="I92" i="18" s="1"/>
  <c r="I93" i="18" s="1"/>
  <c r="I94" i="18" s="1"/>
  <c r="I95" i="18" s="1"/>
  <c r="I96" i="18" s="1"/>
  <c r="I97" i="18" s="1"/>
  <c r="I98" i="18" s="1"/>
  <c r="I99" i="18" s="1"/>
  <c r="I100" i="18" s="1"/>
  <c r="I101" i="18" s="1"/>
  <c r="I102" i="18" s="1"/>
  <c r="I103" i="18" s="1"/>
  <c r="I104" i="18" s="1"/>
  <c r="I105" i="18" s="1"/>
  <c r="I106" i="18" s="1"/>
  <c r="I107" i="18" s="1"/>
  <c r="I108" i="18" s="1"/>
  <c r="I109" i="18" s="1"/>
  <c r="I110" i="18" s="1"/>
  <c r="I111" i="18" s="1"/>
  <c r="I112" i="18" s="1"/>
  <c r="I113" i="18" s="1"/>
  <c r="I114" i="18" s="1"/>
  <c r="C9" i="18"/>
  <c r="D9" i="18" s="1"/>
  <c r="D8" i="18"/>
  <c r="K112" i="18"/>
  <c r="K111" i="18" s="1"/>
  <c r="D7" i="18"/>
  <c r="L5" i="18"/>
  <c r="K110" i="18" l="1"/>
  <c r="K109" i="18" s="1"/>
  <c r="K108" i="18" s="1"/>
  <c r="K107" i="18" s="1"/>
  <c r="K106" i="18" s="1"/>
  <c r="K105" i="18" s="1"/>
  <c r="K104" i="18" s="1"/>
  <c r="K103" i="18" s="1"/>
  <c r="K102" i="18" s="1"/>
  <c r="K101" i="18" s="1"/>
  <c r="K100" i="18" s="1"/>
  <c r="K99" i="18" s="1"/>
  <c r="K98" i="18" s="1"/>
  <c r="K97" i="18" s="1"/>
  <c r="K96" i="18" s="1"/>
  <c r="K95" i="18" s="1"/>
  <c r="K94" i="18" s="1"/>
  <c r="K93" i="18" s="1"/>
  <c r="K92" i="18" s="1"/>
  <c r="K91" i="18" s="1"/>
  <c r="K90" i="18" s="1"/>
  <c r="K89" i="18" s="1"/>
  <c r="K88" i="18" s="1"/>
  <c r="K87" i="18" s="1"/>
  <c r="K86" i="18" s="1"/>
  <c r="K85" i="18" s="1"/>
  <c r="K84" i="18" s="1"/>
  <c r="K83" i="18" s="1"/>
  <c r="K82" i="18" s="1"/>
  <c r="K81" i="18" s="1"/>
  <c r="K80" i="18" s="1"/>
  <c r="K79" i="18" s="1"/>
  <c r="K78" i="18" s="1"/>
  <c r="K77" i="18" s="1"/>
  <c r="K76" i="18" s="1"/>
  <c r="K75" i="18" s="1"/>
  <c r="K74" i="18" s="1"/>
  <c r="K73" i="18" s="1"/>
  <c r="K72" i="18" s="1"/>
  <c r="K71" i="18" s="1"/>
  <c r="K70" i="18" s="1"/>
  <c r="K69" i="18" s="1"/>
  <c r="K68" i="18" s="1"/>
  <c r="K67" i="18" s="1"/>
  <c r="K66" i="18" s="1"/>
  <c r="K65" i="18" s="1"/>
  <c r="K64" i="18" s="1"/>
  <c r="K63" i="18" s="1"/>
  <c r="K62" i="18" s="1"/>
  <c r="K61" i="18" s="1"/>
  <c r="K60" i="18" s="1"/>
  <c r="K59" i="18" s="1"/>
  <c r="K58" i="18" s="1"/>
  <c r="K57" i="18" s="1"/>
  <c r="K56" i="18" s="1"/>
  <c r="K55" i="18" s="1"/>
  <c r="K54" i="18" s="1"/>
  <c r="K53" i="18" s="1"/>
  <c r="K52" i="18" s="1"/>
  <c r="K51" i="18" s="1"/>
  <c r="K50" i="18" s="1"/>
  <c r="K49" i="18" s="1"/>
  <c r="K48" i="18" s="1"/>
  <c r="K47" i="18" s="1"/>
  <c r="K46" i="18" s="1"/>
  <c r="K45" i="18" s="1"/>
  <c r="K44" i="18" s="1"/>
  <c r="K43" i="18" s="1"/>
  <c r="K42" i="18" s="1"/>
  <c r="K41" i="18" s="1"/>
  <c r="K40" i="18" s="1"/>
  <c r="K39" i="18" s="1"/>
  <c r="K38" i="18" s="1"/>
  <c r="K37" i="18" s="1"/>
  <c r="K36" i="18" s="1"/>
  <c r="K35" i="18" s="1"/>
  <c r="K34" i="18" s="1"/>
  <c r="K33" i="18" s="1"/>
  <c r="K32" i="18" s="1"/>
  <c r="K31" i="18" s="1"/>
  <c r="K30" i="18" s="1"/>
  <c r="K29" i="18" s="1"/>
  <c r="K28" i="18" s="1"/>
  <c r="K27" i="18" s="1"/>
  <c r="K26" i="18" s="1"/>
  <c r="K25" i="18" s="1"/>
  <c r="K24" i="18" s="1"/>
  <c r="K23" i="18" s="1"/>
  <c r="K22" i="18" s="1"/>
  <c r="K21" i="18" s="1"/>
  <c r="K20" i="18" s="1"/>
  <c r="K19" i="18" s="1"/>
  <c r="K18" i="18" s="1"/>
  <c r="K17" i="18" s="1"/>
  <c r="K16" i="18" s="1"/>
  <c r="K15" i="18" s="1"/>
  <c r="K14" i="18" s="1"/>
  <c r="K13" i="18" s="1"/>
  <c r="K12" i="18" s="1"/>
  <c r="K11" i="18" s="1"/>
  <c r="K10" i="18" s="1"/>
  <c r="K9" i="18" s="1"/>
  <c r="K8" i="18" s="1"/>
  <c r="K7" i="18" s="1"/>
  <c r="K6" i="18" s="1"/>
  <c r="L7" i="18" s="1"/>
  <c r="C10" i="18"/>
  <c r="C11" i="18"/>
  <c r="D10" i="18"/>
  <c r="D11" i="18" l="1"/>
  <c r="C12" i="18"/>
  <c r="D12" i="18" l="1"/>
  <c r="C13" i="18"/>
  <c r="C14" i="18" l="1"/>
  <c r="D13" i="18"/>
  <c r="D14" i="18" l="1"/>
  <c r="C15" i="18"/>
  <c r="C16" i="18" l="1"/>
  <c r="D15" i="18"/>
  <c r="C17" i="18" l="1"/>
  <c r="D16" i="18"/>
  <c r="D17" i="18" l="1"/>
  <c r="C18" i="18"/>
  <c r="C19" i="18" l="1"/>
  <c r="D18" i="18"/>
  <c r="D19" i="18" l="1"/>
  <c r="C20" i="18"/>
  <c r="D20" i="18" l="1"/>
  <c r="C21" i="18"/>
  <c r="C22" i="18" l="1"/>
  <c r="D21" i="18"/>
  <c r="D22" i="18" l="1"/>
  <c r="C23" i="18"/>
  <c r="C24" i="18" l="1"/>
  <c r="D23" i="18"/>
  <c r="C25" i="18" l="1"/>
  <c r="D24" i="18"/>
  <c r="D25" i="18" l="1"/>
  <c r="C26" i="18"/>
  <c r="C27" i="18" l="1"/>
  <c r="D26" i="18"/>
  <c r="D27" i="18" l="1"/>
  <c r="C28" i="18"/>
  <c r="D28" i="18" l="1"/>
  <c r="C29" i="18"/>
  <c r="C30" i="18" l="1"/>
  <c r="D29" i="18"/>
  <c r="D30" i="18" l="1"/>
  <c r="C31" i="18"/>
  <c r="C32" i="18" l="1"/>
  <c r="D31" i="18"/>
  <c r="C33" i="18" l="1"/>
  <c r="D32" i="18"/>
  <c r="D33" i="18" l="1"/>
  <c r="C34" i="18"/>
  <c r="C35" i="18" l="1"/>
  <c r="D34" i="18"/>
  <c r="D35" i="18" l="1"/>
  <c r="C36" i="18"/>
  <c r="D36" i="18" l="1"/>
  <c r="C37" i="18"/>
  <c r="C38" i="18" l="1"/>
  <c r="D37" i="18"/>
  <c r="D38" i="18" l="1"/>
  <c r="C39" i="18"/>
  <c r="C40" i="18" l="1"/>
  <c r="D39" i="18"/>
  <c r="C41" i="18" l="1"/>
  <c r="D40" i="18"/>
  <c r="D41" i="18" l="1"/>
  <c r="C42" i="18"/>
  <c r="C43" i="18" l="1"/>
  <c r="D42" i="18"/>
  <c r="D43" i="18" l="1"/>
  <c r="C44" i="18"/>
  <c r="D44" i="18" l="1"/>
  <c r="C45" i="18"/>
  <c r="C46" i="18" l="1"/>
  <c r="D45" i="18"/>
  <c r="D46" i="18" l="1"/>
  <c r="C47" i="18"/>
  <c r="C48" i="18" l="1"/>
  <c r="D47" i="18"/>
  <c r="C49" i="18" l="1"/>
  <c r="D48" i="18"/>
  <c r="D49" i="18" l="1"/>
  <c r="C50" i="18"/>
  <c r="C51" i="18" l="1"/>
  <c r="D50" i="18"/>
  <c r="D51" i="18" l="1"/>
  <c r="C52" i="18"/>
  <c r="D52" i="18" l="1"/>
  <c r="C53" i="18"/>
  <c r="C54" i="18" l="1"/>
  <c r="D53" i="18"/>
  <c r="D54" i="18" l="1"/>
  <c r="C55" i="18"/>
  <c r="C56" i="18" l="1"/>
  <c r="D55" i="18"/>
  <c r="C57" i="18" l="1"/>
  <c r="D56" i="18"/>
  <c r="D57" i="18" l="1"/>
  <c r="C58" i="18"/>
  <c r="C59" i="18" l="1"/>
  <c r="D58" i="18"/>
  <c r="D59" i="18" l="1"/>
  <c r="C60" i="18"/>
  <c r="D60" i="18" l="1"/>
  <c r="C61" i="18"/>
  <c r="C62" i="18" l="1"/>
  <c r="D61" i="18"/>
  <c r="D62" i="18" l="1"/>
  <c r="C63" i="18"/>
  <c r="C64" i="18" l="1"/>
  <c r="D63" i="18"/>
  <c r="C65" i="18" l="1"/>
  <c r="D64" i="18"/>
  <c r="D65" i="18" l="1"/>
  <c r="C66" i="18"/>
  <c r="C67" i="18" l="1"/>
  <c r="D66" i="18"/>
  <c r="D67" i="18" l="1"/>
  <c r="C68" i="18"/>
  <c r="D68" i="18" l="1"/>
  <c r="C69" i="18"/>
  <c r="C70" i="18" l="1"/>
  <c r="D69" i="18"/>
  <c r="D70" i="18" l="1"/>
  <c r="C71" i="18"/>
  <c r="C72" i="18" l="1"/>
  <c r="D71" i="18"/>
  <c r="C73" i="18" l="1"/>
  <c r="D72" i="18"/>
  <c r="D73" i="18" l="1"/>
  <c r="C74" i="18"/>
  <c r="C75" i="18" l="1"/>
  <c r="D74" i="18"/>
  <c r="C76" i="18" l="1"/>
  <c r="D75" i="18"/>
  <c r="D76" i="18" l="1"/>
  <c r="C77" i="18"/>
  <c r="C78" i="18" l="1"/>
  <c r="D77" i="18"/>
  <c r="D78" i="18" l="1"/>
  <c r="C79" i="18"/>
  <c r="D79" i="18" l="1"/>
  <c r="C80" i="18"/>
  <c r="C81" i="18" l="1"/>
  <c r="D80" i="18"/>
  <c r="D81" i="18" l="1"/>
  <c r="C82" i="18"/>
  <c r="C83" i="18" l="1"/>
  <c r="D82" i="18"/>
  <c r="C84" i="18" l="1"/>
  <c r="D83" i="18"/>
  <c r="D84" i="18" l="1"/>
  <c r="C85" i="18"/>
  <c r="C86" i="18" l="1"/>
  <c r="D85" i="18"/>
  <c r="D86" i="18" l="1"/>
  <c r="C87" i="18"/>
  <c r="D87" i="18" l="1"/>
  <c r="C88" i="18"/>
  <c r="C89" i="18" l="1"/>
  <c r="D88" i="18"/>
  <c r="D89" i="18" l="1"/>
  <c r="C90" i="18"/>
  <c r="C91" i="18" l="1"/>
  <c r="D90" i="18"/>
  <c r="C92" i="18" l="1"/>
  <c r="D91" i="18"/>
  <c r="D92" i="18" l="1"/>
  <c r="C93" i="18"/>
  <c r="C94" i="18" l="1"/>
  <c r="D93" i="18"/>
  <c r="D94" i="18" l="1"/>
  <c r="C95" i="18"/>
  <c r="D95" i="18" l="1"/>
  <c r="C96" i="18"/>
  <c r="C97" i="18" l="1"/>
  <c r="D96" i="18"/>
  <c r="D97" i="18" l="1"/>
  <c r="C98" i="18"/>
  <c r="C99" i="18" l="1"/>
  <c r="D98" i="18"/>
  <c r="C100" i="18" l="1"/>
  <c r="D99" i="18"/>
  <c r="D100" i="18" l="1"/>
  <c r="C101" i="18"/>
  <c r="C102" i="18" l="1"/>
  <c r="D101" i="18"/>
  <c r="D102" i="18" l="1"/>
  <c r="C103" i="18"/>
  <c r="D103" i="18" l="1"/>
  <c r="C104" i="18"/>
  <c r="C105" i="18" l="1"/>
  <c r="D104" i="18"/>
  <c r="D105" i="18" l="1"/>
  <c r="C106" i="18"/>
  <c r="C107" i="18" l="1"/>
  <c r="D106" i="18"/>
  <c r="C108" i="18" l="1"/>
  <c r="D107" i="18"/>
  <c r="D108" i="18" l="1"/>
  <c r="C109" i="18"/>
  <c r="C110" i="18" l="1"/>
  <c r="D109" i="18"/>
  <c r="L8" i="18"/>
  <c r="L9" i="18" s="1"/>
  <c r="L10" i="18" s="1"/>
  <c r="L11" i="18" s="1"/>
  <c r="L12" i="18" s="1"/>
  <c r="L13" i="18" s="1"/>
  <c r="L14" i="18" s="1"/>
  <c r="L15" i="18" s="1"/>
  <c r="L16" i="18" s="1"/>
  <c r="L17" i="18" s="1"/>
  <c r="L18" i="18" s="1"/>
  <c r="L19" i="18" s="1"/>
  <c r="L20" i="18" s="1"/>
  <c r="L21" i="18" s="1"/>
  <c r="L22" i="18" s="1"/>
  <c r="L23" i="18" s="1"/>
  <c r="L24" i="18" s="1"/>
  <c r="L25" i="18" s="1"/>
  <c r="L26" i="18" s="1"/>
  <c r="L27" i="18" s="1"/>
  <c r="L28" i="18" s="1"/>
  <c r="L29" i="18" s="1"/>
  <c r="L30" i="18" s="1"/>
  <c r="L31" i="18" s="1"/>
  <c r="L32" i="18" s="1"/>
  <c r="L33" i="18" s="1"/>
  <c r="L34" i="18" s="1"/>
  <c r="L35" i="18" s="1"/>
  <c r="L36" i="18" s="1"/>
  <c r="L37" i="18" s="1"/>
  <c r="L38" i="18" s="1"/>
  <c r="L39" i="18" s="1"/>
  <c r="L40" i="18" s="1"/>
  <c r="L41" i="18" s="1"/>
  <c r="L42" i="18" s="1"/>
  <c r="L43" i="18" s="1"/>
  <c r="L44" i="18" s="1"/>
  <c r="L45" i="18" s="1"/>
  <c r="L46" i="18" s="1"/>
  <c r="L47" i="18" s="1"/>
  <c r="L48" i="18" s="1"/>
  <c r="L49" i="18" s="1"/>
  <c r="L50" i="18" s="1"/>
  <c r="L51" i="18" s="1"/>
  <c r="L52" i="18" s="1"/>
  <c r="L53" i="18" s="1"/>
  <c r="L54" i="18" s="1"/>
  <c r="L55" i="18" s="1"/>
  <c r="L56" i="18" s="1"/>
  <c r="L57" i="18" s="1"/>
  <c r="L58" i="18" s="1"/>
  <c r="L59" i="18" s="1"/>
  <c r="L60" i="18" s="1"/>
  <c r="L61" i="18" s="1"/>
  <c r="L62" i="18" s="1"/>
  <c r="L63" i="18" s="1"/>
  <c r="L64" i="18" s="1"/>
  <c r="L65" i="18" s="1"/>
  <c r="L66" i="18" s="1"/>
  <c r="L67" i="18" s="1"/>
  <c r="L68" i="18" s="1"/>
  <c r="L69" i="18" s="1"/>
  <c r="L70" i="18" s="1"/>
  <c r="L71" i="18" s="1"/>
  <c r="L72" i="18" s="1"/>
  <c r="L73" i="18" s="1"/>
  <c r="L74" i="18" s="1"/>
  <c r="L75" i="18" s="1"/>
  <c r="L76" i="18" s="1"/>
  <c r="L77" i="18" s="1"/>
  <c r="L78" i="18" s="1"/>
  <c r="L79" i="18" s="1"/>
  <c r="L80" i="18" s="1"/>
  <c r="L81" i="18" s="1"/>
  <c r="L82" i="18" s="1"/>
  <c r="L83" i="18" s="1"/>
  <c r="L84" i="18" s="1"/>
  <c r="L85" i="18" s="1"/>
  <c r="L86" i="18" s="1"/>
  <c r="L87" i="18" s="1"/>
  <c r="L88" i="18" s="1"/>
  <c r="L89" i="18" s="1"/>
  <c r="L90" i="18" s="1"/>
  <c r="L91" i="18" s="1"/>
  <c r="L92" i="18" s="1"/>
  <c r="L93" i="18" s="1"/>
  <c r="L94" i="18" s="1"/>
  <c r="L95" i="18" s="1"/>
  <c r="L96" i="18" s="1"/>
  <c r="L97" i="18" s="1"/>
  <c r="L98" i="18" s="1"/>
  <c r="L99" i="18" s="1"/>
  <c r="L100" i="18" s="1"/>
  <c r="L101" i="18" s="1"/>
  <c r="L102" i="18" s="1"/>
  <c r="L103" i="18" s="1"/>
  <c r="L104" i="18" s="1"/>
  <c r="L105" i="18" s="1"/>
  <c r="L106" i="18" s="1"/>
  <c r="L107" i="18" s="1"/>
  <c r="L108" i="18" s="1"/>
  <c r="D110" i="18" l="1"/>
  <c r="C111" i="18"/>
  <c r="C112" i="18" l="1"/>
  <c r="D111" i="18"/>
  <c r="D112" i="18" l="1"/>
  <c r="C113" i="18"/>
  <c r="C114" i="18" l="1"/>
  <c r="D113" i="18"/>
  <c r="D114" i="18" l="1"/>
  <c r="C115" i="18"/>
  <c r="C116" i="18" l="1"/>
  <c r="D115" i="18"/>
  <c r="C117" i="18" l="1"/>
  <c r="D116" i="18"/>
  <c r="D117" i="18" l="1"/>
  <c r="C118" i="18"/>
  <c r="C119" i="18" l="1"/>
  <c r="D118" i="18"/>
  <c r="C120" i="18" l="1"/>
  <c r="D119" i="18"/>
  <c r="C121" i="18" l="1"/>
  <c r="D120" i="18"/>
  <c r="C122" i="18" l="1"/>
  <c r="D121" i="18"/>
  <c r="D122" i="18" l="1"/>
  <c r="C123" i="18"/>
  <c r="C124" i="18" l="1"/>
  <c r="D123" i="18"/>
  <c r="C125" i="18" l="1"/>
  <c r="D124" i="18"/>
  <c r="D125" i="18" l="1"/>
  <c r="C126" i="18"/>
  <c r="C127" i="18" l="1"/>
  <c r="D126" i="18"/>
  <c r="C128" i="18" l="1"/>
  <c r="D127" i="18"/>
  <c r="C129" i="18" l="1"/>
  <c r="D128" i="18"/>
  <c r="C130" i="18" l="1"/>
  <c r="D129" i="18"/>
  <c r="D130" i="18" l="1"/>
  <c r="C131" i="18"/>
  <c r="C132" i="18" l="1"/>
  <c r="D131" i="18"/>
  <c r="D132" i="18" l="1"/>
  <c r="C133" i="18"/>
  <c r="D133" i="18" l="1"/>
  <c r="C134" i="18"/>
  <c r="C135" i="18" l="1"/>
  <c r="D134" i="18"/>
  <c r="C136" i="18" l="1"/>
  <c r="D135" i="18"/>
  <c r="C137" i="18" l="1"/>
  <c r="D136" i="18"/>
  <c r="C138" i="18" l="1"/>
  <c r="D137" i="18"/>
  <c r="D138" i="18" l="1"/>
  <c r="C139" i="18"/>
  <c r="C140" i="18" l="1"/>
  <c r="D139" i="18"/>
  <c r="C141" i="18" l="1"/>
  <c r="D140" i="18"/>
  <c r="D141" i="18" l="1"/>
  <c r="C142" i="18"/>
  <c r="C143" i="18" l="1"/>
  <c r="D142" i="18"/>
  <c r="C144" i="18" l="1"/>
  <c r="D143" i="18"/>
  <c r="C145" i="18" l="1"/>
  <c r="D144" i="18"/>
  <c r="C146" i="18" l="1"/>
  <c r="D145" i="18"/>
  <c r="D146" i="18" l="1"/>
  <c r="C147" i="18"/>
  <c r="C148" i="18" l="1"/>
  <c r="D147" i="18"/>
  <c r="C149" i="18" l="1"/>
  <c r="D148" i="18"/>
  <c r="D149" i="18" l="1"/>
  <c r="C150" i="18"/>
  <c r="C151" i="18" l="1"/>
  <c r="D150" i="18"/>
  <c r="C152" i="18" l="1"/>
  <c r="D151" i="18"/>
  <c r="C153" i="18" l="1"/>
  <c r="D152" i="18"/>
  <c r="C154" i="18" l="1"/>
  <c r="D153" i="18"/>
  <c r="D154" i="18" l="1"/>
  <c r="C155" i="18"/>
  <c r="C156" i="18" l="1"/>
  <c r="D155" i="18"/>
  <c r="C157" i="18" l="1"/>
  <c r="D156" i="18"/>
  <c r="D157" i="18" l="1"/>
  <c r="C158" i="18"/>
  <c r="C159" i="18" l="1"/>
  <c r="D158" i="18"/>
  <c r="C160" i="18" l="1"/>
  <c r="D159" i="18"/>
  <c r="C161" i="18" l="1"/>
  <c r="D160" i="18"/>
  <c r="C162" i="18" l="1"/>
  <c r="D161" i="18"/>
  <c r="D162" i="18" l="1"/>
  <c r="C163" i="18"/>
  <c r="C164" i="18" l="1"/>
  <c r="D163" i="18"/>
  <c r="D164" i="18" l="1"/>
  <c r="C165" i="18"/>
  <c r="D165" i="18" l="1"/>
  <c r="C166" i="18"/>
  <c r="C167" i="18" l="1"/>
  <c r="D166" i="18"/>
  <c r="C168" i="18" l="1"/>
  <c r="D167" i="18"/>
  <c r="C169" i="18" l="1"/>
  <c r="D168" i="18"/>
  <c r="C170" i="18" l="1"/>
  <c r="D170" i="18" s="1"/>
  <c r="D169" i="18"/>
  <c r="C59" i="16" l="1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D5" i="15" l="1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E2" i="15"/>
  <c r="E6" i="14"/>
  <c r="E7" i="14" s="1"/>
  <c r="E8" i="14" s="1"/>
  <c r="E9" i="14" s="1"/>
  <c r="E10" i="14" s="1"/>
  <c r="E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E22" i="14" s="1"/>
  <c r="E23" i="14" s="1"/>
  <c r="E24" i="14" s="1"/>
  <c r="E25" i="14" s="1"/>
  <c r="E26" i="14" s="1"/>
  <c r="E27" i="14" s="1"/>
  <c r="E28" i="14" s="1"/>
  <c r="E29" i="14" s="1"/>
  <c r="E30" i="14" s="1"/>
  <c r="E31" i="14" s="1"/>
  <c r="E32" i="14" s="1"/>
  <c r="E33" i="14" s="1"/>
  <c r="E34" i="14" s="1"/>
  <c r="E35" i="14" s="1"/>
  <c r="E36" i="14" s="1"/>
  <c r="E37" i="14" s="1"/>
  <c r="E38" i="14" s="1"/>
  <c r="E39" i="14" s="1"/>
  <c r="E40" i="14" s="1"/>
  <c r="E41" i="14" s="1"/>
  <c r="E42" i="14" s="1"/>
  <c r="E43" i="14" s="1"/>
  <c r="E44" i="14" s="1"/>
  <c r="E45" i="14" s="1"/>
  <c r="E46" i="14" s="1"/>
  <c r="E47" i="14" s="1"/>
  <c r="E48" i="14" s="1"/>
  <c r="E49" i="14" s="1"/>
  <c r="E50" i="14" s="1"/>
  <c r="E51" i="14" s="1"/>
  <c r="E52" i="14" s="1"/>
  <c r="E53" i="14" s="1"/>
  <c r="E54" i="14" s="1"/>
  <c r="E55" i="14" s="1"/>
  <c r="E56" i="14" s="1"/>
  <c r="E57" i="14" s="1"/>
  <c r="E58" i="14" s="1"/>
  <c r="E59" i="14" s="1"/>
  <c r="E60" i="14" s="1"/>
  <c r="E61" i="14" s="1"/>
  <c r="E62" i="14" s="1"/>
  <c r="E63" i="14" s="1"/>
  <c r="E64" i="14" s="1"/>
  <c r="E65" i="14" s="1"/>
  <c r="E66" i="14" s="1"/>
  <c r="E67" i="14" s="1"/>
  <c r="E68" i="14" s="1"/>
  <c r="E69" i="14" s="1"/>
  <c r="E70" i="14" s="1"/>
  <c r="E71" i="14" s="1"/>
  <c r="E4" i="15" l="1"/>
  <c r="E3" i="15"/>
  <c r="E48" i="15"/>
  <c r="E38" i="15"/>
  <c r="E37" i="15"/>
  <c r="E57" i="15"/>
  <c r="E56" i="15"/>
  <c r="E47" i="15"/>
  <c r="E11" i="15"/>
  <c r="E26" i="15"/>
  <c r="E15" i="15"/>
  <c r="E14" i="15"/>
  <c r="E58" i="15"/>
  <c r="E25" i="15"/>
  <c r="E55" i="15"/>
  <c r="E33" i="15"/>
  <c r="E17" i="15"/>
  <c r="E7" i="15"/>
  <c r="E50" i="15"/>
  <c r="E40" i="15"/>
  <c r="E30" i="15"/>
  <c r="E16" i="15"/>
  <c r="E6" i="15"/>
  <c r="E49" i="15"/>
  <c r="E39" i="15"/>
  <c r="E29" i="15"/>
  <c r="E46" i="15"/>
  <c r="E24" i="15"/>
  <c r="E45" i="15"/>
  <c r="E19" i="15"/>
  <c r="E9" i="15"/>
  <c r="E54" i="15"/>
  <c r="E42" i="15"/>
  <c r="E32" i="15"/>
  <c r="E22" i="15"/>
  <c r="E34" i="15"/>
  <c r="E10" i="15"/>
  <c r="E23" i="15"/>
  <c r="E18" i="15"/>
  <c r="E8" i="15"/>
  <c r="E53" i="15"/>
  <c r="E41" i="15"/>
  <c r="E31" i="15"/>
  <c r="E21" i="15"/>
  <c r="E13" i="15"/>
  <c r="E5" i="15"/>
  <c r="E52" i="15"/>
  <c r="E44" i="15"/>
  <c r="E36" i="15"/>
  <c r="E28" i="15"/>
  <c r="E20" i="15"/>
  <c r="E12" i="15"/>
  <c r="E59" i="15"/>
  <c r="E51" i="15"/>
  <c r="E43" i="15"/>
  <c r="E35" i="15"/>
  <c r="E27" i="15"/>
  <c r="F7" i="14" l="1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6" i="14"/>
  <c r="C207" i="14"/>
  <c r="C269" i="14" l="1"/>
  <c r="C268" i="14"/>
  <c r="C267" i="14"/>
  <c r="C266" i="14"/>
  <c r="C265" i="14"/>
  <c r="C264" i="14"/>
  <c r="C263" i="14"/>
  <c r="C262" i="14"/>
  <c r="C261" i="14"/>
  <c r="C260" i="14"/>
  <c r="C259" i="14"/>
  <c r="C258" i="14"/>
  <c r="C257" i="14"/>
  <c r="C256" i="14"/>
  <c r="C255" i="14"/>
  <c r="C254" i="14"/>
  <c r="C253" i="14"/>
  <c r="C252" i="14"/>
  <c r="C251" i="14"/>
  <c r="C250" i="14"/>
  <c r="C249" i="14"/>
  <c r="C248" i="14"/>
  <c r="C247" i="14"/>
  <c r="C246" i="14"/>
  <c r="C245" i="14"/>
  <c r="C244" i="14"/>
  <c r="C243" i="14"/>
  <c r="C242" i="14"/>
  <c r="C241" i="14"/>
  <c r="C240" i="14"/>
  <c r="C239" i="14"/>
  <c r="C238" i="14"/>
  <c r="C237" i="14"/>
  <c r="C236" i="14"/>
  <c r="C235" i="14"/>
  <c r="C234" i="14"/>
  <c r="C233" i="14"/>
  <c r="C232" i="14"/>
  <c r="C231" i="14"/>
  <c r="C230" i="14"/>
  <c r="C229" i="14"/>
  <c r="C228" i="14"/>
  <c r="C227" i="14"/>
  <c r="C226" i="14"/>
  <c r="C225" i="14"/>
  <c r="C224" i="14"/>
  <c r="C223" i="14"/>
  <c r="C222" i="14"/>
  <c r="C221" i="14"/>
  <c r="C220" i="14"/>
  <c r="C219" i="14"/>
  <c r="C218" i="14"/>
  <c r="C217" i="14"/>
  <c r="C216" i="14"/>
  <c r="C215" i="14"/>
  <c r="C214" i="14"/>
  <c r="C213" i="14"/>
  <c r="C212" i="14"/>
  <c r="C211" i="14"/>
  <c r="C210" i="14"/>
  <c r="C209" i="14"/>
  <c r="C208" i="14"/>
  <c r="C206" i="14"/>
  <c r="C205" i="14"/>
  <c r="C204" i="14"/>
  <c r="C203" i="14"/>
  <c r="C202" i="14"/>
  <c r="C201" i="14"/>
  <c r="C200" i="14"/>
  <c r="C199" i="14"/>
  <c r="C198" i="14"/>
  <c r="C197" i="14"/>
  <c r="H203" i="14" s="1"/>
  <c r="C196" i="14"/>
  <c r="C195" i="14"/>
  <c r="C194" i="14"/>
  <c r="C193" i="14"/>
  <c r="C192" i="14"/>
  <c r="C191" i="14"/>
  <c r="C190" i="14"/>
  <c r="C189" i="14"/>
  <c r="C188" i="14"/>
  <c r="C187" i="14"/>
  <c r="C186" i="14"/>
  <c r="C185" i="14"/>
  <c r="C184" i="14"/>
  <c r="C183" i="14"/>
  <c r="C182" i="14"/>
  <c r="C181" i="14"/>
  <c r="C180" i="14"/>
  <c r="C179" i="14"/>
  <c r="C178" i="14"/>
  <c r="C177" i="14"/>
  <c r="C176" i="14"/>
  <c r="C175" i="14"/>
  <c r="C174" i="14"/>
  <c r="C173" i="14"/>
  <c r="C172" i="14"/>
  <c r="C171" i="14"/>
  <c r="C170" i="14"/>
  <c r="C169" i="14"/>
  <c r="C168" i="14"/>
  <c r="C167" i="14"/>
  <c r="C166" i="14"/>
  <c r="C165" i="14"/>
  <c r="C164" i="14"/>
  <c r="C163" i="14"/>
  <c r="C162" i="14"/>
  <c r="C161" i="14"/>
  <c r="C160" i="14"/>
  <c r="C159" i="14"/>
  <c r="C158" i="14"/>
  <c r="C157" i="14"/>
  <c r="C156" i="14"/>
  <c r="C155" i="14"/>
  <c r="C154" i="14"/>
  <c r="C153" i="14"/>
  <c r="C152" i="14"/>
  <c r="C151" i="14"/>
  <c r="C150" i="14"/>
  <c r="C149" i="14"/>
  <c r="C148" i="14"/>
  <c r="C147" i="14"/>
  <c r="C146" i="14"/>
  <c r="C145" i="14"/>
  <c r="C144" i="14"/>
  <c r="C143" i="14"/>
  <c r="C142" i="14"/>
  <c r="C141" i="14"/>
  <c r="C140" i="14"/>
  <c r="C139" i="14"/>
  <c r="C138" i="14"/>
  <c r="C137" i="14"/>
  <c r="C136" i="14"/>
  <c r="C135" i="14"/>
  <c r="C134" i="14"/>
  <c r="C133" i="14"/>
  <c r="C132" i="14"/>
  <c r="C131" i="14"/>
  <c r="C130" i="14"/>
  <c r="C129" i="14"/>
  <c r="C128" i="14"/>
  <c r="C127" i="14"/>
  <c r="C126" i="14"/>
  <c r="C125" i="14"/>
  <c r="C124" i="14"/>
  <c r="C123" i="14"/>
  <c r="C122" i="14"/>
  <c r="C121" i="14"/>
  <c r="C120" i="14"/>
  <c r="C119" i="14"/>
  <c r="C118" i="14"/>
  <c r="C117" i="14"/>
  <c r="C116" i="14"/>
  <c r="C115" i="14"/>
  <c r="C114" i="14"/>
  <c r="C113" i="14"/>
  <c r="C112" i="14"/>
  <c r="C111" i="14"/>
  <c r="C110" i="14"/>
  <c r="C109" i="14"/>
  <c r="C108" i="14"/>
  <c r="C107" i="14"/>
  <c r="C106" i="14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H201" i="14" l="1"/>
  <c r="H208" i="14"/>
  <c r="H207" i="14"/>
  <c r="H205" i="14"/>
  <c r="H206" i="14"/>
  <c r="H202" i="14"/>
  <c r="H204" i="14"/>
  <c r="G6" i="14"/>
  <c r="G7" i="14" l="1"/>
  <c r="G8" i="14" l="1"/>
  <c r="C2" i="4"/>
  <c r="C3" i="4" s="1"/>
  <c r="G9" i="14" l="1"/>
  <c r="H6" i="4"/>
  <c r="H7" i="4" s="1"/>
  <c r="D6" i="4"/>
  <c r="D7" i="4" s="1"/>
  <c r="G6" i="4"/>
  <c r="G7" i="4" s="1"/>
  <c r="E6" i="4"/>
  <c r="C6" i="4"/>
  <c r="C7" i="4" s="1"/>
  <c r="F6" i="4"/>
  <c r="F7" i="4" s="1"/>
  <c r="G10" i="14" l="1"/>
  <c r="E7" i="4"/>
  <c r="G11" i="14" l="1"/>
  <c r="G12" i="14" l="1"/>
  <c r="G13" i="14" l="1"/>
  <c r="G14" i="14" l="1"/>
  <c r="G15" i="14" l="1"/>
  <c r="G16" i="14" l="1"/>
  <c r="G17" i="14" l="1"/>
  <c r="G18" i="14" l="1"/>
  <c r="G19" i="14" l="1"/>
  <c r="G20" i="14" l="1"/>
  <c r="G21" i="14" l="1"/>
  <c r="G22" i="14" l="1"/>
  <c r="G23" i="14" l="1"/>
  <c r="G24" i="14" l="1"/>
  <c r="G25" i="14" l="1"/>
  <c r="G26" i="14" l="1"/>
  <c r="G27" i="14" l="1"/>
  <c r="G28" i="14" l="1"/>
  <c r="G29" i="14" l="1"/>
  <c r="G30" i="14" l="1"/>
  <c r="G31" i="14" l="1"/>
  <c r="G32" i="14" l="1"/>
  <c r="G33" i="14" l="1"/>
  <c r="G34" i="14" l="1"/>
  <c r="G35" i="14" l="1"/>
  <c r="G36" i="14" l="1"/>
  <c r="G37" i="14" l="1"/>
  <c r="G38" i="14" l="1"/>
  <c r="G39" i="14" l="1"/>
  <c r="G40" i="14" l="1"/>
  <c r="G41" i="14" l="1"/>
  <c r="G42" i="14" l="1"/>
  <c r="G43" i="14" l="1"/>
  <c r="G44" i="14" l="1"/>
  <c r="G45" i="14" l="1"/>
  <c r="G46" i="14" l="1"/>
  <c r="G47" i="14" l="1"/>
  <c r="G48" i="14" l="1"/>
  <c r="G49" i="14" l="1"/>
  <c r="G50" i="14" l="1"/>
  <c r="G51" i="14" l="1"/>
  <c r="G52" i="14" l="1"/>
  <c r="G53" i="14" l="1"/>
  <c r="G54" i="14" l="1"/>
  <c r="G55" i="14" l="1"/>
  <c r="G56" i="14" l="1"/>
  <c r="G57" i="14" l="1"/>
  <c r="G58" i="14" l="1"/>
  <c r="G59" i="14" l="1"/>
  <c r="G60" i="14" l="1"/>
  <c r="G61" i="14" l="1"/>
  <c r="G62" i="14" l="1"/>
  <c r="G63" i="14" l="1"/>
  <c r="G64" i="14" l="1"/>
  <c r="G65" i="14" l="1"/>
  <c r="G66" i="14" l="1"/>
  <c r="G67" i="14" l="1"/>
  <c r="G68" i="14" l="1"/>
  <c r="G69" i="14" l="1"/>
  <c r="G70" i="14" l="1"/>
  <c r="G71" i="14" l="1"/>
  <c r="E72" i="14"/>
  <c r="F72" i="14" s="1"/>
  <c r="E73" i="14" l="1"/>
  <c r="F73" i="14" s="1"/>
  <c r="G72" i="14"/>
  <c r="G73" i="14" l="1"/>
  <c r="E74" i="14"/>
  <c r="F74" i="14" s="1"/>
  <c r="E75" i="14" l="1"/>
  <c r="F75" i="14" s="1"/>
  <c r="G74" i="14"/>
  <c r="G75" i="14" l="1"/>
  <c r="E76" i="14"/>
  <c r="F76" i="14" s="1"/>
  <c r="E77" i="14" l="1"/>
  <c r="F77" i="14" s="1"/>
  <c r="G76" i="14"/>
  <c r="G77" i="14" l="1"/>
  <c r="E78" i="14"/>
  <c r="F78" i="14" s="1"/>
  <c r="E79" i="14" l="1"/>
  <c r="F79" i="14" s="1"/>
  <c r="G78" i="14"/>
  <c r="G79" i="14" l="1"/>
  <c r="E80" i="14"/>
  <c r="F80" i="14" s="1"/>
  <c r="E81" i="14" l="1"/>
  <c r="F81" i="14" s="1"/>
  <c r="G80" i="14"/>
  <c r="G81" i="14" l="1"/>
  <c r="E82" i="14"/>
  <c r="F82" i="14" s="1"/>
  <c r="E83" i="14" l="1"/>
  <c r="F83" i="14" s="1"/>
  <c r="G82" i="14"/>
  <c r="G83" i="14" l="1"/>
  <c r="E84" i="14"/>
  <c r="F84" i="14" s="1"/>
  <c r="E85" i="14" l="1"/>
  <c r="F85" i="14" s="1"/>
  <c r="G84" i="14"/>
  <c r="G85" i="14" l="1"/>
  <c r="E86" i="14"/>
  <c r="F86" i="14" s="1"/>
  <c r="E87" i="14" l="1"/>
  <c r="F87" i="14" s="1"/>
  <c r="G86" i="14"/>
  <c r="G87" i="14" l="1"/>
  <c r="E88" i="14"/>
  <c r="F88" i="14" s="1"/>
  <c r="E89" i="14" l="1"/>
  <c r="F89" i="14" s="1"/>
  <c r="G88" i="14"/>
  <c r="G89" i="14" l="1"/>
  <c r="E90" i="14"/>
  <c r="F90" i="14" s="1"/>
  <c r="E91" i="14" l="1"/>
  <c r="F91" i="14" s="1"/>
  <c r="G90" i="14"/>
  <c r="G91" i="14" l="1"/>
  <c r="E92" i="14"/>
  <c r="F92" i="14" s="1"/>
  <c r="E93" i="14" l="1"/>
  <c r="F93" i="14" s="1"/>
  <c r="G92" i="14"/>
  <c r="G93" i="14" l="1"/>
  <c r="E94" i="14"/>
  <c r="F94" i="14" s="1"/>
  <c r="E95" i="14" l="1"/>
  <c r="F95" i="14" s="1"/>
  <c r="G94" i="14"/>
  <c r="G95" i="14" l="1"/>
  <c r="E96" i="14"/>
  <c r="F96" i="14" s="1"/>
  <c r="E97" i="14" l="1"/>
  <c r="F97" i="14" s="1"/>
  <c r="G96" i="14"/>
  <c r="G97" i="14" l="1"/>
  <c r="E98" i="14"/>
  <c r="F98" i="14" s="1"/>
  <c r="E99" i="14" l="1"/>
  <c r="F99" i="14" s="1"/>
  <c r="G98" i="14"/>
  <c r="E100" i="14" l="1"/>
  <c r="F100" i="14" s="1"/>
  <c r="G99" i="14"/>
  <c r="E101" i="14" l="1"/>
  <c r="F101" i="14" s="1"/>
  <c r="G100" i="14"/>
  <c r="E102" i="14" l="1"/>
  <c r="F102" i="14" s="1"/>
  <c r="G101" i="14"/>
  <c r="G102" i="14" l="1"/>
  <c r="E103" i="14"/>
  <c r="F103" i="14" s="1"/>
  <c r="E104" i="14" l="1"/>
  <c r="F104" i="14" s="1"/>
  <c r="G103" i="14"/>
  <c r="G104" i="14" l="1"/>
  <c r="E105" i="14"/>
  <c r="F105" i="14" s="1"/>
  <c r="E106" i="14" l="1"/>
  <c r="F106" i="14" s="1"/>
  <c r="G105" i="14"/>
  <c r="G106" i="14" l="1"/>
  <c r="E107" i="14"/>
  <c r="F107" i="14" s="1"/>
  <c r="E108" i="14" l="1"/>
  <c r="F108" i="14" s="1"/>
  <c r="G107" i="14"/>
  <c r="G108" i="14" l="1"/>
  <c r="E109" i="14"/>
  <c r="F109" i="14" s="1"/>
  <c r="E110" i="14" l="1"/>
  <c r="F110" i="14" s="1"/>
  <c r="G109" i="14"/>
  <c r="G110" i="14" l="1"/>
  <c r="E111" i="14"/>
  <c r="F111" i="14" s="1"/>
  <c r="E112" i="14" l="1"/>
  <c r="F112" i="14" s="1"/>
  <c r="G111" i="14"/>
  <c r="E113" i="14" l="1"/>
  <c r="F113" i="14" s="1"/>
  <c r="G112" i="14"/>
  <c r="E114" i="14" l="1"/>
  <c r="F114" i="14" s="1"/>
  <c r="G113" i="14"/>
  <c r="E115" i="14" l="1"/>
  <c r="F115" i="14" s="1"/>
  <c r="G114" i="14"/>
  <c r="E116" i="14" l="1"/>
  <c r="F116" i="14" s="1"/>
  <c r="G115" i="14"/>
  <c r="E117" i="14" l="1"/>
  <c r="F117" i="14" s="1"/>
  <c r="G116" i="14"/>
  <c r="E118" i="14" l="1"/>
  <c r="F118" i="14" s="1"/>
  <c r="G117" i="14"/>
  <c r="G118" i="14" l="1"/>
  <c r="E119" i="14"/>
  <c r="F119" i="14" s="1"/>
  <c r="E120" i="14" l="1"/>
  <c r="F120" i="14" s="1"/>
  <c r="G119" i="14"/>
  <c r="G120" i="14" l="1"/>
  <c r="E121" i="14"/>
  <c r="F121" i="14" s="1"/>
  <c r="E122" i="14" l="1"/>
  <c r="F122" i="14" s="1"/>
  <c r="G121" i="14"/>
  <c r="G122" i="14" l="1"/>
  <c r="E123" i="14"/>
  <c r="F123" i="14" s="1"/>
  <c r="E124" i="14" l="1"/>
  <c r="F124" i="14" s="1"/>
  <c r="G123" i="14"/>
  <c r="G124" i="14" l="1"/>
  <c r="E125" i="14"/>
  <c r="F125" i="14" s="1"/>
  <c r="E126" i="14" l="1"/>
  <c r="F126" i="14" s="1"/>
  <c r="G125" i="14"/>
  <c r="G126" i="14" l="1"/>
  <c r="E127" i="14"/>
  <c r="F127" i="14" s="1"/>
  <c r="E128" i="14" l="1"/>
  <c r="F128" i="14" s="1"/>
  <c r="G127" i="14"/>
  <c r="G128" i="14" l="1"/>
  <c r="E129" i="14"/>
  <c r="F129" i="14" s="1"/>
  <c r="E130" i="14" l="1"/>
  <c r="F130" i="14" s="1"/>
  <c r="G129" i="14"/>
  <c r="G130" i="14" l="1"/>
  <c r="E131" i="14"/>
  <c r="F131" i="14" s="1"/>
  <c r="E132" i="14" l="1"/>
  <c r="F132" i="14" s="1"/>
  <c r="G131" i="14"/>
  <c r="G132" i="14" l="1"/>
  <c r="E133" i="14"/>
  <c r="F133" i="14" s="1"/>
  <c r="E134" i="14" l="1"/>
  <c r="F134" i="14" s="1"/>
  <c r="G133" i="14"/>
  <c r="G134" i="14" l="1"/>
  <c r="E135" i="14"/>
  <c r="F135" i="14" s="1"/>
  <c r="E136" i="14" l="1"/>
  <c r="F136" i="14" s="1"/>
  <c r="G135" i="14"/>
  <c r="G136" i="14" l="1"/>
  <c r="E137" i="14"/>
  <c r="F137" i="14" s="1"/>
  <c r="E138" i="14" l="1"/>
  <c r="F138" i="14" s="1"/>
  <c r="G137" i="14"/>
  <c r="G138" i="14" l="1"/>
  <c r="E139" i="14"/>
  <c r="F139" i="14" s="1"/>
  <c r="E140" i="14" l="1"/>
  <c r="F140" i="14" s="1"/>
  <c r="G139" i="14"/>
  <c r="G140" i="14" l="1"/>
  <c r="E141" i="14"/>
  <c r="F141" i="14" s="1"/>
  <c r="E142" i="14" l="1"/>
  <c r="F142" i="14" s="1"/>
  <c r="G141" i="14"/>
  <c r="G142" i="14" l="1"/>
  <c r="E143" i="14"/>
  <c r="F143" i="14" s="1"/>
  <c r="E144" i="14" l="1"/>
  <c r="F144" i="14" s="1"/>
  <c r="G143" i="14"/>
  <c r="G144" i="14" l="1"/>
  <c r="E145" i="14"/>
  <c r="F145" i="14" s="1"/>
  <c r="E146" i="14" l="1"/>
  <c r="F146" i="14" s="1"/>
  <c r="G145" i="14"/>
  <c r="G146" i="14" l="1"/>
  <c r="E147" i="14"/>
  <c r="F147" i="14" s="1"/>
  <c r="E148" i="14" l="1"/>
  <c r="F148" i="14" s="1"/>
  <c r="G147" i="14"/>
  <c r="G148" i="14" l="1"/>
  <c r="E149" i="14"/>
  <c r="F149" i="14" s="1"/>
  <c r="E150" i="14" l="1"/>
  <c r="F150" i="14" s="1"/>
  <c r="G149" i="14"/>
  <c r="G150" i="14" l="1"/>
  <c r="E151" i="14"/>
  <c r="F151" i="14" s="1"/>
  <c r="E152" i="14" l="1"/>
  <c r="F152" i="14" s="1"/>
  <c r="G151" i="14"/>
  <c r="G152" i="14" l="1"/>
  <c r="E153" i="14"/>
  <c r="F153" i="14" s="1"/>
  <c r="E154" i="14" l="1"/>
  <c r="F154" i="14" s="1"/>
  <c r="G153" i="14"/>
  <c r="G154" i="14" l="1"/>
  <c r="E155" i="14"/>
  <c r="F155" i="14" s="1"/>
  <c r="E156" i="14" l="1"/>
  <c r="F156" i="14" s="1"/>
  <c r="G155" i="14"/>
  <c r="G156" i="14" l="1"/>
  <c r="E157" i="14"/>
  <c r="F157" i="14" s="1"/>
  <c r="E158" i="14" l="1"/>
  <c r="F158" i="14" s="1"/>
  <c r="G157" i="14"/>
  <c r="G158" i="14" l="1"/>
  <c r="E159" i="14"/>
  <c r="F159" i="14" s="1"/>
  <c r="E160" i="14" l="1"/>
  <c r="F160" i="14" s="1"/>
  <c r="G159" i="14"/>
  <c r="G160" i="14" l="1"/>
  <c r="E161" i="14"/>
  <c r="F161" i="14" s="1"/>
  <c r="E162" i="14" l="1"/>
  <c r="F162" i="14" s="1"/>
  <c r="G161" i="14"/>
  <c r="G162" i="14" l="1"/>
  <c r="E163" i="14"/>
  <c r="F163" i="14" s="1"/>
  <c r="E164" i="14" l="1"/>
  <c r="F164" i="14" s="1"/>
  <c r="G163" i="14"/>
  <c r="G164" i="14" l="1"/>
  <c r="E165" i="14"/>
  <c r="F165" i="14" s="1"/>
  <c r="E166" i="14" l="1"/>
  <c r="F166" i="14" s="1"/>
  <c r="G165" i="14"/>
  <c r="G166" i="14" l="1"/>
  <c r="E167" i="14"/>
  <c r="F167" i="14" s="1"/>
  <c r="E168" i="14" l="1"/>
  <c r="F168" i="14" s="1"/>
  <c r="G167" i="14"/>
  <c r="G168" i="14" l="1"/>
  <c r="E169" i="14"/>
  <c r="F169" i="14" s="1"/>
  <c r="E170" i="14" l="1"/>
  <c r="F170" i="14" s="1"/>
  <c r="G169" i="14"/>
  <c r="G170" i="14" l="1"/>
  <c r="E171" i="14"/>
  <c r="F171" i="14" s="1"/>
  <c r="E172" i="14" l="1"/>
  <c r="F172" i="14" s="1"/>
  <c r="G171" i="14"/>
  <c r="G172" i="14" l="1"/>
  <c r="E173" i="14"/>
  <c r="F173" i="14" s="1"/>
  <c r="E174" i="14" l="1"/>
  <c r="F174" i="14" s="1"/>
  <c r="G173" i="14"/>
  <c r="G174" i="14" l="1"/>
  <c r="E175" i="14"/>
  <c r="F175" i="14" s="1"/>
  <c r="E176" i="14" l="1"/>
  <c r="F176" i="14" s="1"/>
  <c r="G175" i="14"/>
  <c r="G176" i="14" l="1"/>
  <c r="E177" i="14"/>
  <c r="F177" i="14" s="1"/>
  <c r="E178" i="14" l="1"/>
  <c r="F178" i="14" s="1"/>
  <c r="G177" i="14"/>
  <c r="G178" i="14" l="1"/>
  <c r="E179" i="14"/>
  <c r="F179" i="14" s="1"/>
  <c r="E180" i="14" l="1"/>
  <c r="F180" i="14" s="1"/>
  <c r="G179" i="14"/>
  <c r="G180" i="14" l="1"/>
  <c r="E181" i="14"/>
  <c r="F181" i="14" s="1"/>
  <c r="E182" i="14" l="1"/>
  <c r="F182" i="14" s="1"/>
  <c r="G181" i="14"/>
  <c r="G182" i="14" l="1"/>
  <c r="E183" i="14"/>
  <c r="F183" i="14" s="1"/>
  <c r="E184" i="14" l="1"/>
  <c r="F184" i="14" s="1"/>
  <c r="G183" i="14"/>
  <c r="G184" i="14" l="1"/>
  <c r="E185" i="14"/>
  <c r="F185" i="14" s="1"/>
  <c r="E186" i="14" l="1"/>
  <c r="F186" i="14" s="1"/>
  <c r="G185" i="14"/>
  <c r="G186" i="14" l="1"/>
  <c r="E187" i="14"/>
  <c r="F187" i="14" s="1"/>
  <c r="E188" i="14" l="1"/>
  <c r="F188" i="14" s="1"/>
  <c r="G187" i="14"/>
  <c r="G188" i="14" l="1"/>
  <c r="E189" i="14"/>
  <c r="F189" i="14" s="1"/>
  <c r="E190" i="14" l="1"/>
  <c r="F190" i="14" s="1"/>
  <c r="G189" i="14"/>
  <c r="G190" i="14" l="1"/>
  <c r="E191" i="14"/>
  <c r="F191" i="14" s="1"/>
  <c r="E192" i="14" l="1"/>
  <c r="F192" i="14" s="1"/>
  <c r="G191" i="14"/>
  <c r="G192" i="14" l="1"/>
  <c r="E193" i="14"/>
  <c r="F193" i="14" s="1"/>
  <c r="E194" i="14" l="1"/>
  <c r="F194" i="14" s="1"/>
  <c r="G193" i="14"/>
  <c r="G194" i="14" l="1"/>
  <c r="E195" i="14"/>
  <c r="F195" i="14" s="1"/>
  <c r="E196" i="14" l="1"/>
  <c r="F196" i="14" s="1"/>
  <c r="G195" i="14"/>
  <c r="G196" i="14" l="1"/>
  <c r="E197" i="14"/>
  <c r="F197" i="14" s="1"/>
  <c r="E198" i="14" l="1"/>
  <c r="F198" i="14" s="1"/>
  <c r="G197" i="14"/>
  <c r="G198" i="14" l="1"/>
  <c r="E199" i="14"/>
  <c r="F199" i="14" s="1"/>
  <c r="E200" i="14" l="1"/>
  <c r="F200" i="14" s="1"/>
  <c r="G199" i="14"/>
  <c r="G200" i="14" l="1"/>
  <c r="E201" i="14"/>
  <c r="F201" i="14" s="1"/>
  <c r="E202" i="14" l="1"/>
  <c r="F202" i="14" s="1"/>
  <c r="G201" i="14"/>
  <c r="G202" i="14" l="1"/>
  <c r="E203" i="14"/>
  <c r="F203" i="14" s="1"/>
  <c r="E204" i="14" l="1"/>
  <c r="F204" i="14" s="1"/>
  <c r="G203" i="14"/>
  <c r="G204" i="14" l="1"/>
  <c r="E205" i="14"/>
  <c r="F205" i="14" s="1"/>
  <c r="E206" i="14" l="1"/>
  <c r="F206" i="14" s="1"/>
  <c r="G205" i="14"/>
  <c r="G206" i="14" l="1"/>
  <c r="E207" i="14"/>
  <c r="F207" i="14" s="1"/>
  <c r="E208" i="14" l="1"/>
  <c r="F208" i="14" s="1"/>
  <c r="G207" i="14"/>
  <c r="G208" i="14" l="1"/>
  <c r="E209" i="14"/>
  <c r="E210" i="14" l="1"/>
  <c r="F209" i="14"/>
  <c r="G209" i="14"/>
  <c r="E211" i="14" l="1"/>
  <c r="F210" i="14"/>
  <c r="G210" i="14"/>
  <c r="E212" i="14" l="1"/>
  <c r="F211" i="14"/>
  <c r="G211" i="14"/>
  <c r="E213" i="14" l="1"/>
  <c r="F212" i="14"/>
  <c r="G212" i="14"/>
  <c r="E214" i="14" l="1"/>
  <c r="F213" i="14"/>
  <c r="G213" i="14"/>
  <c r="E215" i="14" l="1"/>
  <c r="F214" i="14"/>
  <c r="G214" i="14"/>
  <c r="F215" i="14" l="1"/>
  <c r="E216" i="14"/>
  <c r="G215" i="14"/>
  <c r="F216" i="14" l="1"/>
  <c r="E217" i="14"/>
  <c r="G216" i="14"/>
  <c r="E218" i="14" l="1"/>
  <c r="F217" i="14"/>
  <c r="G217" i="14"/>
  <c r="E219" i="14" l="1"/>
  <c r="F218" i="14"/>
  <c r="G218" i="14"/>
  <c r="F219" i="14" l="1"/>
  <c r="E220" i="14"/>
  <c r="G219" i="14"/>
  <c r="F220" i="14" l="1"/>
  <c r="E221" i="14"/>
  <c r="F221" i="14" s="1"/>
  <c r="G220" i="14"/>
  <c r="E222" i="14" l="1"/>
  <c r="F222" i="14" s="1"/>
  <c r="G221" i="14"/>
  <c r="G222" i="14" l="1"/>
  <c r="E223" i="14"/>
  <c r="F223" i="14" s="1"/>
  <c r="E224" i="14" l="1"/>
  <c r="F224" i="14" s="1"/>
  <c r="G223" i="14"/>
  <c r="G224" i="14" l="1"/>
  <c r="E225" i="14"/>
  <c r="F225" i="14" s="1"/>
  <c r="E226" i="14" l="1"/>
  <c r="F226" i="14" s="1"/>
  <c r="G225" i="14"/>
  <c r="G226" i="14" l="1"/>
  <c r="E227" i="14"/>
  <c r="F227" i="14" s="1"/>
  <c r="E228" i="14" l="1"/>
  <c r="F228" i="14" s="1"/>
  <c r="G227" i="14"/>
  <c r="G228" i="14" l="1"/>
  <c r="E229" i="14"/>
  <c r="F229" i="14" s="1"/>
  <c r="E230" i="14" l="1"/>
  <c r="F230" i="14" s="1"/>
  <c r="G229" i="14"/>
  <c r="G230" i="14" l="1"/>
  <c r="E231" i="14"/>
  <c r="F231" i="14" s="1"/>
  <c r="E232" i="14" l="1"/>
  <c r="F232" i="14" s="1"/>
  <c r="G231" i="14"/>
  <c r="G232" i="14" l="1"/>
  <c r="E233" i="14"/>
  <c r="F233" i="14" s="1"/>
  <c r="E234" i="14" l="1"/>
  <c r="F234" i="14" s="1"/>
  <c r="G233" i="14"/>
  <c r="G234" i="14" l="1"/>
  <c r="E235" i="14"/>
  <c r="F235" i="14" s="1"/>
  <c r="E236" i="14" l="1"/>
  <c r="F236" i="14" s="1"/>
  <c r="G235" i="14"/>
  <c r="G236" i="14" l="1"/>
  <c r="E237" i="14"/>
  <c r="F237" i="14" s="1"/>
  <c r="E238" i="14" l="1"/>
  <c r="F238" i="14" s="1"/>
  <c r="G237" i="14"/>
  <c r="G238" i="14" l="1"/>
  <c r="E239" i="14"/>
  <c r="F239" i="14" s="1"/>
  <c r="E240" i="14" l="1"/>
  <c r="F240" i="14" s="1"/>
  <c r="G239" i="14"/>
  <c r="G240" i="14" l="1"/>
  <c r="E241" i="14"/>
  <c r="F241" i="14" s="1"/>
  <c r="E242" i="14" l="1"/>
  <c r="F242" i="14" s="1"/>
  <c r="G241" i="14"/>
  <c r="G242" i="14" l="1"/>
  <c r="E243" i="14"/>
  <c r="F243" i="14" s="1"/>
  <c r="E244" i="14" l="1"/>
  <c r="F244" i="14" s="1"/>
  <c r="G243" i="14"/>
  <c r="G244" i="14" l="1"/>
  <c r="E245" i="14"/>
  <c r="F245" i="14" s="1"/>
  <c r="E246" i="14" l="1"/>
  <c r="F246" i="14" s="1"/>
  <c r="G245" i="14"/>
  <c r="G246" i="14" l="1"/>
  <c r="E247" i="14"/>
  <c r="F247" i="14" s="1"/>
  <c r="E248" i="14" l="1"/>
  <c r="F248" i="14" s="1"/>
  <c r="G247" i="14"/>
  <c r="G248" i="14" l="1"/>
  <c r="E249" i="14"/>
  <c r="F249" i="14" s="1"/>
  <c r="E250" i="14" l="1"/>
  <c r="F250" i="14" s="1"/>
  <c r="G249" i="14"/>
  <c r="G250" i="14" l="1"/>
  <c r="E251" i="14"/>
  <c r="F251" i="14" s="1"/>
  <c r="E252" i="14" l="1"/>
  <c r="F252" i="14" s="1"/>
  <c r="G251" i="14"/>
  <c r="G252" i="14" l="1"/>
  <c r="E253" i="14"/>
  <c r="F253" i="14" s="1"/>
  <c r="E254" i="14" l="1"/>
  <c r="F254" i="14" s="1"/>
  <c r="G253" i="14"/>
  <c r="G254" i="14" l="1"/>
  <c r="E255" i="14"/>
  <c r="F255" i="14" s="1"/>
  <c r="E256" i="14" l="1"/>
  <c r="F256" i="14" s="1"/>
  <c r="G255" i="14"/>
  <c r="G256" i="14" l="1"/>
  <c r="E257" i="14"/>
  <c r="F257" i="14" s="1"/>
  <c r="E258" i="14" l="1"/>
  <c r="F258" i="14" s="1"/>
  <c r="G257" i="14"/>
  <c r="G258" i="14" l="1"/>
  <c r="E259" i="14"/>
  <c r="F259" i="14" s="1"/>
  <c r="E260" i="14" l="1"/>
  <c r="F260" i="14" s="1"/>
  <c r="G259" i="14"/>
  <c r="G260" i="14" l="1"/>
  <c r="E261" i="14"/>
  <c r="F261" i="14" s="1"/>
  <c r="E262" i="14" l="1"/>
  <c r="F262" i="14" s="1"/>
  <c r="G261" i="14"/>
  <c r="G262" i="14" l="1"/>
  <c r="E263" i="14"/>
  <c r="F263" i="14" s="1"/>
  <c r="E264" i="14" l="1"/>
  <c r="F264" i="14" s="1"/>
  <c r="G263" i="14"/>
  <c r="G264" i="14" l="1"/>
  <c r="E265" i="14"/>
  <c r="F265" i="14" s="1"/>
  <c r="E266" i="14" l="1"/>
  <c r="F266" i="14" s="1"/>
  <c r="G265" i="14"/>
  <c r="G266" i="14" l="1"/>
  <c r="E267" i="14"/>
  <c r="F267" i="14" s="1"/>
  <c r="E268" i="14" l="1"/>
  <c r="F268" i="14" s="1"/>
  <c r="G267" i="14"/>
  <c r="G268" i="14" l="1"/>
  <c r="E269" i="14"/>
  <c r="G269" i="14" l="1"/>
  <c r="F269" i="14"/>
</calcChain>
</file>

<file path=xl/sharedStrings.xml><?xml version="1.0" encoding="utf-8"?>
<sst xmlns="http://schemas.openxmlformats.org/spreadsheetml/2006/main" count="7588" uniqueCount="1556">
  <si>
    <t>https://cdiac.ess-dive.lbl.gov/ftp/ndp030/global.1751_2014.ems</t>
  </si>
  <si>
    <t>2,12 GT de carbone pour 1 ppm</t>
  </si>
  <si>
    <t xml:space="preserve"> Emmissions annuelles  (MTC)</t>
  </si>
  <si>
    <t>Cumul (GTC)</t>
  </si>
  <si>
    <t xml:space="preserve"> 50 % du cumul (GTC)</t>
  </si>
  <si>
    <t xml:space="preserve"> Emissions annuelles (ppm/an)</t>
  </si>
  <si>
    <t>Exemple</t>
  </si>
  <si>
    <t>0 ‰</t>
  </si>
  <si>
    <t>1000 ‰</t>
  </si>
  <si>
    <t>demie vie (an)</t>
  </si>
  <si>
    <t>demi vie</t>
  </si>
  <si>
    <t>tau</t>
  </si>
  <si>
    <t>Durée (années)</t>
  </si>
  <si>
    <t>Il subsiste</t>
  </si>
  <si>
    <t xml:space="preserve"> ≈ 1 atome carbone 14</t>
  </si>
  <si>
    <t xml:space="preserve"> ≈  2 atomes carbone 14</t>
  </si>
  <si>
    <t>0  atome carbone 14</t>
  </si>
  <si>
    <t>ftp://aftp.cmdl.noaa.gov/products/trends/co2/co2_annmean_mlo.txt</t>
  </si>
  <si>
    <t>Date</t>
  </si>
  <si>
    <t>cumul anthropique depuis 1958 (ppm)</t>
  </si>
  <si>
    <t xml:space="preserve">  Croissance [CO2] depuis 1958 (ppm)</t>
  </si>
  <si>
    <t xml:space="preserve">  </t>
  </si>
  <si>
    <t>%  du cumul anthropique depuis 1958 (ppm)</t>
  </si>
  <si>
    <t xml:space="preserve"> Cumul anthropique (ppm)</t>
  </si>
  <si>
    <t xml:space="preserve">  [CO2] (ppm) MLO lissage 13 mois</t>
  </si>
  <si>
    <t xml:space="preserve"> % emissions</t>
  </si>
  <si>
    <t>DATE</t>
  </si>
  <si>
    <t xml:space="preserve"> Cumul (ppm)</t>
  </si>
  <si>
    <t xml:space="preserve"> Emissions anthropiques (ppm/an)</t>
  </si>
  <si>
    <t>anthropique</t>
  </si>
  <si>
    <t>D14C</t>
  </si>
  <si>
    <t>Total</t>
  </si>
  <si>
    <r>
      <t xml:space="preserve">  [CO</t>
    </r>
    <r>
      <rPr>
        <b/>
        <sz val="8"/>
        <rFont val="Arial"/>
        <family val="2"/>
      </rPr>
      <t>2</t>
    </r>
    <r>
      <rPr>
        <b/>
        <sz val="10"/>
        <rFont val="Arial"/>
        <family val="2"/>
      </rPr>
      <t>] (ppm) MLO</t>
    </r>
  </si>
  <si>
    <r>
      <t xml:space="preserve">  Croissance [CO</t>
    </r>
    <r>
      <rPr>
        <b/>
        <sz val="8"/>
        <rFont val="Arial"/>
        <family val="2"/>
      </rPr>
      <t>2</t>
    </r>
    <r>
      <rPr>
        <b/>
        <sz val="10"/>
        <rFont val="Arial"/>
        <family val="2"/>
      </rPr>
      <t>] depuis 1958 (ppm)</t>
    </r>
  </si>
  <si>
    <t>lambda = 1/tau</t>
  </si>
  <si>
    <t>tau (an) = 1/lambda</t>
  </si>
  <si>
    <t>debut des mesures [CO2] à MLO</t>
  </si>
  <si>
    <t>ftp://ftp.ncdc.noaa.gov/pub/data/paleo/icecore/antarctica/law/law2006.txt</t>
  </si>
  <si>
    <t>DATA:</t>
  </si>
  <si>
    <t>1. Spli</t>
  </si>
  <si>
    <t>ne fits</t>
  </si>
  <si>
    <t>to the</t>
  </si>
  <si>
    <t>Law Dome fir</t>
  </si>
  <si>
    <t>n and ice</t>
  </si>
  <si>
    <t xml:space="preserve"> core r</t>
  </si>
  <si>
    <t>ecords and</t>
  </si>
  <si>
    <t xml:space="preserve"> the Cape</t>
  </si>
  <si>
    <t>Grim rec</t>
  </si>
  <si>
    <t>ord.</t>
  </si>
  <si>
    <t>October</t>
  </si>
  <si>
    <t xml:space="preserve"> 2008.</t>
  </si>
  <si>
    <t>The spl</t>
  </si>
  <si>
    <t>ine fits fol</t>
  </si>
  <si>
    <t>low Entin</t>
  </si>
  <si>
    <t>g (1987</t>
  </si>
  <si>
    <t>) and atte</t>
  </si>
  <si>
    <t>nuate vari</t>
  </si>
  <si>
    <t>ations w</t>
  </si>
  <si>
    <t>ith</t>
  </si>
  <si>
    <t>periods</t>
  </si>
  <si>
    <t xml:space="preserve"> of less</t>
  </si>
  <si>
    <t xml:space="preserve"> than 2</t>
  </si>
  <si>
    <t>0 years by 5</t>
  </si>
  <si>
    <t>0%.  See</t>
  </si>
  <si>
    <t>Etherid</t>
  </si>
  <si>
    <t>ge et al.,</t>
  </si>
  <si>
    <t xml:space="preserve"> JGR, 1996</t>
  </si>
  <si>
    <t>;</t>
  </si>
  <si>
    <t>ge et al</t>
  </si>
  <si>
    <t>., JGR,</t>
  </si>
  <si>
    <t xml:space="preserve"> 1998; MacFa</t>
  </si>
  <si>
    <t>rling Meu</t>
  </si>
  <si>
    <t>re et a</t>
  </si>
  <si>
    <t>l., GRL, 2</t>
  </si>
  <si>
    <t>006;</t>
  </si>
  <si>
    <t>contact</t>
  </si>
  <si>
    <t xml:space="preserve"> david.e</t>
  </si>
  <si>
    <t>theridg</t>
  </si>
  <si>
    <t>e@csiro.au</t>
  </si>
  <si>
    <t>Column</t>
  </si>
  <si>
    <t>1: Year</t>
  </si>
  <si>
    <t>AD</t>
  </si>
  <si>
    <t>2: CH4 S</t>
  </si>
  <si>
    <t>pline (</t>
  </si>
  <si>
    <t>ppb)</t>
  </si>
  <si>
    <t>3: Growt</t>
  </si>
  <si>
    <t>h Rate</t>
  </si>
  <si>
    <t>(ppb/yr)</t>
  </si>
  <si>
    <t>4: NOAA0</t>
  </si>
  <si>
    <t>4 scale</t>
  </si>
  <si>
    <t>5: Year</t>
  </si>
  <si>
    <t>6: CO2 S</t>
  </si>
  <si>
    <t>ppm)</t>
  </si>
  <si>
    <t>7: Growt</t>
  </si>
  <si>
    <t>(ppm/yr)</t>
  </si>
  <si>
    <t>8: Year</t>
  </si>
  <si>
    <t>9: N2O S</t>
  </si>
  <si>
    <t>10: Grow</t>
  </si>
  <si>
    <t>th Rate</t>
  </si>
  <si>
    <t xml:space="preserve"> (ppm/yr)</t>
  </si>
  <si>
    <t>YearAD</t>
  </si>
  <si>
    <t>CH4spl</t>
  </si>
  <si>
    <t>GrwthRt</t>
  </si>
  <si>
    <t xml:space="preserve"> NOAA04</t>
  </si>
  <si>
    <t xml:space="preserve"> YearAD</t>
  </si>
  <si>
    <t>CO2spl</t>
  </si>
  <si>
    <t xml:space="preserve"> GrwthRt</t>
  </si>
  <si>
    <t xml:space="preserve">   YearAD</t>
  </si>
  <si>
    <t xml:space="preserve"> N2Ospl</t>
  </si>
  <si>
    <t>2. CO2</t>
  </si>
  <si>
    <t>by Core</t>
  </si>
  <si>
    <t>Gas age</t>
  </si>
  <si>
    <t>, Year A</t>
  </si>
  <si>
    <t>D</t>
  </si>
  <si>
    <t>SampleT</t>
  </si>
  <si>
    <t>ype   CO</t>
  </si>
  <si>
    <t>2gasAge</t>
  </si>
  <si>
    <t xml:space="preserve">  CO2(ppm)</t>
  </si>
  <si>
    <t>Publicati</t>
  </si>
  <si>
    <t>on stat</t>
  </si>
  <si>
    <t>us</t>
  </si>
  <si>
    <t>DSS</t>
  </si>
  <si>
    <t>1005.0</t>
  </si>
  <si>
    <t xml:space="preserve">   279.4</t>
  </si>
  <si>
    <t>Eth et al</t>
  </si>
  <si>
    <t>., 1996</t>
  </si>
  <si>
    <t>1036.8</t>
  </si>
  <si>
    <t xml:space="preserve">   280.3</t>
  </si>
  <si>
    <t>1087.5</t>
  </si>
  <si>
    <t xml:space="preserve">   282.4</t>
  </si>
  <si>
    <t>1136.8</t>
  </si>
  <si>
    <t xml:space="preserve">   283.8</t>
  </si>
  <si>
    <t>1192.6</t>
  </si>
  <si>
    <t xml:space="preserve">   283.9</t>
  </si>
  <si>
    <t>1246.3</t>
  </si>
  <si>
    <t xml:space="preserve">   281.7</t>
  </si>
  <si>
    <t>1330.1</t>
  </si>
  <si>
    <t xml:space="preserve">   283.4</t>
  </si>
  <si>
    <t>1390.5</t>
  </si>
  <si>
    <t xml:space="preserve">   280.4</t>
  </si>
  <si>
    <t xml:space="preserve">   280.0</t>
  </si>
  <si>
    <t>1449.1</t>
  </si>
  <si>
    <t>1469.5</t>
  </si>
  <si>
    <t xml:space="preserve">   279.6</t>
  </si>
  <si>
    <t>1501.5</t>
  </si>
  <si>
    <t>1529.7</t>
  </si>
  <si>
    <t xml:space="preserve">   283.2</t>
  </si>
  <si>
    <t>1549.7</t>
  </si>
  <si>
    <t xml:space="preserve">   282.8</t>
  </si>
  <si>
    <t>1573.0</t>
  </si>
  <si>
    <t xml:space="preserve">   281.9</t>
  </si>
  <si>
    <t>1591.1</t>
  </si>
  <si>
    <t xml:space="preserve">   278.7</t>
  </si>
  <si>
    <t>1603.4</t>
  </si>
  <si>
    <t xml:space="preserve">   274.3</t>
  </si>
  <si>
    <t>1649.2</t>
  </si>
  <si>
    <t xml:space="preserve">   277.2</t>
  </si>
  <si>
    <t>1681.9</t>
  </si>
  <si>
    <t xml:space="preserve">   275.9</t>
  </si>
  <si>
    <t>1694.1</t>
  </si>
  <si>
    <t xml:space="preserve">   276.5</t>
  </si>
  <si>
    <t>1722.9</t>
  </si>
  <si>
    <t xml:space="preserve">   277.5</t>
  </si>
  <si>
    <t>1749.2</t>
  </si>
  <si>
    <t xml:space="preserve">   276.9</t>
  </si>
  <si>
    <t>1752.2</t>
  </si>
  <si>
    <t>1762.8</t>
  </si>
  <si>
    <t xml:space="preserve">   276.7</t>
  </si>
  <si>
    <t>1779.6</t>
  </si>
  <si>
    <t xml:space="preserve">   279.5</t>
  </si>
  <si>
    <t>1796.1</t>
  </si>
  <si>
    <t xml:space="preserve">   281.6</t>
  </si>
  <si>
    <t>1799.3</t>
  </si>
  <si>
    <t xml:space="preserve">   283.7</t>
  </si>
  <si>
    <t>1826.9</t>
  </si>
  <si>
    <t xml:space="preserve">   285.1</t>
  </si>
  <si>
    <t>1847.5</t>
  </si>
  <si>
    <t xml:space="preserve">   286.1</t>
  </si>
  <si>
    <t>1892.1</t>
  </si>
  <si>
    <t xml:space="preserve">   294.7</t>
  </si>
  <si>
    <t>1900.8</t>
  </si>
  <si>
    <t xml:space="preserve">   296.5</t>
  </si>
  <si>
    <t>1904.8</t>
  </si>
  <si>
    <t xml:space="preserve">   299.0</t>
  </si>
  <si>
    <t>1927.2</t>
  </si>
  <si>
    <t xml:space="preserve">   305.0</t>
  </si>
  <si>
    <t>1927.8</t>
  </si>
  <si>
    <t xml:space="preserve">   305.2</t>
  </si>
  <si>
    <t>1937.2</t>
  </si>
  <si>
    <t xml:space="preserve">   307.9</t>
  </si>
  <si>
    <t>1939.1</t>
  </si>
  <si>
    <t xml:space="preserve">   309.2</t>
  </si>
  <si>
    <t>1949.3</t>
  </si>
  <si>
    <t xml:space="preserve">   311.4</t>
  </si>
  <si>
    <t>1955.2</t>
  </si>
  <si>
    <t xml:space="preserve">   313.6</t>
  </si>
  <si>
    <t xml:space="preserve">   314.1</t>
  </si>
  <si>
    <t xml:space="preserve">   314.7</t>
  </si>
  <si>
    <t>1960.7</t>
  </si>
  <si>
    <t xml:space="preserve">   315.7</t>
  </si>
  <si>
    <t xml:space="preserve">  13.3</t>
  </si>
  <si>
    <t>MacFM 200</t>
  </si>
  <si>
    <t>4/2006</t>
  </si>
  <si>
    <t xml:space="preserve">  29.5</t>
  </si>
  <si>
    <t xml:space="preserve">   277.9</t>
  </si>
  <si>
    <t xml:space="preserve">  56.0</t>
  </si>
  <si>
    <t xml:space="preserve">   277.4</t>
  </si>
  <si>
    <t xml:space="preserve"> 104.5</t>
  </si>
  <si>
    <t xml:space="preserve"> 136.0</t>
  </si>
  <si>
    <t xml:space="preserve">   278.1</t>
  </si>
  <si>
    <t xml:space="preserve"> 168.2</t>
  </si>
  <si>
    <t xml:space="preserve">   280.1</t>
  </si>
  <si>
    <t xml:space="preserve"> 202.5</t>
  </si>
  <si>
    <t xml:space="preserve">   280.7</t>
  </si>
  <si>
    <t xml:space="preserve"> 227.9</t>
  </si>
  <si>
    <t xml:space="preserve">   281.5</t>
  </si>
  <si>
    <t xml:space="preserve"> 274.2</t>
  </si>
  <si>
    <t xml:space="preserve"> 302.3</t>
  </si>
  <si>
    <t xml:space="preserve">   279.8</t>
  </si>
  <si>
    <t xml:space="preserve"> 329.2</t>
  </si>
  <si>
    <t xml:space="preserve">   278.9</t>
  </si>
  <si>
    <t xml:space="preserve"> 364.6</t>
  </si>
  <si>
    <t xml:space="preserve">   277.0</t>
  </si>
  <si>
    <t xml:space="preserve"> 428.4</t>
  </si>
  <si>
    <t xml:space="preserve"> 461.2</t>
  </si>
  <si>
    <t xml:space="preserve"> 499.8</t>
  </si>
  <si>
    <t xml:space="preserve">   276.4</t>
  </si>
  <si>
    <t xml:space="preserve"> 536.7</t>
  </si>
  <si>
    <t xml:space="preserve">   276.0</t>
  </si>
  <si>
    <t xml:space="preserve"> 572.0</t>
  </si>
  <si>
    <t xml:space="preserve">   277.6</t>
  </si>
  <si>
    <t xml:space="preserve"> 595.6</t>
  </si>
  <si>
    <t xml:space="preserve"> 632.0</t>
  </si>
  <si>
    <t xml:space="preserve">   278.3</t>
  </si>
  <si>
    <t xml:space="preserve"> 667.9</t>
  </si>
  <si>
    <t xml:space="preserve"> 698.4</t>
  </si>
  <si>
    <t xml:space="preserve">   279.7</t>
  </si>
  <si>
    <t xml:space="preserve"> 729.7</t>
  </si>
  <si>
    <t xml:space="preserve">   278.5</t>
  </si>
  <si>
    <t xml:space="preserve"> 764.5</t>
  </si>
  <si>
    <t xml:space="preserve"> 799.2</t>
  </si>
  <si>
    <t xml:space="preserve"> 857.3</t>
  </si>
  <si>
    <t xml:space="preserve">   279.3</t>
  </si>
  <si>
    <t xml:space="preserve"> 897.4</t>
  </si>
  <si>
    <t xml:space="preserve"> 944.2</t>
  </si>
  <si>
    <t xml:space="preserve">   279.1</t>
  </si>
  <si>
    <t xml:space="preserve"> 968.2</t>
  </si>
  <si>
    <t xml:space="preserve">   280.5</t>
  </si>
  <si>
    <t>1025.2</t>
  </si>
  <si>
    <t xml:space="preserve">   280.8</t>
  </si>
  <si>
    <t>1058.0</t>
  </si>
  <si>
    <t>1105.4</t>
  </si>
  <si>
    <t>1159.6</t>
  </si>
  <si>
    <t>1207.4</t>
  </si>
  <si>
    <t xml:space="preserve">   283.6</t>
  </si>
  <si>
    <t>1257.6</t>
  </si>
  <si>
    <t xml:space="preserve">   282.1</t>
  </si>
  <si>
    <t>1275.8</t>
  </si>
  <si>
    <t xml:space="preserve">   281.1</t>
  </si>
  <si>
    <t>1306.5</t>
  </si>
  <si>
    <t>1349.7</t>
  </si>
  <si>
    <t>1411.3</t>
  </si>
  <si>
    <t>1429.3</t>
  </si>
  <si>
    <t>1431.0</t>
  </si>
  <si>
    <t xml:space="preserve">   282.5</t>
  </si>
  <si>
    <t>1560.4</t>
  </si>
  <si>
    <t>1588.3</t>
  </si>
  <si>
    <t xml:space="preserve">   281.0</t>
  </si>
  <si>
    <t>1610.4</t>
  </si>
  <si>
    <t xml:space="preserve">   271.8</t>
  </si>
  <si>
    <t>1628.9</t>
  </si>
  <si>
    <t xml:space="preserve">   274.5</t>
  </si>
  <si>
    <t>1640.1</t>
  </si>
  <si>
    <t xml:space="preserve">   276.6</t>
  </si>
  <si>
    <t>1689.6</t>
  </si>
  <si>
    <t xml:space="preserve">   276.3</t>
  </si>
  <si>
    <t>1722.8</t>
  </si>
  <si>
    <t>1734.1</t>
  </si>
  <si>
    <t xml:space="preserve">   278.2</t>
  </si>
  <si>
    <t>1742.7</t>
  </si>
  <si>
    <t>1752.0</t>
  </si>
  <si>
    <t>1763.5</t>
  </si>
  <si>
    <t>1773.7</t>
  </si>
  <si>
    <t xml:space="preserve">   277.8</t>
  </si>
  <si>
    <t>1780.6</t>
  </si>
  <si>
    <t xml:space="preserve">   276.8</t>
  </si>
  <si>
    <t>1794.4</t>
  </si>
  <si>
    <t>1799.6</t>
  </si>
  <si>
    <t>1814.2</t>
  </si>
  <si>
    <t xml:space="preserve">   284.3</t>
  </si>
  <si>
    <t>1826.2</t>
  </si>
  <si>
    <t xml:space="preserve">   281.3</t>
  </si>
  <si>
    <t>1834.5</t>
  </si>
  <si>
    <t>1838.0</t>
  </si>
  <si>
    <t xml:space="preserve">   284.1</t>
  </si>
  <si>
    <t>1852.3</t>
  </si>
  <si>
    <t xml:space="preserve">   288.6</t>
  </si>
  <si>
    <t>1869.1</t>
  </si>
  <si>
    <t xml:space="preserve">   287.7</t>
  </si>
  <si>
    <t>1884.4</t>
  </si>
  <si>
    <t xml:space="preserve">   289.0</t>
  </si>
  <si>
    <t>DE08-2</t>
  </si>
  <si>
    <t>1833.0</t>
  </si>
  <si>
    <t xml:space="preserve">   284.5</t>
  </si>
  <si>
    <t>1935.0</t>
  </si>
  <si>
    <t>1941.0</t>
  </si>
  <si>
    <t xml:space="preserve">   310.5</t>
  </si>
  <si>
    <t>1949.0</t>
  </si>
  <si>
    <t xml:space="preserve">   309.9</t>
  </si>
  <si>
    <t>1970.7</t>
  </si>
  <si>
    <t xml:space="preserve">   324.7</t>
  </si>
  <si>
    <t>1971.2</t>
  </si>
  <si>
    <t xml:space="preserve">   325.2</t>
  </si>
  <si>
    <t>1972.0</t>
  </si>
  <si>
    <t xml:space="preserve">   324.1</t>
  </si>
  <si>
    <t>1974.0</t>
  </si>
  <si>
    <t xml:space="preserve">   328.1</t>
  </si>
  <si>
    <t>1976.0</t>
  </si>
  <si>
    <t xml:space="preserve">   331.2</t>
  </si>
  <si>
    <t>1979.0</t>
  </si>
  <si>
    <t xml:space="preserve">   332.0</t>
  </si>
  <si>
    <t xml:space="preserve">   335.2</t>
  </si>
  <si>
    <t>1896.0</t>
  </si>
  <si>
    <t xml:space="preserve">   298.2</t>
  </si>
  <si>
    <t>1940.0</t>
  </si>
  <si>
    <t xml:space="preserve">   311.9</t>
  </si>
  <si>
    <t>1941.5</t>
  </si>
  <si>
    <t xml:space="preserve">   310.3</t>
  </si>
  <si>
    <t>1944.0</t>
  </si>
  <si>
    <t xml:space="preserve">   312.1</t>
  </si>
  <si>
    <t>1947.0</t>
  </si>
  <si>
    <t xml:space="preserve">   310.8</t>
  </si>
  <si>
    <t>1967.0</t>
  </si>
  <si>
    <t xml:space="preserve">   322.9</t>
  </si>
  <si>
    <t>1973.0</t>
  </si>
  <si>
    <t xml:space="preserve">   326.4</t>
  </si>
  <si>
    <t>DE08</t>
  </si>
  <si>
    <t>1841.0</t>
  </si>
  <si>
    <t xml:space="preserve">   283.0</t>
  </si>
  <si>
    <t>1851.0</t>
  </si>
  <si>
    <t xml:space="preserve">   285.2</t>
  </si>
  <si>
    <t>1855.0</t>
  </si>
  <si>
    <t xml:space="preserve">   284.9</t>
  </si>
  <si>
    <t>1862.0</t>
  </si>
  <si>
    <t xml:space="preserve">   286.6</t>
  </si>
  <si>
    <t>1870.0</t>
  </si>
  <si>
    <t xml:space="preserve">   287.4</t>
  </si>
  <si>
    <t>1878.0</t>
  </si>
  <si>
    <t xml:space="preserve">   288.8</t>
  </si>
  <si>
    <t>1883.0</t>
  </si>
  <si>
    <t xml:space="preserve">   291.9</t>
  </si>
  <si>
    <t>1887.0</t>
  </si>
  <si>
    <t xml:space="preserve">   293.7</t>
  </si>
  <si>
    <t>1893.0</t>
  </si>
  <si>
    <t xml:space="preserve">   294.6</t>
  </si>
  <si>
    <t>1899.0</t>
  </si>
  <si>
    <t>1906.0</t>
  </si>
  <si>
    <t xml:space="preserve">   296.9</t>
  </si>
  <si>
    <t xml:space="preserve">   298.5</t>
  </si>
  <si>
    <t>1913.0</t>
  </si>
  <si>
    <t xml:space="preserve">   300.7</t>
  </si>
  <si>
    <t>1916.0</t>
  </si>
  <si>
    <t xml:space="preserve">   301.3</t>
  </si>
  <si>
    <t>1925.0</t>
  </si>
  <si>
    <t xml:space="preserve">   304.1</t>
  </si>
  <si>
    <t xml:space="preserve">   304.8</t>
  </si>
  <si>
    <t>1933.0</t>
  </si>
  <si>
    <t xml:space="preserve">   307.8</t>
  </si>
  <si>
    <t>1939.0</t>
  </si>
  <si>
    <t xml:space="preserve">   311.0</t>
  </si>
  <si>
    <t>1945.0</t>
  </si>
  <si>
    <t xml:space="preserve">   309.6</t>
  </si>
  <si>
    <t>1954.0</t>
  </si>
  <si>
    <t xml:space="preserve">   312.7</t>
  </si>
  <si>
    <t>1963.0</t>
  </si>
  <si>
    <t xml:space="preserve">   317.0</t>
  </si>
  <si>
    <t xml:space="preserve">   318.7</t>
  </si>
  <si>
    <t xml:space="preserve">   319.4</t>
  </si>
  <si>
    <t>1964.0</t>
  </si>
  <si>
    <t xml:space="preserve">   318.2</t>
  </si>
  <si>
    <t>1966.0</t>
  </si>
  <si>
    <t xml:space="preserve">   318.8</t>
  </si>
  <si>
    <t xml:space="preserve">   319.5</t>
  </si>
  <si>
    <t>1969.0</t>
  </si>
  <si>
    <t xml:space="preserve">   323.7</t>
  </si>
  <si>
    <t>1970.0</t>
  </si>
  <si>
    <t xml:space="preserve">   323.2</t>
  </si>
  <si>
    <t>1844.0</t>
  </si>
  <si>
    <t xml:space="preserve">   286.5</t>
  </si>
  <si>
    <t xml:space="preserve">   283.3</t>
  </si>
  <si>
    <t xml:space="preserve">   285.0</t>
  </si>
  <si>
    <t>1849.0</t>
  </si>
  <si>
    <t>1854.0</t>
  </si>
  <si>
    <t xml:space="preserve">   287.0</t>
  </si>
  <si>
    <t>1859.0</t>
  </si>
  <si>
    <t>1864.0</t>
  </si>
  <si>
    <t xml:space="preserve">   285.4</t>
  </si>
  <si>
    <t xml:space="preserve">   287.2</t>
  </si>
  <si>
    <t>1874.0</t>
  </si>
  <si>
    <t xml:space="preserve">   290.5</t>
  </si>
  <si>
    <t>1884.0</t>
  </si>
  <si>
    <t xml:space="preserve">   289.8</t>
  </si>
  <si>
    <t xml:space="preserve">   290.6</t>
  </si>
  <si>
    <t>1889.0</t>
  </si>
  <si>
    <t xml:space="preserve">   291.5</t>
  </si>
  <si>
    <t xml:space="preserve">   292.2</t>
  </si>
  <si>
    <t>1894.0</t>
  </si>
  <si>
    <t xml:space="preserve">   293.8</t>
  </si>
  <si>
    <t xml:space="preserve">   296.0</t>
  </si>
  <si>
    <t xml:space="preserve">   296.2</t>
  </si>
  <si>
    <t xml:space="preserve">   295.7</t>
  </si>
  <si>
    <t xml:space="preserve">   295.0</t>
  </si>
  <si>
    <t>1904.0</t>
  </si>
  <si>
    <t xml:space="preserve">   295.1</t>
  </si>
  <si>
    <t>1909.0</t>
  </si>
  <si>
    <t xml:space="preserve">   300.4</t>
  </si>
  <si>
    <t>1911.5</t>
  </si>
  <si>
    <t xml:space="preserve">   298.4</t>
  </si>
  <si>
    <t>1914.0</t>
  </si>
  <si>
    <t xml:space="preserve">   300.0</t>
  </si>
  <si>
    <t>1918.6</t>
  </si>
  <si>
    <t xml:space="preserve">   303.3</t>
  </si>
  <si>
    <t>1919.0</t>
  </si>
  <si>
    <t xml:space="preserve">   303.6</t>
  </si>
  <si>
    <t>1923.0</t>
  </si>
  <si>
    <t xml:space="preserve">   303.2</t>
  </si>
  <si>
    <t>1923.6</t>
  </si>
  <si>
    <t>1928.8</t>
  </si>
  <si>
    <t>1929.0</t>
  </si>
  <si>
    <t xml:space="preserve">   305.7</t>
  </si>
  <si>
    <t xml:space="preserve">   307.2</t>
  </si>
  <si>
    <t>1934.5</t>
  </si>
  <si>
    <t>1936.5</t>
  </si>
  <si>
    <t xml:space="preserve">   309.0</t>
  </si>
  <si>
    <t>1938.0</t>
  </si>
  <si>
    <t xml:space="preserve">   310.9</t>
  </si>
  <si>
    <t xml:space="preserve">   310.7</t>
  </si>
  <si>
    <t>1942.0</t>
  </si>
  <si>
    <t xml:space="preserve">   311.6</t>
  </si>
  <si>
    <t>1943.0</t>
  </si>
  <si>
    <t xml:space="preserve">   311.3</t>
  </si>
  <si>
    <t xml:space="preserve">   309.7</t>
  </si>
  <si>
    <t>1946.0</t>
  </si>
  <si>
    <t xml:space="preserve">   311.5</t>
  </si>
  <si>
    <t xml:space="preserve">   310.0</t>
  </si>
  <si>
    <t>1948.0</t>
  </si>
  <si>
    <t xml:space="preserve">   311.2</t>
  </si>
  <si>
    <t>1950.0</t>
  </si>
  <si>
    <t xml:space="preserve">   312.6</t>
  </si>
  <si>
    <t>1953.0</t>
  </si>
  <si>
    <t xml:space="preserve">   311.7</t>
  </si>
  <si>
    <t>1955.0</t>
  </si>
  <si>
    <t xml:space="preserve">   313.5</t>
  </si>
  <si>
    <t xml:space="preserve">   313.8</t>
  </si>
  <si>
    <t>1957.0</t>
  </si>
  <si>
    <t xml:space="preserve">   314.0</t>
  </si>
  <si>
    <t>1958.0</t>
  </si>
  <si>
    <t xml:space="preserve">   314.4</t>
  </si>
  <si>
    <t>1959.0</t>
  </si>
  <si>
    <t xml:space="preserve">   316.3</t>
  </si>
  <si>
    <t xml:space="preserve">   319.0</t>
  </si>
  <si>
    <t xml:space="preserve">   329.2</t>
  </si>
  <si>
    <t>DSSW20K</t>
  </si>
  <si>
    <t xml:space="preserve"> firn</t>
  </si>
  <si>
    <t>1942.1</t>
  </si>
  <si>
    <t xml:space="preserve">   312.3</t>
  </si>
  <si>
    <t>1956.1</t>
  </si>
  <si>
    <t xml:space="preserve">   324.8</t>
  </si>
  <si>
    <t>1983.7</t>
  </si>
  <si>
    <t xml:space="preserve">   341.2</t>
  </si>
  <si>
    <t>1989.8</t>
  </si>
  <si>
    <t xml:space="preserve">   349.7</t>
  </si>
  <si>
    <t>1992.4</t>
  </si>
  <si>
    <t xml:space="preserve">   353.6</t>
  </si>
  <si>
    <t>1994.5</t>
  </si>
  <si>
    <t xml:space="preserve">   356.9</t>
  </si>
  <si>
    <t>1996.5</t>
  </si>
  <si>
    <t xml:space="preserve">   359.5</t>
  </si>
  <si>
    <t>CAPE GR</t>
  </si>
  <si>
    <t>IM</t>
  </si>
  <si>
    <t>1977.0</t>
  </si>
  <si>
    <t xml:space="preserve">   331.7</t>
  </si>
  <si>
    <t>1978.0</t>
  </si>
  <si>
    <t xml:space="preserve">   333.5</t>
  </si>
  <si>
    <t xml:space="preserve">   335.3</t>
  </si>
  <si>
    <t>1980.0</t>
  </si>
  <si>
    <t xml:space="preserve">   336.6</t>
  </si>
  <si>
    <t>1981.0</t>
  </si>
  <si>
    <t xml:space="preserve">   337.6</t>
  </si>
  <si>
    <t>1982.0</t>
  </si>
  <si>
    <t xml:space="preserve">   338.1</t>
  </si>
  <si>
    <t>1983.0</t>
  </si>
  <si>
    <t xml:space="preserve">   340.1</t>
  </si>
  <si>
    <t>1984.0</t>
  </si>
  <si>
    <t xml:space="preserve">   341.8</t>
  </si>
  <si>
    <t>1985.0</t>
  </si>
  <si>
    <t xml:space="preserve">   343.2</t>
  </si>
  <si>
    <t>1986.0</t>
  </si>
  <si>
    <t xml:space="preserve">   344.5</t>
  </si>
  <si>
    <t>1987.0</t>
  </si>
  <si>
    <t xml:space="preserve">   346.1</t>
  </si>
  <si>
    <t>1988.0</t>
  </si>
  <si>
    <t xml:space="preserve">   348.3</t>
  </si>
  <si>
    <t>1989.0</t>
  </si>
  <si>
    <t xml:space="preserve">   349.5</t>
  </si>
  <si>
    <t>1990.0</t>
  </si>
  <si>
    <t xml:space="preserve">   351.0</t>
  </si>
  <si>
    <t>1991.0</t>
  </si>
  <si>
    <t xml:space="preserve">   352.6</t>
  </si>
  <si>
    <t>1992.0</t>
  </si>
  <si>
    <t xml:space="preserve">   354.1</t>
  </si>
  <si>
    <t>1993.0</t>
  </si>
  <si>
    <t xml:space="preserve">   354.9</t>
  </si>
  <si>
    <t>1994.0</t>
  </si>
  <si>
    <t xml:space="preserve">   356.3</t>
  </si>
  <si>
    <t>1995.0</t>
  </si>
  <si>
    <t xml:space="preserve">   358.3</t>
  </si>
  <si>
    <t>1996.0</t>
  </si>
  <si>
    <t xml:space="preserve">   359.8</t>
  </si>
  <si>
    <t>1997.0</t>
  </si>
  <si>
    <t xml:space="preserve">   361.1</t>
  </si>
  <si>
    <t>1998.0</t>
  </si>
  <si>
    <t xml:space="preserve">   363.6</t>
  </si>
  <si>
    <t>1999.0</t>
  </si>
  <si>
    <t xml:space="preserve">   365.5</t>
  </si>
  <si>
    <t>2000.0</t>
  </si>
  <si>
    <t xml:space="preserve">   366.8</t>
  </si>
  <si>
    <t>2001.0</t>
  </si>
  <si>
    <t xml:space="preserve">   368.3</t>
  </si>
  <si>
    <t>2002.0</t>
  </si>
  <si>
    <t xml:space="preserve">   370.5</t>
  </si>
  <si>
    <t>2003.0</t>
  </si>
  <si>
    <t xml:space="preserve">   372.8</t>
  </si>
  <si>
    <t>2004.0</t>
  </si>
  <si>
    <t xml:space="preserve">   374.7</t>
  </si>
  <si>
    <t>2005.0</t>
  </si>
  <si>
    <t xml:space="preserve">   376.7</t>
  </si>
  <si>
    <t>2006.0</t>
  </si>
  <si>
    <t xml:space="preserve">   378.7</t>
  </si>
  <si>
    <t>3. CO2</t>
  </si>
  <si>
    <t>by Age</t>
  </si>
  <si>
    <t xml:space="preserve">  Publica</t>
  </si>
  <si>
    <t>tion st</t>
  </si>
  <si>
    <t>atus</t>
  </si>
  <si>
    <t>4. CH4</t>
  </si>
  <si>
    <t>by core</t>
  </si>
  <si>
    <t>NOAA04</t>
  </si>
  <si>
    <t>b), NOA</t>
  </si>
  <si>
    <t>A04 Scale</t>
  </si>
  <si>
    <t>ype  CH4</t>
  </si>
  <si>
    <t>gasAge</t>
  </si>
  <si>
    <t xml:space="preserve"> CH4(ppb)  N</t>
  </si>
  <si>
    <t>OAA04</t>
  </si>
  <si>
    <t>Publica</t>
  </si>
  <si>
    <t>tion statu</t>
  </si>
  <si>
    <t>s</t>
  </si>
  <si>
    <t>1006.0</t>
  </si>
  <si>
    <t xml:space="preserve">   666.0</t>
  </si>
  <si>
    <t>674.2</t>
  </si>
  <si>
    <t>Eth et</t>
  </si>
  <si>
    <t>al., 1998</t>
  </si>
  <si>
    <t>1037.8</t>
  </si>
  <si>
    <t xml:space="preserve">   677.8</t>
  </si>
  <si>
    <t>686.0</t>
  </si>
  <si>
    <t>1088.5</t>
  </si>
  <si>
    <t xml:space="preserve">   676.4</t>
  </si>
  <si>
    <t>684.6</t>
  </si>
  <si>
    <t>1137.8</t>
  </si>
  <si>
    <t xml:space="preserve">   685.9</t>
  </si>
  <si>
    <t>694.2</t>
  </si>
  <si>
    <t>1193.6</t>
  </si>
  <si>
    <t xml:space="preserve">   683.7</t>
  </si>
  <si>
    <t>692.1</t>
  </si>
  <si>
    <t>1247.3</t>
  </si>
  <si>
    <t xml:space="preserve">   660.9</t>
  </si>
  <si>
    <t>668.9</t>
  </si>
  <si>
    <t>1331.1</t>
  </si>
  <si>
    <t xml:space="preserve">   672.9</t>
  </si>
  <si>
    <t>681.1</t>
  </si>
  <si>
    <t>1391.5</t>
  </si>
  <si>
    <t xml:space="preserve">   678.9</t>
  </si>
  <si>
    <t>687.1</t>
  </si>
  <si>
    <t xml:space="preserve">   676.3</t>
  </si>
  <si>
    <t>684.5</t>
  </si>
  <si>
    <t>1450.1</t>
  </si>
  <si>
    <t xml:space="preserve">   681.5</t>
  </si>
  <si>
    <t>689.9</t>
  </si>
  <si>
    <t>1470.5</t>
  </si>
  <si>
    <t xml:space="preserve">   671.4</t>
  </si>
  <si>
    <t>679.6</t>
  </si>
  <si>
    <t>1502.5</t>
  </si>
  <si>
    <t xml:space="preserve">   693.0</t>
  </si>
  <si>
    <t>701.4</t>
  </si>
  <si>
    <t>1530.7</t>
  </si>
  <si>
    <t xml:space="preserve">   698.9</t>
  </si>
  <si>
    <t>707.4</t>
  </si>
  <si>
    <t>1550.7</t>
  </si>
  <si>
    <t xml:space="preserve">   704.3</t>
  </si>
  <si>
    <t>712.9</t>
  </si>
  <si>
    <t>1574.0</t>
  </si>
  <si>
    <t xml:space="preserve">   684.8</t>
  </si>
  <si>
    <t>693.1</t>
  </si>
  <si>
    <t>1592.1</t>
  </si>
  <si>
    <t xml:space="preserve">   665.4</t>
  </si>
  <si>
    <t>673.5</t>
  </si>
  <si>
    <t>1604.4</t>
  </si>
  <si>
    <t xml:space="preserve">   667.7</t>
  </si>
  <si>
    <t>675.8</t>
  </si>
  <si>
    <t>1624.0</t>
  </si>
  <si>
    <t xml:space="preserve">   679.4</t>
  </si>
  <si>
    <t>687.7</t>
  </si>
  <si>
    <t>1650.2</t>
  </si>
  <si>
    <t xml:space="preserve">   674.6</t>
  </si>
  <si>
    <t>682.8</t>
  </si>
  <si>
    <t>1682.9</t>
  </si>
  <si>
    <t xml:space="preserve">   692.0</t>
  </si>
  <si>
    <t>700.5</t>
  </si>
  <si>
    <t>1695.1</t>
  </si>
  <si>
    <t xml:space="preserve">   676.1</t>
  </si>
  <si>
    <t>684.4</t>
  </si>
  <si>
    <t>1723.9</t>
  </si>
  <si>
    <t xml:space="preserve">   671.9</t>
  </si>
  <si>
    <t>680.1</t>
  </si>
  <si>
    <t>1753.2</t>
  </si>
  <si>
    <t xml:space="preserve">   696.9</t>
  </si>
  <si>
    <t>705.4</t>
  </si>
  <si>
    <t>1763.8</t>
  </si>
  <si>
    <t xml:space="preserve">   703.1</t>
  </si>
  <si>
    <t>711.7</t>
  </si>
  <si>
    <t xml:space="preserve">   714.4</t>
  </si>
  <si>
    <t>723.1</t>
  </si>
  <si>
    <t>1797.1</t>
  </si>
  <si>
    <t xml:space="preserve">   716.9</t>
  </si>
  <si>
    <t>725.6</t>
  </si>
  <si>
    <t>1800.3</t>
  </si>
  <si>
    <t xml:space="preserve">   728.5</t>
  </si>
  <si>
    <t>737.4</t>
  </si>
  <si>
    <t>1827.9</t>
  </si>
  <si>
    <t xml:space="preserve">   755.8</t>
  </si>
  <si>
    <t>765.1</t>
  </si>
  <si>
    <t>1848.5</t>
  </si>
  <si>
    <t xml:space="preserve">   763.7</t>
  </si>
  <si>
    <t>773.0</t>
  </si>
  <si>
    <t>1893.1</t>
  </si>
  <si>
    <t xml:space="preserve">   836.8</t>
  </si>
  <si>
    <t>847.0</t>
  </si>
  <si>
    <t>1901.8</t>
  </si>
  <si>
    <t xml:space="preserve">   868.4</t>
  </si>
  <si>
    <t>879.0</t>
  </si>
  <si>
    <t>1905.8</t>
  </si>
  <si>
    <t xml:space="preserve">   891.0</t>
  </si>
  <si>
    <t>901.8</t>
  </si>
  <si>
    <t>1928.2</t>
  </si>
  <si>
    <t xml:space="preserve">   997.0   1</t>
  </si>
  <si>
    <t>009.2</t>
  </si>
  <si>
    <t xml:space="preserve">  1006.4   1</t>
  </si>
  <si>
    <t>018.7</t>
  </si>
  <si>
    <t>1938.2</t>
  </si>
  <si>
    <t xml:space="preserve">  1053.0   1</t>
  </si>
  <si>
    <t>065.9</t>
  </si>
  <si>
    <t xml:space="preserve">  1055.7   1</t>
  </si>
  <si>
    <t>068.6</t>
  </si>
  <si>
    <t xml:space="preserve">  1082.5   1</t>
  </si>
  <si>
    <t>095.7</t>
  </si>
  <si>
    <t>1950.3</t>
  </si>
  <si>
    <t xml:space="preserve">  1103.7   1</t>
  </si>
  <si>
    <t>117.1</t>
  </si>
  <si>
    <t>1956.2</t>
  </si>
  <si>
    <t xml:space="preserve">  1164.3   1</t>
  </si>
  <si>
    <t>178.5</t>
  </si>
  <si>
    <t xml:space="preserve">  1171.8   1</t>
  </si>
  <si>
    <t>186.1</t>
  </si>
  <si>
    <t xml:space="preserve">  1183.8   1</t>
  </si>
  <si>
    <t>198.3</t>
  </si>
  <si>
    <t xml:space="preserve">  1179.5   1</t>
  </si>
  <si>
    <t>193.9</t>
  </si>
  <si>
    <t xml:space="preserve">  1186.4   1</t>
  </si>
  <si>
    <t>200.9</t>
  </si>
  <si>
    <t>1961.7</t>
  </si>
  <si>
    <t xml:space="preserve">  1218.5   1</t>
  </si>
  <si>
    <t>233.3</t>
  </si>
  <si>
    <t xml:space="preserve">  1288.5   1</t>
  </si>
  <si>
    <t>304.2</t>
  </si>
  <si>
    <t>1973.2</t>
  </si>
  <si>
    <t xml:space="preserve">  1421.5   1</t>
  </si>
  <si>
    <t>438.8</t>
  </si>
  <si>
    <t xml:space="preserve">  14.3</t>
  </si>
  <si>
    <t xml:space="preserve">   647.6</t>
  </si>
  <si>
    <t>655.5</t>
  </si>
  <si>
    <t>MacFM 2</t>
  </si>
  <si>
    <t>004/2006</t>
  </si>
  <si>
    <t xml:space="preserve">  30.5</t>
  </si>
  <si>
    <t xml:space="preserve">   633.9</t>
  </si>
  <si>
    <t>641.6</t>
  </si>
  <si>
    <t xml:space="preserve">  57.0</t>
  </si>
  <si>
    <t xml:space="preserve">   628.4</t>
  </si>
  <si>
    <t>636.1</t>
  </si>
  <si>
    <t xml:space="preserve"> 105.5</t>
  </si>
  <si>
    <t xml:space="preserve">   632.0</t>
  </si>
  <si>
    <t>639.7</t>
  </si>
  <si>
    <t xml:space="preserve"> 137.0</t>
  </si>
  <si>
    <t xml:space="preserve">   638.8</t>
  </si>
  <si>
    <t>646.6</t>
  </si>
  <si>
    <t xml:space="preserve"> 169.2</t>
  </si>
  <si>
    <t xml:space="preserve">   640.9</t>
  </si>
  <si>
    <t>648.7</t>
  </si>
  <si>
    <t xml:space="preserve"> 203.5</t>
  </si>
  <si>
    <t xml:space="preserve">   640.8</t>
  </si>
  <si>
    <t>648.6</t>
  </si>
  <si>
    <t xml:space="preserve"> 228.9</t>
  </si>
  <si>
    <t xml:space="preserve"> 275.2</t>
  </si>
  <si>
    <t xml:space="preserve">   626.9</t>
  </si>
  <si>
    <t>634.5</t>
  </si>
  <si>
    <t xml:space="preserve"> 303.3</t>
  </si>
  <si>
    <t xml:space="preserve">   624.1</t>
  </si>
  <si>
    <t>631.7</t>
  </si>
  <si>
    <t xml:space="preserve"> 330.2</t>
  </si>
  <si>
    <t xml:space="preserve">   619.4</t>
  </si>
  <si>
    <t>627.0</t>
  </si>
  <si>
    <t xml:space="preserve"> 365.6</t>
  </si>
  <si>
    <t xml:space="preserve">   620.8</t>
  </si>
  <si>
    <t>628.3</t>
  </si>
  <si>
    <t xml:space="preserve"> 429.4</t>
  </si>
  <si>
    <t xml:space="preserve">   636.3</t>
  </si>
  <si>
    <t>644.0</t>
  </si>
  <si>
    <t xml:space="preserve"> 462.2</t>
  </si>
  <si>
    <t xml:space="preserve">   639.3</t>
  </si>
  <si>
    <t>647.1</t>
  </si>
  <si>
    <t xml:space="preserve"> 500.8</t>
  </si>
  <si>
    <t xml:space="preserve">   659.8</t>
  </si>
  <si>
    <t>667.8</t>
  </si>
  <si>
    <t xml:space="preserve"> 537.7</t>
  </si>
  <si>
    <t xml:space="preserve">   657.3</t>
  </si>
  <si>
    <t>665.4</t>
  </si>
  <si>
    <t xml:space="preserve"> 573.0</t>
  </si>
  <si>
    <t xml:space="preserve">   652.0</t>
  </si>
  <si>
    <t>660.0</t>
  </si>
  <si>
    <t xml:space="preserve"> 596.6</t>
  </si>
  <si>
    <t xml:space="preserve">   645.3</t>
  </si>
  <si>
    <t>653.2</t>
  </si>
  <si>
    <t xml:space="preserve"> 633.0</t>
  </si>
  <si>
    <t xml:space="preserve">   633.6</t>
  </si>
  <si>
    <t>641.3</t>
  </si>
  <si>
    <t xml:space="preserve"> 668.9</t>
  </si>
  <si>
    <t xml:space="preserve">   642.0</t>
  </si>
  <si>
    <t>649.9</t>
  </si>
  <si>
    <t xml:space="preserve"> 699.4</t>
  </si>
  <si>
    <t xml:space="preserve">   649.7</t>
  </si>
  <si>
    <t>657.6</t>
  </si>
  <si>
    <t xml:space="preserve"> 730.7</t>
  </si>
  <si>
    <t>657.7</t>
  </si>
  <si>
    <t xml:space="preserve"> 765.5</t>
  </si>
  <si>
    <t xml:space="preserve">   643.4</t>
  </si>
  <si>
    <t>651.3</t>
  </si>
  <si>
    <t xml:space="preserve"> 800.2</t>
  </si>
  <si>
    <t xml:space="preserve">   642.6</t>
  </si>
  <si>
    <t>650.4</t>
  </si>
  <si>
    <t xml:space="preserve"> 830.6</t>
  </si>
  <si>
    <t xml:space="preserve">   657.4</t>
  </si>
  <si>
    <t xml:space="preserve"> 858.3</t>
  </si>
  <si>
    <t>665.3</t>
  </si>
  <si>
    <t xml:space="preserve"> 898.4</t>
  </si>
  <si>
    <t xml:space="preserve">   647.1</t>
  </si>
  <si>
    <t>655.0</t>
  </si>
  <si>
    <t xml:space="preserve"> 945.2</t>
  </si>
  <si>
    <t xml:space="preserve">   647.4</t>
  </si>
  <si>
    <t>655.3</t>
  </si>
  <si>
    <t xml:space="preserve"> 969.2</t>
  </si>
  <si>
    <t xml:space="preserve">   654.0</t>
  </si>
  <si>
    <t>662.0</t>
  </si>
  <si>
    <t xml:space="preserve">   661.2</t>
  </si>
  <si>
    <t>669.3</t>
  </si>
  <si>
    <t>1026.2</t>
  </si>
  <si>
    <t xml:space="preserve">   679.9</t>
  </si>
  <si>
    <t>688.2</t>
  </si>
  <si>
    <t>1059.0</t>
  </si>
  <si>
    <t xml:space="preserve">   671.6</t>
  </si>
  <si>
    <t>679.8</t>
  </si>
  <si>
    <t>1106.4</t>
  </si>
  <si>
    <t xml:space="preserve">   675.9</t>
  </si>
  <si>
    <t>684.1</t>
  </si>
  <si>
    <t>1160.6</t>
  </si>
  <si>
    <t xml:space="preserve">   688.6</t>
  </si>
  <si>
    <t>697.0</t>
  </si>
  <si>
    <t>1208.4</t>
  </si>
  <si>
    <t xml:space="preserve">   677.9</t>
  </si>
  <si>
    <t>686.2</t>
  </si>
  <si>
    <t>1258.6</t>
  </si>
  <si>
    <t xml:space="preserve">   669.3</t>
  </si>
  <si>
    <t>677.5</t>
  </si>
  <si>
    <t>1276.8</t>
  </si>
  <si>
    <t xml:space="preserve">   686.2</t>
  </si>
  <si>
    <t>694.5</t>
  </si>
  <si>
    <t>1307.5</t>
  </si>
  <si>
    <t xml:space="preserve">   688.8</t>
  </si>
  <si>
    <t>697.2</t>
  </si>
  <si>
    <t>1350.7</t>
  </si>
  <si>
    <t xml:space="preserve">   668.5</t>
  </si>
  <si>
    <t>676.6</t>
  </si>
  <si>
    <t>1358.2</t>
  </si>
  <si>
    <t xml:space="preserve">   667.3</t>
  </si>
  <si>
    <t>675.4</t>
  </si>
  <si>
    <t>1412.3</t>
  </si>
  <si>
    <t xml:space="preserve">   664.7</t>
  </si>
  <si>
    <t>672.9</t>
  </si>
  <si>
    <t>1430.3</t>
  </si>
  <si>
    <t xml:space="preserve">   685.7</t>
  </si>
  <si>
    <t>694.0</t>
  </si>
  <si>
    <t>1459.9</t>
  </si>
  <si>
    <t xml:space="preserve">   681.7</t>
  </si>
  <si>
    <t>690.0</t>
  </si>
  <si>
    <t>1507.1</t>
  </si>
  <si>
    <t xml:space="preserve">   699.8</t>
  </si>
  <si>
    <t>708.3</t>
  </si>
  <si>
    <t>1536.3</t>
  </si>
  <si>
    <t xml:space="preserve">   699.9</t>
  </si>
  <si>
    <t>708.5</t>
  </si>
  <si>
    <t>1561.4</t>
  </si>
  <si>
    <t xml:space="preserve">   713.4</t>
  </si>
  <si>
    <t>722.1</t>
  </si>
  <si>
    <t>1589.3</t>
  </si>
  <si>
    <t xml:space="preserve">   672.8</t>
  </si>
  <si>
    <t>681.0</t>
  </si>
  <si>
    <t>1611.4</t>
  </si>
  <si>
    <t xml:space="preserve">   679.3</t>
  </si>
  <si>
    <t>687.6</t>
  </si>
  <si>
    <t>1629.9</t>
  </si>
  <si>
    <t xml:space="preserve">   684.4</t>
  </si>
  <si>
    <t>692.8</t>
  </si>
  <si>
    <t>1641.1</t>
  </si>
  <si>
    <t xml:space="preserve">   687.1</t>
  </si>
  <si>
    <t>695.4</t>
  </si>
  <si>
    <t>1667.7</t>
  </si>
  <si>
    <t xml:space="preserve">   681.2</t>
  </si>
  <si>
    <t>689.5</t>
  </si>
  <si>
    <t>1690.6</t>
  </si>
  <si>
    <t xml:space="preserve">   684.6</t>
  </si>
  <si>
    <t>693.0</t>
  </si>
  <si>
    <t>1723.8</t>
  </si>
  <si>
    <t xml:space="preserve">   675.5</t>
  </si>
  <si>
    <t>683.8</t>
  </si>
  <si>
    <t>1735.1</t>
  </si>
  <si>
    <t xml:space="preserve">   703.2</t>
  </si>
  <si>
    <t>711.8</t>
  </si>
  <si>
    <t>1743.7</t>
  </si>
  <si>
    <t xml:space="preserve">   706.4</t>
  </si>
  <si>
    <t>715.0</t>
  </si>
  <si>
    <t>1750.2</t>
  </si>
  <si>
    <t xml:space="preserve">   692.9</t>
  </si>
  <si>
    <t>701.3</t>
  </si>
  <si>
    <t>1753.0</t>
  </si>
  <si>
    <t xml:space="preserve">   697.8</t>
  </si>
  <si>
    <t>706.3</t>
  </si>
  <si>
    <t>1764.5</t>
  </si>
  <si>
    <t xml:space="preserve">   706.1</t>
  </si>
  <si>
    <t>714.7</t>
  </si>
  <si>
    <t>1774.7</t>
  </si>
  <si>
    <t xml:space="preserve">   720.8</t>
  </si>
  <si>
    <t>729.6</t>
  </si>
  <si>
    <t>1781.6</t>
  </si>
  <si>
    <t xml:space="preserve">   718.6</t>
  </si>
  <si>
    <t>727.4</t>
  </si>
  <si>
    <t>1784.9</t>
  </si>
  <si>
    <t xml:space="preserve">   723.0</t>
  </si>
  <si>
    <t>731.8</t>
  </si>
  <si>
    <t>1795.4</t>
  </si>
  <si>
    <t xml:space="preserve">   717.8</t>
  </si>
  <si>
    <t>726.6</t>
  </si>
  <si>
    <t>1800.6</t>
  </si>
  <si>
    <t xml:space="preserve">   730.2</t>
  </si>
  <si>
    <t>739.2</t>
  </si>
  <si>
    <t>1815.2</t>
  </si>
  <si>
    <t xml:space="preserve">   736.4</t>
  </si>
  <si>
    <t>745.4</t>
  </si>
  <si>
    <t>1821.0</t>
  </si>
  <si>
    <t xml:space="preserve">   738.7</t>
  </si>
  <si>
    <t>747.8</t>
  </si>
  <si>
    <t>1827.2</t>
  </si>
  <si>
    <t xml:space="preserve">   751.6</t>
  </si>
  <si>
    <t>760.7</t>
  </si>
  <si>
    <t>1835.5</t>
  </si>
  <si>
    <t xml:space="preserve">   767.3</t>
  </si>
  <si>
    <t>776.7</t>
  </si>
  <si>
    <t>1839.0</t>
  </si>
  <si>
    <t xml:space="preserve">   765.0</t>
  </si>
  <si>
    <t>774.3</t>
  </si>
  <si>
    <t>1853.3</t>
  </si>
  <si>
    <t xml:space="preserve">   775.4</t>
  </si>
  <si>
    <t>784.8</t>
  </si>
  <si>
    <t>1870.1</t>
  </si>
  <si>
    <t xml:space="preserve">   802.1</t>
  </si>
  <si>
    <t>811.9</t>
  </si>
  <si>
    <t>1885.4</t>
  </si>
  <si>
    <t xml:space="preserve">   845.7</t>
  </si>
  <si>
    <t>856.0</t>
  </si>
  <si>
    <t>1834.0</t>
  </si>
  <si>
    <t xml:space="preserve">   756.3</t>
  </si>
  <si>
    <t>765.5</t>
  </si>
  <si>
    <t>1936.0</t>
  </si>
  <si>
    <t xml:space="preserve">  1045.2   1</t>
  </si>
  <si>
    <t>058.0</t>
  </si>
  <si>
    <t xml:space="preserve">  1069.1   1</t>
  </si>
  <si>
    <t>082.1</t>
  </si>
  <si>
    <t xml:space="preserve">  1102.9   1</t>
  </si>
  <si>
    <t>116.3</t>
  </si>
  <si>
    <t>1971.7</t>
  </si>
  <si>
    <t xml:space="preserve">  1380.3   1</t>
  </si>
  <si>
    <t>397.1</t>
  </si>
  <si>
    <t>1972.2</t>
  </si>
  <si>
    <t xml:space="preserve">  1379.9   1</t>
  </si>
  <si>
    <t>396.7</t>
  </si>
  <si>
    <t xml:space="preserve">  1385.8   1</t>
  </si>
  <si>
    <t>402.7</t>
  </si>
  <si>
    <t>1975.0</t>
  </si>
  <si>
    <t xml:space="preserve">  1420.4   1</t>
  </si>
  <si>
    <t>437.8</t>
  </si>
  <si>
    <t xml:space="preserve">  1458.1   1</t>
  </si>
  <si>
    <t>475.9</t>
  </si>
  <si>
    <t xml:space="preserve">  1479.3   1</t>
  </si>
  <si>
    <t>497.4</t>
  </si>
  <si>
    <t xml:space="preserve">  1479.9   1</t>
  </si>
  <si>
    <t>497.9</t>
  </si>
  <si>
    <t>1845.0</t>
  </si>
  <si>
    <t xml:space="preserve">   778.0</t>
  </si>
  <si>
    <t>787.5</t>
  </si>
  <si>
    <t>1850.0</t>
  </si>
  <si>
    <t xml:space="preserve">   806.5</t>
  </si>
  <si>
    <t>816.4</t>
  </si>
  <si>
    <t>1897.0</t>
  </si>
  <si>
    <t xml:space="preserve">   850.7</t>
  </si>
  <si>
    <t>861.1</t>
  </si>
  <si>
    <t xml:space="preserve">  1060.1   1</t>
  </si>
  <si>
    <t>073.0</t>
  </si>
  <si>
    <t>1942.5</t>
  </si>
  <si>
    <t xml:space="preserve">  1085.5   1</t>
  </si>
  <si>
    <t>098.7</t>
  </si>
  <si>
    <t xml:space="preserve">  1072.9   1</t>
  </si>
  <si>
    <t>086.0</t>
  </si>
  <si>
    <t xml:space="preserve">  1079.9   1</t>
  </si>
  <si>
    <t>093.0</t>
  </si>
  <si>
    <t xml:space="preserve">  1094.4   1</t>
  </si>
  <si>
    <t>107.7</t>
  </si>
  <si>
    <t>1968.0</t>
  </si>
  <si>
    <t xml:space="preserve">  1306.6   1</t>
  </si>
  <si>
    <t>322.5</t>
  </si>
  <si>
    <t>1973.5</t>
  </si>
  <si>
    <t xml:space="preserve">  1404.6   1</t>
  </si>
  <si>
    <t>421.7</t>
  </si>
  <si>
    <t>1852.0</t>
  </si>
  <si>
    <t xml:space="preserve">   785.5</t>
  </si>
  <si>
    <t>795.1</t>
  </si>
  <si>
    <t>1856.0</t>
  </si>
  <si>
    <t xml:space="preserve">   775.9</t>
  </si>
  <si>
    <t>785.4</t>
  </si>
  <si>
    <t>1863.0</t>
  </si>
  <si>
    <t xml:space="preserve">   789.9</t>
  </si>
  <si>
    <t>799.5</t>
  </si>
  <si>
    <t>1871.0</t>
  </si>
  <si>
    <t xml:space="preserve">   811.9</t>
  </si>
  <si>
    <t>821.8</t>
  </si>
  <si>
    <t>1879.0</t>
  </si>
  <si>
    <t xml:space="preserve">   822.3</t>
  </si>
  <si>
    <t>832.3</t>
  </si>
  <si>
    <t xml:space="preserve">   828.5</t>
  </si>
  <si>
    <t>838.6</t>
  </si>
  <si>
    <t>1888.0</t>
  </si>
  <si>
    <t xml:space="preserve">   833.6</t>
  </si>
  <si>
    <t>843.8</t>
  </si>
  <si>
    <t xml:space="preserve">   852.3</t>
  </si>
  <si>
    <t>862.7</t>
  </si>
  <si>
    <t>1900.0</t>
  </si>
  <si>
    <t xml:space="preserve">   868.2</t>
  </si>
  <si>
    <t>878.8</t>
  </si>
  <si>
    <t>1907.0</t>
  </si>
  <si>
    <t xml:space="preserve">   885.3</t>
  </si>
  <si>
    <t>896.1</t>
  </si>
  <si>
    <t xml:space="preserve">   921.6</t>
  </si>
  <si>
    <t>932.8</t>
  </si>
  <si>
    <t>1917.0</t>
  </si>
  <si>
    <t xml:space="preserve">   929.9</t>
  </si>
  <si>
    <t>941.2</t>
  </si>
  <si>
    <t>1926.0</t>
  </si>
  <si>
    <t xml:space="preserve">   989.0   1</t>
  </si>
  <si>
    <t>001.0</t>
  </si>
  <si>
    <t xml:space="preserve">   991.1   1</t>
  </si>
  <si>
    <t>003.2</t>
  </si>
  <si>
    <t>1934.0</t>
  </si>
  <si>
    <t xml:space="preserve">  1023.2   1</t>
  </si>
  <si>
    <t>035.7</t>
  </si>
  <si>
    <t xml:space="preserve">  1059.9   1</t>
  </si>
  <si>
    <t>072.9</t>
  </si>
  <si>
    <t xml:space="preserve">  1062.2   1</t>
  </si>
  <si>
    <t>075.1</t>
  </si>
  <si>
    <t xml:space="preserve">  1081.8   1</t>
  </si>
  <si>
    <t>095.0</t>
  </si>
  <si>
    <t xml:space="preserve">  1140.0   1</t>
  </si>
  <si>
    <t>153.9</t>
  </si>
  <si>
    <t xml:space="preserve">  1143.5   1</t>
  </si>
  <si>
    <t>157.5</t>
  </si>
  <si>
    <t xml:space="preserve">  1145.3   1</t>
  </si>
  <si>
    <t>159.2</t>
  </si>
  <si>
    <t xml:space="preserve">  1248.6   1</t>
  </si>
  <si>
    <t>263.8</t>
  </si>
  <si>
    <t xml:space="preserve">  1258.7   1</t>
  </si>
  <si>
    <t>274.1</t>
  </si>
  <si>
    <t xml:space="preserve">  1260.6   1</t>
  </si>
  <si>
    <t>276.0</t>
  </si>
  <si>
    <t xml:space="preserve">  1273.3   1</t>
  </si>
  <si>
    <t>288.8</t>
  </si>
  <si>
    <t>1965.0</t>
  </si>
  <si>
    <t xml:space="preserve">  1261.3   1</t>
  </si>
  <si>
    <t>276.7</t>
  </si>
  <si>
    <t xml:space="preserve">  1278.4   1</t>
  </si>
  <si>
    <t>294.0</t>
  </si>
  <si>
    <t xml:space="preserve">  1285.2   1</t>
  </si>
  <si>
    <t>300.8</t>
  </si>
  <si>
    <t xml:space="preserve">  1351.7   1</t>
  </si>
  <si>
    <t>368.2</t>
  </si>
  <si>
    <t>1971.0</t>
  </si>
  <si>
    <t xml:space="preserve">  1357.2   1</t>
  </si>
  <si>
    <t>373.8</t>
  </si>
  <si>
    <t>1835.0</t>
  </si>
  <si>
    <t xml:space="preserve">   750.6</t>
  </si>
  <si>
    <t>759.7</t>
  </si>
  <si>
    <t>1842.0</t>
  </si>
  <si>
    <t xml:space="preserve">   766.9</t>
  </si>
  <si>
    <t>776.3</t>
  </si>
  <si>
    <t>1847.0</t>
  </si>
  <si>
    <t xml:space="preserve">   769.0</t>
  </si>
  <si>
    <t>778.4</t>
  </si>
  <si>
    <t xml:space="preserve">   770.4</t>
  </si>
  <si>
    <t>779.8</t>
  </si>
  <si>
    <t xml:space="preserve">   786.4</t>
  </si>
  <si>
    <t>796.0</t>
  </si>
  <si>
    <t>1860.0</t>
  </si>
  <si>
    <t xml:space="preserve">   786.2</t>
  </si>
  <si>
    <t>795.8</t>
  </si>
  <si>
    <t>1865.0</t>
  </si>
  <si>
    <t xml:space="preserve">   804.1</t>
  </si>
  <si>
    <t>813.9</t>
  </si>
  <si>
    <t>1868.0</t>
  </si>
  <si>
    <t xml:space="preserve">   815.8</t>
  </si>
  <si>
    <t>825.8</t>
  </si>
  <si>
    <t xml:space="preserve">   817.0</t>
  </si>
  <si>
    <t>826.9</t>
  </si>
  <si>
    <t>1875.0</t>
  </si>
  <si>
    <t xml:space="preserve">   822.1</t>
  </si>
  <si>
    <t>832.1</t>
  </si>
  <si>
    <t>1885.0</t>
  </si>
  <si>
    <t xml:space="preserve">   837.2</t>
  </si>
  <si>
    <t>847.5</t>
  </si>
  <si>
    <t xml:space="preserve">   841.6</t>
  </si>
  <si>
    <t>851.8</t>
  </si>
  <si>
    <t>1890.0</t>
  </si>
  <si>
    <t xml:space="preserve">   843.5</t>
  </si>
  <si>
    <t>853.8</t>
  </si>
  <si>
    <t xml:space="preserve">   844.0</t>
  </si>
  <si>
    <t>854.3</t>
  </si>
  <si>
    <t>1895.0</t>
  </si>
  <si>
    <t xml:space="preserve">   857.4</t>
  </si>
  <si>
    <t>867.9</t>
  </si>
  <si>
    <t xml:space="preserve">   862.4</t>
  </si>
  <si>
    <t>872.9</t>
  </si>
  <si>
    <t xml:space="preserve">   869.0</t>
  </si>
  <si>
    <t>879.6</t>
  </si>
  <si>
    <t xml:space="preserve">   867.0</t>
  </si>
  <si>
    <t>877.6</t>
  </si>
  <si>
    <t>1903.0</t>
  </si>
  <si>
    <t xml:space="preserve">   868.7</t>
  </si>
  <si>
    <t>879.2</t>
  </si>
  <si>
    <t>1905.0</t>
  </si>
  <si>
    <t xml:space="preserve">   884.5</t>
  </si>
  <si>
    <t>895.3</t>
  </si>
  <si>
    <t>1910.0</t>
  </si>
  <si>
    <t xml:space="preserve">   934.5</t>
  </si>
  <si>
    <t>945.9</t>
  </si>
  <si>
    <t>1912.5</t>
  </si>
  <si>
    <t xml:space="preserve">   916.2</t>
  </si>
  <si>
    <t>927.4</t>
  </si>
  <si>
    <t>1915.0</t>
  </si>
  <si>
    <t xml:space="preserve">   916.7</t>
  </si>
  <si>
    <t>927.9</t>
  </si>
  <si>
    <t xml:space="preserve">   925.5</t>
  </si>
  <si>
    <t>936.8</t>
  </si>
  <si>
    <t>1919.6</t>
  </si>
  <si>
    <t xml:space="preserve">   959.3</t>
  </si>
  <si>
    <t>971.0</t>
  </si>
  <si>
    <t>1920.0</t>
  </si>
  <si>
    <t xml:space="preserve">   960.8</t>
  </si>
  <si>
    <t>972.5</t>
  </si>
  <si>
    <t>1924.0</t>
  </si>
  <si>
    <t xml:space="preserve">   980.2</t>
  </si>
  <si>
    <t>992.1</t>
  </si>
  <si>
    <t>1924.6</t>
  </si>
  <si>
    <t xml:space="preserve">   993.1   1</t>
  </si>
  <si>
    <t>005.2</t>
  </si>
  <si>
    <t>1929.8</t>
  </si>
  <si>
    <t xml:space="preserve">  1014.7   1</t>
  </si>
  <si>
    <t>027.1</t>
  </si>
  <si>
    <t>1930.0</t>
  </si>
  <si>
    <t xml:space="preserve">  1011.6   1</t>
  </si>
  <si>
    <t>023.9</t>
  </si>
  <si>
    <t xml:space="preserve">  1029.0   1</t>
  </si>
  <si>
    <t>041.5</t>
  </si>
  <si>
    <t>1935.5</t>
  </si>
  <si>
    <t xml:space="preserve">  1040.9   1</t>
  </si>
  <si>
    <t>053.6</t>
  </si>
  <si>
    <t>1937.5</t>
  </si>
  <si>
    <t xml:space="preserve">  1052.4   1</t>
  </si>
  <si>
    <t>065.3</t>
  </si>
  <si>
    <t xml:space="preserve">  1058.2   1</t>
  </si>
  <si>
    <t>071.2</t>
  </si>
  <si>
    <t xml:space="preserve">  1059.1   1</t>
  </si>
  <si>
    <t>072.0</t>
  </si>
  <si>
    <t xml:space="preserve">  1063.3   1</t>
  </si>
  <si>
    <t>076.3</t>
  </si>
  <si>
    <t xml:space="preserve">  1072.8   1</t>
  </si>
  <si>
    <t>085.9</t>
  </si>
  <si>
    <t xml:space="preserve">  1069.5   1</t>
  </si>
  <si>
    <t>082.5</t>
  </si>
  <si>
    <t xml:space="preserve">  1071.1   1</t>
  </si>
  <si>
    <t>084.2</t>
  </si>
  <si>
    <t xml:space="preserve">  1075.6   1</t>
  </si>
  <si>
    <t>088.7</t>
  </si>
  <si>
    <t xml:space="preserve">  1075.7   1</t>
  </si>
  <si>
    <t>088.8</t>
  </si>
  <si>
    <t xml:space="preserve">  1076.6   1</t>
  </si>
  <si>
    <t>089.7</t>
  </si>
  <si>
    <t xml:space="preserve">  1082.8   1</t>
  </si>
  <si>
    <t>096.0</t>
  </si>
  <si>
    <t xml:space="preserve">  1080.5   1</t>
  </si>
  <si>
    <t>093.7</t>
  </si>
  <si>
    <t xml:space="preserve">  1090.9   1</t>
  </si>
  <si>
    <t>104.2</t>
  </si>
  <si>
    <t xml:space="preserve">  1091.5   1</t>
  </si>
  <si>
    <t>104.9</t>
  </si>
  <si>
    <t xml:space="preserve">  1097.5   1</t>
  </si>
  <si>
    <t>110.9</t>
  </si>
  <si>
    <t xml:space="preserve">  1108.5   1</t>
  </si>
  <si>
    <t>122.0</t>
  </si>
  <si>
    <t>1951.0</t>
  </si>
  <si>
    <t xml:space="preserve">  1106.5   1</t>
  </si>
  <si>
    <t>120.0</t>
  </si>
  <si>
    <t xml:space="preserve">  1130.2   1</t>
  </si>
  <si>
    <t>144.0</t>
  </si>
  <si>
    <t xml:space="preserve">  1131.0   1</t>
  </si>
  <si>
    <t>144.8</t>
  </si>
  <si>
    <t xml:space="preserve">  1137.6   1</t>
  </si>
  <si>
    <t>151.5</t>
  </si>
  <si>
    <t xml:space="preserve">  1139.5   1</t>
  </si>
  <si>
    <t>153.4</t>
  </si>
  <si>
    <t>1956.0</t>
  </si>
  <si>
    <t xml:space="preserve">  1151.1   1</t>
  </si>
  <si>
    <t>165.2</t>
  </si>
  <si>
    <t xml:space="preserve">  1162.2   1</t>
  </si>
  <si>
    <t>176.4</t>
  </si>
  <si>
    <t xml:space="preserve">  1174.0   1</t>
  </si>
  <si>
    <t>188.3</t>
  </si>
  <si>
    <t xml:space="preserve">  1191.7   1</t>
  </si>
  <si>
    <t>206.2</t>
  </si>
  <si>
    <t>1960.0</t>
  </si>
  <si>
    <t xml:space="preserve">  1205.9   1</t>
  </si>
  <si>
    <t>220.6</t>
  </si>
  <si>
    <t xml:space="preserve">  1260.7   1</t>
  </si>
  <si>
    <t>276.1</t>
  </si>
  <si>
    <t xml:space="preserve">  1399.6   1</t>
  </si>
  <si>
    <t>416.6</t>
  </si>
  <si>
    <t>1944.2</t>
  </si>
  <si>
    <t xml:space="preserve">  1072.3   1</t>
  </si>
  <si>
    <t>085.4</t>
  </si>
  <si>
    <t>1958.3</t>
  </si>
  <si>
    <t xml:space="preserve">  1177.1   1</t>
  </si>
  <si>
    <t>191.5</t>
  </si>
  <si>
    <t>1972.1</t>
  </si>
  <si>
    <t xml:space="preserve">  1352.3   1</t>
  </si>
  <si>
    <t>368.8</t>
  </si>
  <si>
    <t>1985.8</t>
  </si>
  <si>
    <t xml:space="preserve">  1568.9   1</t>
  </si>
  <si>
    <t>588.0</t>
  </si>
  <si>
    <t>1991.5</t>
  </si>
  <si>
    <t xml:space="preserve">  1643.5   1</t>
  </si>
  <si>
    <t>663.6</t>
  </si>
  <si>
    <t>1993.6</t>
  </si>
  <si>
    <t xml:space="preserve">  1662.8   1</t>
  </si>
  <si>
    <t>683.1</t>
  </si>
  <si>
    <t>1995.3</t>
  </si>
  <si>
    <t xml:space="preserve">  1681.6   1</t>
  </si>
  <si>
    <t>702.1</t>
  </si>
  <si>
    <t>1978.3</t>
  </si>
  <si>
    <t xml:space="preserve">  1468.8   1</t>
  </si>
  <si>
    <t>486.7</t>
  </si>
  <si>
    <t>1978.5</t>
  </si>
  <si>
    <t xml:space="preserve">  1472.3   1</t>
  </si>
  <si>
    <t>490.3</t>
  </si>
  <si>
    <t>1979.1</t>
  </si>
  <si>
    <t xml:space="preserve">  1490.4   1</t>
  </si>
  <si>
    <t>508.6</t>
  </si>
  <si>
    <t>1980.7</t>
  </si>
  <si>
    <t xml:space="preserve">  1508.7   1</t>
  </si>
  <si>
    <t>527.2</t>
  </si>
  <si>
    <t>1981.8</t>
  </si>
  <si>
    <t xml:space="preserve">  1533.8   1</t>
  </si>
  <si>
    <t>552.5</t>
  </si>
  <si>
    <t>1984.4</t>
  </si>
  <si>
    <t xml:space="preserve">  1573.0   1</t>
  </si>
  <si>
    <t>592.2</t>
  </si>
  <si>
    <t>1986.1</t>
  </si>
  <si>
    <t xml:space="preserve">  1594.1   1</t>
  </si>
  <si>
    <t>613.6</t>
  </si>
  <si>
    <t xml:space="preserve">  1592.8   1</t>
  </si>
  <si>
    <t>612.3</t>
  </si>
  <si>
    <t>1986.9</t>
  </si>
  <si>
    <t xml:space="preserve">  1603.1   1</t>
  </si>
  <si>
    <t>622.7</t>
  </si>
  <si>
    <t xml:space="preserve">  1603.7   1</t>
  </si>
  <si>
    <t>623.3</t>
  </si>
  <si>
    <t xml:space="preserve">  1602.3   1</t>
  </si>
  <si>
    <t>621.8</t>
  </si>
  <si>
    <t>1987.4</t>
  </si>
  <si>
    <t xml:space="preserve">  1617.3   1</t>
  </si>
  <si>
    <t>637.0</t>
  </si>
  <si>
    <t>1988.5</t>
  </si>
  <si>
    <t xml:space="preserve">  1620.5   1</t>
  </si>
  <si>
    <t>640.3</t>
  </si>
  <si>
    <t>1989.4</t>
  </si>
  <si>
    <t xml:space="preserve">  1634.8   1</t>
  </si>
  <si>
    <t>654.8</t>
  </si>
  <si>
    <t>1989.9</t>
  </si>
  <si>
    <t xml:space="preserve">  1636.0   1</t>
  </si>
  <si>
    <t>655.9</t>
  </si>
  <si>
    <t>1990.1</t>
  </si>
  <si>
    <t xml:space="preserve">  1641.1   1</t>
  </si>
  <si>
    <t>661.1</t>
  </si>
  <si>
    <t>1990.3</t>
  </si>
  <si>
    <t xml:space="preserve">  1642.2   1</t>
  </si>
  <si>
    <t>662.2</t>
  </si>
  <si>
    <t>1990.4</t>
  </si>
  <si>
    <t xml:space="preserve">  1641.7   1</t>
  </si>
  <si>
    <t>661.7</t>
  </si>
  <si>
    <t>1990.9</t>
  </si>
  <si>
    <t xml:space="preserve">  1646.0   1</t>
  </si>
  <si>
    <t>666.1</t>
  </si>
  <si>
    <t xml:space="preserve">  1645.6   1</t>
  </si>
  <si>
    <t>665.7</t>
  </si>
  <si>
    <t xml:space="preserve">  1645.5   1</t>
  </si>
  <si>
    <t>665.6</t>
  </si>
  <si>
    <t xml:space="preserve">  1646.1   1</t>
  </si>
  <si>
    <t>666.2</t>
  </si>
  <si>
    <t xml:space="preserve">  1645.1   1</t>
  </si>
  <si>
    <t>665.2</t>
  </si>
  <si>
    <t xml:space="preserve">  1644.0   1</t>
  </si>
  <si>
    <t>664.0</t>
  </si>
  <si>
    <t xml:space="preserve">  1645.3   1</t>
  </si>
  <si>
    <t xml:space="preserve">  1644.8   1</t>
  </si>
  <si>
    <t>664.9</t>
  </si>
  <si>
    <t xml:space="preserve">  1658.5   1</t>
  </si>
  <si>
    <t>678.7</t>
  </si>
  <si>
    <t xml:space="preserve">  1655.2   1</t>
  </si>
  <si>
    <t>1991.7</t>
  </si>
  <si>
    <t xml:space="preserve">  1658.8   1</t>
  </si>
  <si>
    <t>679.1</t>
  </si>
  <si>
    <t xml:space="preserve">  1665.7   1</t>
  </si>
  <si>
    <t>1992.1</t>
  </si>
  <si>
    <t xml:space="preserve">  1665.1   1</t>
  </si>
  <si>
    <t>685.4</t>
  </si>
  <si>
    <t>1992.2</t>
  </si>
  <si>
    <t xml:space="preserve">  1665.3   1</t>
  </si>
  <si>
    <t>685.6</t>
  </si>
  <si>
    <t>1992.3</t>
  </si>
  <si>
    <t xml:space="preserve">  1666.9   1</t>
  </si>
  <si>
    <t>687.2</t>
  </si>
  <si>
    <t>1992.7</t>
  </si>
  <si>
    <t xml:space="preserve">  1668.3   1</t>
  </si>
  <si>
    <t>688.7</t>
  </si>
  <si>
    <t xml:space="preserve">  1667.5   1</t>
  </si>
  <si>
    <t>687.8</t>
  </si>
  <si>
    <t>1993.2</t>
  </si>
  <si>
    <t xml:space="preserve">  1666.0   1</t>
  </si>
  <si>
    <t>686.3</t>
  </si>
  <si>
    <t>1993.4</t>
  </si>
  <si>
    <t xml:space="preserve">  1669.4   1</t>
  </si>
  <si>
    <t>689.7</t>
  </si>
  <si>
    <t xml:space="preserve">  1672.1   1</t>
  </si>
  <si>
    <t>692.5</t>
  </si>
  <si>
    <t>1993.8</t>
  </si>
  <si>
    <t xml:space="preserve">  1670.6   1</t>
  </si>
  <si>
    <t>691.0</t>
  </si>
  <si>
    <t xml:space="preserve">  1669.2   1</t>
  </si>
  <si>
    <t>689.6</t>
  </si>
  <si>
    <t>1994.1</t>
  </si>
  <si>
    <t xml:space="preserve">  1668.5   1</t>
  </si>
  <si>
    <t>688.8</t>
  </si>
  <si>
    <t>1994.2</t>
  </si>
  <si>
    <t xml:space="preserve">  1669.5   1</t>
  </si>
  <si>
    <t>1994.3</t>
  </si>
  <si>
    <t xml:space="preserve">  1670.3   1</t>
  </si>
  <si>
    <t>690.7</t>
  </si>
  <si>
    <t>1994.4</t>
  </si>
  <si>
    <t xml:space="preserve">  1675.6   1</t>
  </si>
  <si>
    <t>696.0</t>
  </si>
  <si>
    <t>1994.9</t>
  </si>
  <si>
    <t xml:space="preserve">  1677.7   1</t>
  </si>
  <si>
    <t>698.2</t>
  </si>
  <si>
    <t xml:space="preserve">  1677.3   1</t>
  </si>
  <si>
    <t>697.7</t>
  </si>
  <si>
    <t>1995.1</t>
  </si>
  <si>
    <t xml:space="preserve">  1679.7   1</t>
  </si>
  <si>
    <t>700.2</t>
  </si>
  <si>
    <t xml:space="preserve">  1678.9   1</t>
  </si>
  <si>
    <t>699.4</t>
  </si>
  <si>
    <t xml:space="preserve">  1676.3   1</t>
  </si>
  <si>
    <t>696.8</t>
  </si>
  <si>
    <t>1995.4</t>
  </si>
  <si>
    <t xml:space="preserve">  1681.2   1</t>
  </si>
  <si>
    <t>701.7</t>
  </si>
  <si>
    <t>1995.5</t>
  </si>
  <si>
    <t xml:space="preserve">  1678.8   1</t>
  </si>
  <si>
    <t>699.2</t>
  </si>
  <si>
    <t>1995.6</t>
  </si>
  <si>
    <t xml:space="preserve">  1678.6   1</t>
  </si>
  <si>
    <t>699.1</t>
  </si>
  <si>
    <t xml:space="preserve">  1679.8   1</t>
  </si>
  <si>
    <t>700.3</t>
  </si>
  <si>
    <t>1995.7</t>
  </si>
  <si>
    <t xml:space="preserve">  1681.7   1</t>
  </si>
  <si>
    <t>702.2</t>
  </si>
  <si>
    <t>1995.8</t>
  </si>
  <si>
    <t xml:space="preserve">  1682.5   1</t>
  </si>
  <si>
    <t>703.0</t>
  </si>
  <si>
    <t>1995.9</t>
  </si>
  <si>
    <t xml:space="preserve">  1683.3   1</t>
  </si>
  <si>
    <t>703.8</t>
  </si>
  <si>
    <t xml:space="preserve">  1683.8   1</t>
  </si>
  <si>
    <t>704.4</t>
  </si>
  <si>
    <t>1996.4</t>
  </si>
  <si>
    <t xml:space="preserve">  1680.9   1</t>
  </si>
  <si>
    <t>1996.6</t>
  </si>
  <si>
    <t xml:space="preserve">  1683.7   1</t>
  </si>
  <si>
    <t>704.2</t>
  </si>
  <si>
    <t>1996.8</t>
  </si>
  <si>
    <t xml:space="preserve">  1680.5   1</t>
  </si>
  <si>
    <t>701.0</t>
  </si>
  <si>
    <t>1996.9</t>
  </si>
  <si>
    <t xml:space="preserve">  1682.7   1</t>
  </si>
  <si>
    <t>703.2</t>
  </si>
  <si>
    <t>704.3</t>
  </si>
  <si>
    <t xml:space="preserve">  1683.2   1</t>
  </si>
  <si>
    <t>703.7</t>
  </si>
  <si>
    <t>703.9</t>
  </si>
  <si>
    <t xml:space="preserve">  1683.0   1</t>
  </si>
  <si>
    <t>703.6</t>
  </si>
  <si>
    <t>1997.2</t>
  </si>
  <si>
    <t xml:space="preserve">  1684.0   1</t>
  </si>
  <si>
    <t>704.6</t>
  </si>
  <si>
    <t xml:space="preserve">  1684.8   1</t>
  </si>
  <si>
    <t xml:space="preserve">  1689.2   1</t>
  </si>
  <si>
    <t>709.8</t>
  </si>
  <si>
    <t xml:space="preserve">  1689.7   1</t>
  </si>
  <si>
    <t>710.3</t>
  </si>
  <si>
    <t>1997.3</t>
  </si>
  <si>
    <t xml:space="preserve">  1692.3   1</t>
  </si>
  <si>
    <t>1997.4</t>
  </si>
  <si>
    <t xml:space="preserve">  1684.9   1</t>
  </si>
  <si>
    <t>705.5</t>
  </si>
  <si>
    <t>1997.5</t>
  </si>
  <si>
    <t xml:space="preserve">  1687.8   1</t>
  </si>
  <si>
    <t>708.4</t>
  </si>
  <si>
    <t xml:space="preserve">  1689.9   1</t>
  </si>
  <si>
    <t>710.5</t>
  </si>
  <si>
    <t>1998.3</t>
  </si>
  <si>
    <t xml:space="preserve">  1691.7   1</t>
  </si>
  <si>
    <t>712.3</t>
  </si>
  <si>
    <t>1998.5</t>
  </si>
  <si>
    <t xml:space="preserve">  1696.8   1</t>
  </si>
  <si>
    <t>717.5</t>
  </si>
  <si>
    <t>1998.8</t>
  </si>
  <si>
    <t xml:space="preserve">  1699.9   1</t>
  </si>
  <si>
    <t>720.6</t>
  </si>
  <si>
    <t>1999.1</t>
  </si>
  <si>
    <t xml:space="preserve">  1703.4   1</t>
  </si>
  <si>
    <t>724.2</t>
  </si>
  <si>
    <t>1999.6</t>
  </si>
  <si>
    <t xml:space="preserve">  1707.6   1</t>
  </si>
  <si>
    <t>728.5</t>
  </si>
  <si>
    <t>1999.9</t>
  </si>
  <si>
    <t xml:space="preserve">  1708.4   1</t>
  </si>
  <si>
    <t>729.3</t>
  </si>
  <si>
    <t>2000.2</t>
  </si>
  <si>
    <t xml:space="preserve">  1706.0   1</t>
  </si>
  <si>
    <t>726.8</t>
  </si>
  <si>
    <t>2000.7</t>
  </si>
  <si>
    <t xml:space="preserve">  1708.7   1</t>
  </si>
  <si>
    <t>729.5</t>
  </si>
  <si>
    <t xml:space="preserve">  1707.1   1</t>
  </si>
  <si>
    <t>727.9</t>
  </si>
  <si>
    <t>2001.5</t>
  </si>
  <si>
    <t xml:space="preserve">  1710.7   1</t>
  </si>
  <si>
    <t>731.6</t>
  </si>
  <si>
    <t>2002.5</t>
  </si>
  <si>
    <t xml:space="preserve">  1709.1   1</t>
  </si>
  <si>
    <t>730.0</t>
  </si>
  <si>
    <t>2003.1</t>
  </si>
  <si>
    <t xml:space="preserve">  1706.7   1</t>
  </si>
  <si>
    <t>727.5</t>
  </si>
  <si>
    <t>2003.2</t>
  </si>
  <si>
    <t xml:space="preserve">  1706.2   1</t>
  </si>
  <si>
    <t>727.0</t>
  </si>
  <si>
    <t xml:space="preserve">  1707.2   1</t>
  </si>
  <si>
    <t>728.1</t>
  </si>
  <si>
    <t>2003.4</t>
  </si>
  <si>
    <t xml:space="preserve">  1709.7   1</t>
  </si>
  <si>
    <t>730.5</t>
  </si>
  <si>
    <t>2004.1</t>
  </si>
  <si>
    <t xml:space="preserve">  1707.3   1</t>
  </si>
  <si>
    <t>2004.5</t>
  </si>
  <si>
    <t xml:space="preserve">  1708.8   1</t>
  </si>
  <si>
    <t>729.7</t>
  </si>
  <si>
    <t>5. CH4</t>
  </si>
  <si>
    <t>b) - NO</t>
  </si>
  <si>
    <t>AA04 Scale</t>
  </si>
  <si>
    <t>ype   CH</t>
  </si>
  <si>
    <t>4gasAge</t>
  </si>
  <si>
    <t>6. N2O</t>
  </si>
  <si>
    <t>ype   N2</t>
  </si>
  <si>
    <t>OgasAge</t>
  </si>
  <si>
    <t xml:space="preserve">  N2O(ppb)</t>
  </si>
  <si>
    <t xml:space="preserve">   264.2</t>
  </si>
  <si>
    <t xml:space="preserve">   263.1</t>
  </si>
  <si>
    <t xml:space="preserve">   266.1</t>
  </si>
  <si>
    <t xml:space="preserve"> 168.3</t>
  </si>
  <si>
    <t xml:space="preserve">   265.1</t>
  </si>
  <si>
    <t xml:space="preserve">   268.3</t>
  </si>
  <si>
    <t xml:space="preserve">   262.3</t>
  </si>
  <si>
    <t xml:space="preserve">   261.4</t>
  </si>
  <si>
    <t xml:space="preserve">   263.8</t>
  </si>
  <si>
    <t xml:space="preserve">   263.5</t>
  </si>
  <si>
    <t xml:space="preserve">   261.7</t>
  </si>
  <si>
    <t xml:space="preserve">   260.2</t>
  </si>
  <si>
    <t xml:space="preserve">   264.7</t>
  </si>
  <si>
    <t xml:space="preserve">   261.1</t>
  </si>
  <si>
    <t xml:space="preserve">   261.2</t>
  </si>
  <si>
    <t xml:space="preserve">   270.7</t>
  </si>
  <si>
    <t xml:space="preserve">   269.4</t>
  </si>
  <si>
    <t xml:space="preserve">   272.1</t>
  </si>
  <si>
    <t xml:space="preserve">   266.8</t>
  </si>
  <si>
    <t xml:space="preserve">   267.7</t>
  </si>
  <si>
    <t xml:space="preserve">   267.6</t>
  </si>
  <si>
    <t xml:space="preserve">   269.7</t>
  </si>
  <si>
    <t xml:space="preserve">   266.2</t>
  </si>
  <si>
    <t xml:space="preserve">   267.0</t>
  </si>
  <si>
    <t>1458.9</t>
  </si>
  <si>
    <t xml:space="preserve">   266.5</t>
  </si>
  <si>
    <t xml:space="preserve">   268.5</t>
  </si>
  <si>
    <t xml:space="preserve">   272.7</t>
  </si>
  <si>
    <t>1535.3</t>
  </si>
  <si>
    <t xml:space="preserve">   270.6</t>
  </si>
  <si>
    <t xml:space="preserve">   270.1</t>
  </si>
  <si>
    <t xml:space="preserve">   269.6</t>
  </si>
  <si>
    <t>1666.7</t>
  </si>
  <si>
    <t xml:space="preserve">   269.8</t>
  </si>
  <si>
    <t xml:space="preserve">   270.9</t>
  </si>
  <si>
    <t xml:space="preserve">   274.8</t>
  </si>
  <si>
    <t xml:space="preserve">   273.8</t>
  </si>
  <si>
    <t xml:space="preserve">   271.9</t>
  </si>
  <si>
    <t xml:space="preserve">   272.3</t>
  </si>
  <si>
    <t xml:space="preserve">   271.3</t>
  </si>
  <si>
    <t>1836.3</t>
  </si>
  <si>
    <t xml:space="preserve">   268.1</t>
  </si>
  <si>
    <t xml:space="preserve">   283.1</t>
  </si>
  <si>
    <t xml:space="preserve">   288.0</t>
  </si>
  <si>
    <t xml:space="preserve">   291.1</t>
  </si>
  <si>
    <t xml:space="preserve">   273.1</t>
  </si>
  <si>
    <t xml:space="preserve">   288.7</t>
  </si>
  <si>
    <t xml:space="preserve">   289.9</t>
  </si>
  <si>
    <t xml:space="preserve">   290.3</t>
  </si>
  <si>
    <t xml:space="preserve">   296.4</t>
  </si>
  <si>
    <t xml:space="preserve">   297.1</t>
  </si>
  <si>
    <t xml:space="preserve">   300.3</t>
  </si>
  <si>
    <t xml:space="preserve">   304.5</t>
  </si>
  <si>
    <t xml:space="preserve">   270.4</t>
  </si>
  <si>
    <t xml:space="preserve">   270.5</t>
  </si>
  <si>
    <t xml:space="preserve">   272.9</t>
  </si>
  <si>
    <t xml:space="preserve">   272.6</t>
  </si>
  <si>
    <t xml:space="preserve">   275.8</t>
  </si>
  <si>
    <t xml:space="preserve">   278.8</t>
  </si>
  <si>
    <t xml:space="preserve">   282.2</t>
  </si>
  <si>
    <t xml:space="preserve">   285.5</t>
  </si>
  <si>
    <t xml:space="preserve">   283.5</t>
  </si>
  <si>
    <t xml:space="preserve">   285.3</t>
  </si>
  <si>
    <t xml:space="preserve">   287.9</t>
  </si>
  <si>
    <t xml:space="preserve">   286.8</t>
  </si>
  <si>
    <t xml:space="preserve">   287.6</t>
  </si>
  <si>
    <t xml:space="preserve">   286.9</t>
  </si>
  <si>
    <t xml:space="preserve">   287.3</t>
  </si>
  <si>
    <t xml:space="preserve">   286.3</t>
  </si>
  <si>
    <t xml:space="preserve">   288.3</t>
  </si>
  <si>
    <t xml:space="preserve">   292.8</t>
  </si>
  <si>
    <t xml:space="preserve">   294.4</t>
  </si>
  <si>
    <t xml:space="preserve">   293.4</t>
  </si>
  <si>
    <t xml:space="preserve">   292.5</t>
  </si>
  <si>
    <t xml:space="preserve">   292.9</t>
  </si>
  <si>
    <t>1962.9</t>
  </si>
  <si>
    <t xml:space="preserve">   291.2</t>
  </si>
  <si>
    <t xml:space="preserve">   295.3</t>
  </si>
  <si>
    <t xml:space="preserve">   307.5</t>
  </si>
  <si>
    <t xml:space="preserve">   311.1</t>
  </si>
  <si>
    <t xml:space="preserve">   311.8</t>
  </si>
  <si>
    <t xml:space="preserve">   312.9</t>
  </si>
  <si>
    <t xml:space="preserve">   313.7</t>
  </si>
  <si>
    <t xml:space="preserve">   315.6</t>
  </si>
  <si>
    <t xml:space="preserve">   316.2</t>
  </si>
  <si>
    <t xml:space="preserve">   317.5</t>
  </si>
  <si>
    <t>7. N2O</t>
  </si>
  <si>
    <t>by age</t>
  </si>
  <si>
    <t>ype  N2O</t>
  </si>
  <si>
    <r>
      <rPr>
        <b/>
        <sz val="10"/>
        <rFont val="Symbol"/>
        <family val="1"/>
        <charset val="2"/>
      </rPr>
      <t xml:space="preserve"> D</t>
    </r>
    <r>
      <rPr>
        <b/>
        <sz val="10"/>
        <rFont val="Arial"/>
        <family val="2"/>
      </rPr>
      <t xml:space="preserve"> 14C </t>
    </r>
    <r>
      <rPr>
        <b/>
        <sz val="10"/>
        <rFont val="Calibri"/>
        <family val="2"/>
      </rPr>
      <t xml:space="preserve">→ Law dome </t>
    </r>
    <r>
      <rPr>
        <b/>
        <sz val="10"/>
        <rFont val="Arial"/>
        <family val="2"/>
      </rPr>
      <t xml:space="preserve">  </t>
    </r>
  </si>
  <si>
    <t>[CO2] Law Dome (ppm)</t>
  </si>
  <si>
    <t>Il disparaît</t>
  </si>
  <si>
    <t>Standard PDB</t>
  </si>
  <si>
    <t>delta 13C</t>
  </si>
  <si>
    <t>13C/12C en %</t>
  </si>
  <si>
    <r>
      <rPr>
        <b/>
        <sz val="10"/>
        <rFont val="Symbol"/>
        <family val="1"/>
        <charset val="2"/>
      </rPr>
      <t xml:space="preserve"> D</t>
    </r>
    <r>
      <rPr>
        <b/>
        <sz val="10"/>
        <rFont val="Arial"/>
        <family val="2"/>
      </rPr>
      <t xml:space="preserve"> 14C </t>
    </r>
    <r>
      <rPr>
        <b/>
        <sz val="10"/>
        <rFont val="Calibri"/>
        <family val="2"/>
      </rPr>
      <t xml:space="preserve">→ Modèle </t>
    </r>
    <r>
      <rPr>
        <b/>
        <sz val="10"/>
        <rFont val="Arial"/>
        <family val="2"/>
      </rPr>
      <t xml:space="preserve">  </t>
    </r>
  </si>
  <si>
    <t>D13C fossiles</t>
  </si>
  <si>
    <t>airborne fraction</t>
  </si>
  <si>
    <t>%</t>
  </si>
  <si>
    <t>SAM</t>
  </si>
  <si>
    <t>[CO2] MLO lissage 13 mois</t>
  </si>
  <si>
    <t>http://www.esrl.noaa.gov/gmd/dv/ftpdata.html</t>
  </si>
  <si>
    <t>ftp://aftp.cmdl.noaa.gov/data/trace_gases/</t>
  </si>
  <si>
    <t>ftp://aftp.cmdl.noaa.gov/data/trace_gases/co2c13/flask/co2c13_flask_surface_2015-10-26.zip</t>
  </si>
  <si>
    <t>http://www.esrl.noaa.gov/gmd/dv/data/?parameter_name=C13%252FC12%2Bin%2BCarbon%2BDioxide&amp;pageID=4&amp;perpage=200</t>
  </si>
  <si>
    <t>http://cdiac.ornl.gov/trends/co2/iso-sio/graphics/iso-graphics.html</t>
  </si>
  <si>
    <t>http://www3.epa.gov/climatechange/ghgemissions/global.html</t>
  </si>
  <si>
    <t xml:space="preserve"> Observations MLO delta 13C </t>
  </si>
  <si>
    <t xml:space="preserve"> [CO2] reconstitution depuis 1958 (ppm)</t>
  </si>
  <si>
    <r>
      <t xml:space="preserve"> Modèle</t>
    </r>
    <r>
      <rPr>
        <sz val="8"/>
        <color theme="9" tint="-0.249977111117893"/>
        <rFont val="Symbol"/>
        <family val="1"/>
        <charset val="2"/>
      </rPr>
      <t xml:space="preserve"> d</t>
    </r>
    <r>
      <rPr>
        <sz val="8"/>
        <color theme="9" tint="-0.249977111117893"/>
        <rFont val="Calibri"/>
        <family val="2"/>
        <scheme val="minor"/>
      </rPr>
      <t xml:space="preserve">13C airborne fraction = </t>
    </r>
  </si>
  <si>
    <t>Emissions  ppm/an</t>
  </si>
  <si>
    <t>d 13C apport naturel</t>
  </si>
  <si>
    <t>Durée de séjour (ans)</t>
  </si>
  <si>
    <t>Airborne fraction (%)</t>
  </si>
  <si>
    <t>15 ‰</t>
  </si>
  <si>
    <t>20 ‰</t>
  </si>
  <si>
    <t>25 ‰</t>
  </si>
  <si>
    <t>52 ‰</t>
  </si>
  <si>
    <t>Interprétations</t>
  </si>
  <si>
    <t>Thèse GIEC</t>
  </si>
  <si>
    <t>cumul</t>
  </si>
  <si>
    <t>durée</t>
  </si>
  <si>
    <r>
      <t>D</t>
    </r>
    <r>
      <rPr>
        <b/>
        <vertAlign val="superscript"/>
        <sz val="16"/>
        <color rgb="FF000000"/>
        <rFont val="Arial"/>
        <family val="2"/>
      </rPr>
      <t>14</t>
    </r>
    <r>
      <rPr>
        <b/>
        <sz val="16"/>
        <color rgb="FF000000"/>
        <rFont val="Arial"/>
        <family val="2"/>
      </rPr>
      <t xml:space="preserve">C  </t>
    </r>
  </si>
  <si>
    <r>
      <t>,</t>
    </r>
    <r>
      <rPr>
        <b/>
        <sz val="16"/>
        <color rgb="FF000000"/>
        <rFont val="Calibri"/>
        <family val="2"/>
      </rPr>
      <t xml:space="preserve">  -1000 ‰</t>
    </r>
  </si>
  <si>
    <r>
      <t>CO</t>
    </r>
    <r>
      <rPr>
        <b/>
        <sz val="12"/>
        <color rgb="FF000000"/>
        <rFont val="Arial"/>
        <family val="2"/>
      </rPr>
      <t>2</t>
    </r>
    <r>
      <rPr>
        <sz val="16"/>
        <color rgb="FF000000"/>
        <rFont val="Arial"/>
        <family val="2"/>
      </rPr>
      <t xml:space="preserve"> anthropique</t>
    </r>
  </si>
  <si>
    <r>
      <rPr>
        <sz val="16"/>
        <color rgb="FF000000"/>
        <rFont val="Calibri"/>
        <family val="2"/>
      </rPr>
      <t xml:space="preserve">≈  </t>
    </r>
    <r>
      <rPr>
        <sz val="16"/>
        <color rgb="FF000000"/>
        <rFont val="Arial"/>
        <family val="2"/>
      </rPr>
      <t>Atmosphére en 1963</t>
    </r>
  </si>
  <si>
    <t>voir onglet emissions CDIAC</t>
  </si>
  <si>
    <r>
      <rPr>
        <sz val="16"/>
        <color rgb="FF000000"/>
        <rFont val="Calibri"/>
        <family val="2"/>
      </rPr>
      <t xml:space="preserve">≈  </t>
    </r>
    <r>
      <rPr>
        <sz val="16"/>
        <color rgb="FF000000"/>
        <rFont val="Arial"/>
        <family val="2"/>
      </rPr>
      <t>Atmosphére en 1890</t>
    </r>
  </si>
  <si>
    <t xml:space="preserve">          Atmosphère en 1950</t>
  </si>
  <si>
    <r>
      <t>CO</t>
    </r>
    <r>
      <rPr>
        <sz val="12"/>
        <color rgb="FF000000"/>
        <rFont val="Arial"/>
        <family val="2"/>
      </rPr>
      <t>2</t>
    </r>
    <r>
      <rPr>
        <sz val="16"/>
        <color rgb="FF000000"/>
        <rFont val="Arial"/>
        <family val="2"/>
      </rPr>
      <t xml:space="preserve"> anthropique (ppm)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</si>
</sst>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\ [$€-40C];[Red]\-#,##0.00\ [$€-40C]"/>
    <numFmt numFmtId="165" formatCode="0.000"/>
    <numFmt numFmtId="166" formatCode="0.0%"/>
    <numFmt numFmtId="167" formatCode="0.0"/>
    <numFmt numFmtId="168" formatCode="0.000000"/>
    <numFmt numFmtId="169" formatCode="0.00000"/>
    <numFmt numFmtId="170" formatCode="0.000%"/>
    <numFmt numFmtId="171" formatCode="0E+00"/>
  </numFmts>
  <fonts count="84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i/>
      <u/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u/>
      <sz val="11"/>
      <color rgb="FF0000FF"/>
      <name val="Calibri"/>
      <family val="2"/>
    </font>
    <font>
      <b/>
      <sz val="14"/>
      <color rgb="FF000000"/>
      <name val="Calibri"/>
      <family val="2"/>
    </font>
    <font>
      <b/>
      <sz val="11"/>
      <color rgb="FF0066CC"/>
      <name val="Calibri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b/>
      <u/>
      <sz val="16"/>
      <color theme="10"/>
      <name val="Arial"/>
      <family val="2"/>
    </font>
    <font>
      <sz val="10"/>
      <color theme="0" tint="-0.14999847407452621"/>
      <name val="Arial"/>
      <family val="2"/>
    </font>
    <font>
      <b/>
      <u/>
      <sz val="12"/>
      <color theme="10"/>
      <name val="Arial"/>
      <family val="2"/>
    </font>
    <font>
      <b/>
      <u/>
      <sz val="12"/>
      <color rgb="FF0000FF"/>
      <name val="Arial"/>
      <family val="2"/>
    </font>
    <font>
      <i/>
      <sz val="9"/>
      <color theme="1"/>
      <name val="Arial"/>
      <family val="2"/>
    </font>
    <font>
      <sz val="10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b/>
      <sz val="10"/>
      <name val="Symbol"/>
      <family val="1"/>
      <charset val="2"/>
    </font>
    <font>
      <b/>
      <sz val="10"/>
      <name val="Calibri"/>
      <family val="2"/>
    </font>
    <font>
      <b/>
      <sz val="8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8"/>
      <color rgb="FF000000"/>
      <name val="Calibri"/>
      <family val="2"/>
    </font>
    <font>
      <b/>
      <sz val="18"/>
      <color rgb="FFFF0000"/>
      <name val="Arial"/>
      <family val="2"/>
    </font>
    <font>
      <b/>
      <sz val="36"/>
      <color rgb="FFFF0000"/>
      <name val="Calibri"/>
      <family val="2"/>
    </font>
    <font>
      <b/>
      <sz val="36"/>
      <color rgb="FF00B0F0"/>
      <name val="Calibri"/>
      <family val="2"/>
    </font>
    <font>
      <b/>
      <sz val="9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2"/>
      <color rgb="FF00B050"/>
      <name val="Arial"/>
      <family val="2"/>
    </font>
    <font>
      <b/>
      <sz val="10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color theme="1"/>
      <name val="Arial"/>
      <family val="2"/>
    </font>
    <font>
      <b/>
      <u/>
      <sz val="14"/>
      <color rgb="FF0000FF"/>
      <name val="Arial"/>
      <family val="2"/>
    </font>
    <font>
      <b/>
      <sz val="16"/>
      <color rgb="FF000000"/>
      <name val="Symbol"/>
      <family val="1"/>
      <charset val="2"/>
    </font>
    <font>
      <b/>
      <sz val="12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sz val="8"/>
      <color theme="9" tint="-0.249977111117893"/>
      <name val="Calibri"/>
      <family val="2"/>
      <scheme val="minor"/>
    </font>
    <font>
      <i/>
      <sz val="12"/>
      <color theme="9" tint="-0.249977111117893"/>
      <name val="Calibri"/>
      <family val="2"/>
      <scheme val="minor"/>
    </font>
    <font>
      <sz val="8"/>
      <color theme="9" tint="-0.249977111117893"/>
      <name val="Symbol"/>
      <family val="1"/>
      <charset val="2"/>
    </font>
    <font>
      <sz val="14"/>
      <color rgb="FFFF000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u/>
      <sz val="16"/>
      <color rgb="FF0000FF"/>
      <name val="Arial"/>
      <family val="2"/>
    </font>
    <font>
      <sz val="14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b/>
      <sz val="14"/>
      <color rgb="FF00B050"/>
      <name val="Arial"/>
      <family val="2"/>
    </font>
    <font>
      <sz val="16"/>
      <color rgb="FF000000"/>
      <name val="Arial"/>
      <family val="2"/>
    </font>
    <font>
      <b/>
      <sz val="16"/>
      <color rgb="FF000000"/>
      <name val="Arial"/>
      <family val="2"/>
    </font>
    <font>
      <b/>
      <sz val="16"/>
      <color rgb="FF00B0F0"/>
      <name val="Arial"/>
      <family val="2"/>
    </font>
    <font>
      <b/>
      <sz val="16"/>
      <color rgb="FFFF0000"/>
      <name val="Arial"/>
      <family val="2"/>
    </font>
    <font>
      <b/>
      <sz val="14"/>
      <color theme="1"/>
      <name val="Arial"/>
      <family val="2"/>
    </font>
    <font>
      <sz val="16"/>
      <color rgb="FF000000"/>
      <name val="Calibri"/>
      <family val="2"/>
    </font>
    <font>
      <sz val="18"/>
      <color rgb="FF000000"/>
      <name val="Arial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b/>
      <sz val="18"/>
      <color rgb="FF00B050"/>
      <name val="Calibri"/>
      <family val="2"/>
    </font>
    <font>
      <b/>
      <vertAlign val="superscript"/>
      <sz val="16"/>
      <color rgb="FF000000"/>
      <name val="Arial"/>
      <family val="2"/>
    </font>
    <font>
      <b/>
      <sz val="16"/>
      <color rgb="FFFFFFFF"/>
      <name val="Calibri"/>
      <family val="2"/>
    </font>
    <font>
      <b/>
      <sz val="16"/>
      <color rgb="FF000000"/>
      <name val="Calibri"/>
      <family val="2"/>
    </font>
    <font>
      <sz val="16"/>
      <color rgb="FFFF0000"/>
      <name val="Arial"/>
      <family val="2"/>
    </font>
    <font>
      <b/>
      <sz val="16"/>
      <color theme="1"/>
      <name val="Arial"/>
      <family val="2"/>
    </font>
    <font>
      <sz val="12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rgb="FFFFFF6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57D3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6" tint="0.59999389629810485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rgb="FFFF0000"/>
      </left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mediumDashed">
        <color theme="9" tint="-0.24994659260841701"/>
      </left>
      <right style="mediumDashed">
        <color theme="9" tint="-0.24994659260841701"/>
      </right>
      <top style="mediumDashed">
        <color theme="9" tint="-0.24994659260841701"/>
      </top>
      <bottom style="thin">
        <color auto="1"/>
      </bottom>
      <diagonal/>
    </border>
    <border>
      <left style="mediumDashed">
        <color theme="9" tint="-0.24994659260841701"/>
      </left>
      <right style="mediumDashed">
        <color theme="9" tint="-0.24994659260841701"/>
      </right>
      <top style="thin">
        <color auto="1"/>
      </top>
      <bottom style="thin">
        <color auto="1"/>
      </bottom>
      <diagonal/>
    </border>
    <border>
      <left style="mediumDashed">
        <color theme="9" tint="-0.24994659260841701"/>
      </left>
      <right style="mediumDashed">
        <color theme="9" tint="-0.24994659260841701"/>
      </right>
      <top style="thin">
        <color auto="1"/>
      </top>
      <bottom style="mediumDashed">
        <color theme="9" tint="-0.24994659260841701"/>
      </bottom>
      <diagonal/>
    </border>
    <border>
      <left style="thick">
        <color rgb="FF00B050"/>
      </left>
      <right style="thin">
        <color auto="1"/>
      </right>
      <top style="thick">
        <color rgb="FF00B05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B050"/>
      </top>
      <bottom style="thin">
        <color auto="1"/>
      </bottom>
      <diagonal/>
    </border>
    <border>
      <left/>
      <right/>
      <top style="thick">
        <color rgb="FF00B050"/>
      </top>
      <bottom/>
      <diagonal/>
    </border>
    <border>
      <left style="thin">
        <color auto="1"/>
      </left>
      <right style="thick">
        <color rgb="FF00B050"/>
      </right>
      <top style="thick">
        <color rgb="FF00B050"/>
      </top>
      <bottom style="thin">
        <color auto="1"/>
      </bottom>
      <diagonal/>
    </border>
    <border>
      <left style="thick">
        <color rgb="FF00B05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00B050"/>
      </right>
      <top style="thin">
        <color auto="1"/>
      </top>
      <bottom style="thin">
        <color auto="1"/>
      </bottom>
      <diagonal/>
    </border>
    <border>
      <left style="thick">
        <color rgb="FF00B050"/>
      </left>
      <right style="thin">
        <color auto="1"/>
      </right>
      <top style="thin">
        <color auto="1"/>
      </top>
      <bottom style="thick">
        <color rgb="FF00B05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 style="thin">
        <color auto="1"/>
      </left>
      <right style="thick">
        <color rgb="FF00B050"/>
      </right>
      <top style="thin">
        <color auto="1"/>
      </top>
      <bottom style="thick">
        <color rgb="FF00B050"/>
      </bottom>
      <diagonal/>
    </border>
  </borders>
  <cellStyleXfs count="14">
    <xf numFmtId="0" fontId="0" fillId="0" borderId="0"/>
    <xf numFmtId="9" fontId="14" fillId="0" borderId="0" applyBorder="0" applyAlignment="0" applyProtection="0"/>
    <xf numFmtId="0" fontId="10" fillId="0" borderId="0" applyBorder="0" applyAlignment="0" applyProtection="0"/>
    <xf numFmtId="0" fontId="2" fillId="0" borderId="0" applyBorder="0" applyAlignment="0" applyProtection="0"/>
    <xf numFmtId="164" fontId="2" fillId="0" borderId="0" applyBorder="0" applyAlignment="0" applyProtection="0"/>
    <xf numFmtId="0" fontId="3" fillId="0" borderId="0" applyBorder="0" applyProtection="0">
      <alignment horizontal="center"/>
    </xf>
    <xf numFmtId="0" fontId="3" fillId="0" borderId="0" applyBorder="0" applyProtection="0">
      <alignment horizontal="center" textRotation="90"/>
    </xf>
    <xf numFmtId="0" fontId="4" fillId="0" borderId="0" applyBorder="0" applyAlignment="0" applyProtection="0"/>
    <xf numFmtId="0" fontId="5" fillId="0" borderId="0"/>
    <xf numFmtId="0" fontId="15" fillId="0" borderId="0"/>
    <xf numFmtId="9" fontId="15" fillId="0" borderId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5" fillId="0" borderId="0" xfId="8"/>
    <xf numFmtId="0" fontId="5" fillId="0" borderId="2" xfId="8" applyBorder="1" applyAlignment="1">
      <alignment horizontal="center"/>
    </xf>
    <xf numFmtId="0" fontId="17" fillId="0" borderId="0" xfId="11" applyFont="1"/>
    <xf numFmtId="0" fontId="18" fillId="0" borderId="0" xfId="8" applyFont="1"/>
    <xf numFmtId="0" fontId="6" fillId="5" borderId="2" xfId="8" applyFont="1" applyFill="1" applyBorder="1" applyAlignment="1">
      <alignment horizontal="center" vertical="center" wrapText="1"/>
    </xf>
    <xf numFmtId="0" fontId="6" fillId="4" borderId="2" xfId="8" applyFont="1" applyFill="1" applyBorder="1" applyAlignment="1">
      <alignment horizontal="center" vertical="center" wrapText="1"/>
    </xf>
    <xf numFmtId="165" fontId="5" fillId="6" borderId="2" xfId="8" applyNumberFormat="1" applyFill="1" applyBorder="1" applyAlignment="1">
      <alignment horizontal="center"/>
    </xf>
    <xf numFmtId="165" fontId="5" fillId="3" borderId="2" xfId="8" applyNumberFormat="1" applyFill="1" applyBorder="1" applyAlignment="1">
      <alignment horizontal="center"/>
    </xf>
    <xf numFmtId="165" fontId="5" fillId="0" borderId="2" xfId="8" applyNumberFormat="1" applyBorder="1" applyAlignment="1">
      <alignment horizontal="center"/>
    </xf>
    <xf numFmtId="0" fontId="19" fillId="0" borderId="0" xfId="11" applyFont="1"/>
    <xf numFmtId="0" fontId="20" fillId="0" borderId="0" xfId="2" applyFont="1"/>
    <xf numFmtId="0" fontId="7" fillId="5" borderId="2" xfId="8" applyFont="1" applyFill="1" applyBorder="1" applyAlignment="1">
      <alignment horizontal="center"/>
    </xf>
    <xf numFmtId="0" fontId="5" fillId="0" borderId="0" xfId="8" applyAlignment="1">
      <alignment horizontal="center"/>
    </xf>
    <xf numFmtId="0" fontId="5" fillId="7" borderId="2" xfId="8" applyFill="1" applyBorder="1" applyAlignment="1">
      <alignment horizontal="center" vertical="center" wrapText="1"/>
    </xf>
    <xf numFmtId="0" fontId="6" fillId="7" borderId="2" xfId="8" applyFont="1" applyFill="1" applyBorder="1" applyAlignment="1">
      <alignment horizontal="center" vertical="center" wrapText="1"/>
    </xf>
    <xf numFmtId="0" fontId="6" fillId="7" borderId="2" xfId="8" applyFont="1" applyFill="1" applyBorder="1" applyAlignment="1">
      <alignment horizontal="center" vertical="center"/>
    </xf>
    <xf numFmtId="0" fontId="5" fillId="0" borderId="0" xfId="8" applyAlignment="1">
      <alignment horizontal="center" vertical="center" wrapText="1"/>
    </xf>
    <xf numFmtId="0" fontId="19" fillId="6" borderId="0" xfId="11" applyFont="1" applyFill="1" applyAlignment="1">
      <alignment horizontal="left"/>
    </xf>
    <xf numFmtId="0" fontId="5" fillId="6" borderId="0" xfId="8" applyFill="1" applyAlignment="1">
      <alignment horizontal="left"/>
    </xf>
    <xf numFmtId="0" fontId="20" fillId="7" borderId="0" xfId="2" applyFont="1" applyFill="1" applyAlignment="1">
      <alignment horizontal="left"/>
    </xf>
    <xf numFmtId="0" fontId="5" fillId="7" borderId="0" xfId="8" applyFill="1" applyAlignment="1">
      <alignment horizontal="left"/>
    </xf>
    <xf numFmtId="0" fontId="5" fillId="6" borderId="0" xfId="8" applyFill="1" applyAlignment="1">
      <alignment horizontal="center" vertical="center" wrapText="1"/>
    </xf>
    <xf numFmtId="9" fontId="5" fillId="6" borderId="0" xfId="8" applyNumberFormat="1" applyFill="1" applyAlignment="1">
      <alignment horizontal="center" vertical="center" wrapText="1"/>
    </xf>
    <xf numFmtId="0" fontId="5" fillId="8" borderId="0" xfId="8" applyFill="1" applyAlignment="1">
      <alignment horizontal="center"/>
    </xf>
    <xf numFmtId="0" fontId="22" fillId="6" borderId="0" xfId="8" applyFont="1" applyFill="1" applyAlignment="1">
      <alignment horizontal="center"/>
    </xf>
    <xf numFmtId="0" fontId="23" fillId="6" borderId="0" xfId="8" applyFont="1" applyFill="1" applyAlignment="1">
      <alignment horizontal="center"/>
    </xf>
    <xf numFmtId="0" fontId="5" fillId="5" borderId="2" xfId="8" applyFill="1" applyBorder="1" applyAlignment="1">
      <alignment horizontal="center"/>
    </xf>
    <xf numFmtId="0" fontId="22" fillId="8" borderId="0" xfId="8" applyFont="1" applyFill="1"/>
    <xf numFmtId="0" fontId="6" fillId="9" borderId="0" xfId="8" applyFont="1" applyFill="1"/>
    <xf numFmtId="0" fontId="5" fillId="9" borderId="0" xfId="8" applyFill="1"/>
    <xf numFmtId="0" fontId="7" fillId="4" borderId="0" xfId="8" applyFont="1" applyFill="1" applyAlignment="1">
      <alignment horizontal="center"/>
    </xf>
    <xf numFmtId="0" fontId="6" fillId="6" borderId="2" xfId="8" applyFont="1" applyFill="1" applyBorder="1" applyAlignment="1">
      <alignment horizontal="center" vertical="center" wrapText="1"/>
    </xf>
    <xf numFmtId="165" fontId="5" fillId="6" borderId="11" xfId="8" applyNumberFormat="1" applyFill="1" applyBorder="1" applyAlignment="1">
      <alignment horizontal="center"/>
    </xf>
    <xf numFmtId="0" fontId="27" fillId="9" borderId="2" xfId="8" applyFont="1" applyFill="1" applyBorder="1" applyAlignment="1">
      <alignment horizontal="center"/>
    </xf>
    <xf numFmtId="165" fontId="5" fillId="9" borderId="2" xfId="8" applyNumberFormat="1" applyFill="1" applyBorder="1" applyAlignment="1">
      <alignment horizontal="center"/>
    </xf>
    <xf numFmtId="165" fontId="5" fillId="5" borderId="2" xfId="8" applyNumberFormat="1" applyFill="1" applyBorder="1" applyAlignment="1">
      <alignment horizontal="center"/>
    </xf>
    <xf numFmtId="165" fontId="5" fillId="5" borderId="11" xfId="8" applyNumberFormat="1" applyFill="1" applyBorder="1" applyAlignment="1">
      <alignment horizontal="center"/>
    </xf>
    <xf numFmtId="165" fontId="28" fillId="5" borderId="2" xfId="8" applyNumberFormat="1" applyFont="1" applyFill="1" applyBorder="1" applyAlignment="1">
      <alignment horizontal="center"/>
    </xf>
    <xf numFmtId="0" fontId="5" fillId="10" borderId="2" xfId="8" applyFill="1" applyBorder="1" applyAlignment="1">
      <alignment horizontal="center"/>
    </xf>
    <xf numFmtId="165" fontId="6" fillId="6" borderId="2" xfId="8" applyNumberFormat="1" applyFont="1" applyFill="1" applyBorder="1" applyAlignment="1">
      <alignment horizontal="center"/>
    </xf>
    <xf numFmtId="165" fontId="6" fillId="6" borderId="11" xfId="8" applyNumberFormat="1" applyFont="1" applyFill="1" applyBorder="1" applyAlignment="1">
      <alignment horizontal="center"/>
    </xf>
    <xf numFmtId="0" fontId="13" fillId="5" borderId="2" xfId="8" applyFont="1" applyFill="1" applyBorder="1" applyAlignment="1">
      <alignment horizontal="center"/>
    </xf>
    <xf numFmtId="9" fontId="14" fillId="0" borderId="0" xfId="1"/>
    <xf numFmtId="0" fontId="21" fillId="3" borderId="0" xfId="8" applyFont="1" applyFill="1" applyAlignment="1">
      <alignment horizontal="center"/>
    </xf>
    <xf numFmtId="0" fontId="6" fillId="3" borderId="2" xfId="8" applyFont="1" applyFill="1" applyBorder="1" applyAlignment="1">
      <alignment horizontal="center" vertical="center" wrapText="1"/>
    </xf>
    <xf numFmtId="0" fontId="21" fillId="6" borderId="1" xfId="8" applyFont="1" applyFill="1" applyBorder="1" applyAlignment="1">
      <alignment horizontal="center" vertical="center" wrapText="1"/>
    </xf>
    <xf numFmtId="2" fontId="5" fillId="11" borderId="2" xfId="8" applyNumberFormat="1" applyFill="1" applyBorder="1" applyAlignment="1">
      <alignment horizontal="center"/>
    </xf>
    <xf numFmtId="165" fontId="13" fillId="5" borderId="2" xfId="8" applyNumberFormat="1" applyFont="1" applyFill="1" applyBorder="1" applyAlignment="1">
      <alignment horizontal="center"/>
    </xf>
    <xf numFmtId="165" fontId="29" fillId="5" borderId="2" xfId="8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5" fillId="7" borderId="0" xfId="8" applyFill="1"/>
    <xf numFmtId="165" fontId="13" fillId="5" borderId="0" xfId="8" applyNumberFormat="1" applyFont="1" applyFill="1" applyAlignment="1">
      <alignment horizontal="center"/>
    </xf>
    <xf numFmtId="0" fontId="5" fillId="7" borderId="0" xfId="8" applyFill="1" applyAlignment="1">
      <alignment horizontal="center"/>
    </xf>
    <xf numFmtId="0" fontId="32" fillId="5" borderId="2" xfId="8" applyFont="1" applyFill="1" applyBorder="1" applyAlignment="1">
      <alignment horizontal="center"/>
    </xf>
    <xf numFmtId="165" fontId="32" fillId="5" borderId="2" xfId="8" applyNumberFormat="1" applyFont="1" applyFill="1" applyBorder="1" applyAlignment="1">
      <alignment horizontal="center"/>
    </xf>
    <xf numFmtId="0" fontId="32" fillId="5" borderId="0" xfId="8" applyFont="1" applyFill="1"/>
    <xf numFmtId="0" fontId="33" fillId="0" borderId="2" xfId="8" applyFont="1" applyFill="1" applyBorder="1" applyAlignment="1">
      <alignment horizontal="center"/>
    </xf>
    <xf numFmtId="0" fontId="33" fillId="0" borderId="0" xfId="8" applyFont="1" applyFill="1"/>
    <xf numFmtId="165" fontId="33" fillId="3" borderId="2" xfId="8" applyNumberFormat="1" applyFont="1" applyFill="1" applyBorder="1" applyAlignment="1">
      <alignment horizontal="center"/>
    </xf>
    <xf numFmtId="165" fontId="33" fillId="6" borderId="2" xfId="8" applyNumberFormat="1" applyFont="1" applyFill="1" applyBorder="1" applyAlignment="1">
      <alignment horizontal="center"/>
    </xf>
    <xf numFmtId="0" fontId="5" fillId="0" borderId="12" xfId="8" applyBorder="1" applyAlignment="1">
      <alignment horizontal="center"/>
    </xf>
    <xf numFmtId="0" fontId="5" fillId="0" borderId="13" xfId="8" applyBorder="1" applyAlignment="1">
      <alignment horizontal="center"/>
    </xf>
    <xf numFmtId="0" fontId="5" fillId="0" borderId="14" xfId="8" applyBorder="1" applyAlignment="1">
      <alignment horizontal="center"/>
    </xf>
    <xf numFmtId="0" fontId="34" fillId="14" borderId="0" xfId="8" applyFont="1" applyFill="1"/>
    <xf numFmtId="0" fontId="7" fillId="13" borderId="0" xfId="8" applyFont="1" applyFill="1"/>
    <xf numFmtId="0" fontId="5" fillId="15" borderId="12" xfId="8" applyFill="1" applyBorder="1" applyAlignment="1">
      <alignment horizontal="center"/>
    </xf>
    <xf numFmtId="0" fontId="5" fillId="15" borderId="13" xfId="8" applyFill="1" applyBorder="1" applyAlignment="1">
      <alignment horizontal="center"/>
    </xf>
    <xf numFmtId="0" fontId="5" fillId="15" borderId="14" xfId="8" applyFill="1" applyBorder="1" applyAlignment="1">
      <alignment horizontal="center"/>
    </xf>
    <xf numFmtId="0" fontId="5" fillId="16" borderId="0" xfId="8" applyFill="1"/>
    <xf numFmtId="0" fontId="35" fillId="0" borderId="0" xfId="8" applyFont="1"/>
    <xf numFmtId="0" fontId="36" fillId="0" borderId="0" xfId="8" applyFont="1"/>
    <xf numFmtId="0" fontId="6" fillId="0" borderId="0" xfId="8" applyFont="1"/>
    <xf numFmtId="0" fontId="5" fillId="0" borderId="15" xfId="8" applyBorder="1" applyAlignment="1">
      <alignment horizontal="center"/>
    </xf>
    <xf numFmtId="0" fontId="5" fillId="0" borderId="16" xfId="8" applyBorder="1" applyAlignment="1">
      <alignment horizontal="center"/>
    </xf>
    <xf numFmtId="0" fontId="6" fillId="12" borderId="2" xfId="8" applyFont="1" applyFill="1" applyBorder="1" applyAlignment="1">
      <alignment horizontal="center"/>
    </xf>
    <xf numFmtId="0" fontId="7" fillId="5" borderId="2" xfId="8" applyFont="1" applyFill="1" applyBorder="1" applyAlignment="1">
      <alignment horizontal="center" vertical="center" wrapText="1"/>
    </xf>
    <xf numFmtId="0" fontId="6" fillId="11" borderId="2" xfId="8" applyFont="1" applyFill="1" applyBorder="1" applyAlignment="1">
      <alignment horizontal="center" vertical="center" wrapText="1"/>
    </xf>
    <xf numFmtId="0" fontId="6" fillId="9" borderId="2" xfId="8" applyFont="1" applyFill="1" applyBorder="1" applyAlignment="1">
      <alignment horizontal="center" vertical="center" wrapText="1"/>
    </xf>
    <xf numFmtId="0" fontId="5" fillId="17" borderId="2" xfId="8" applyFill="1" applyBorder="1" applyAlignment="1">
      <alignment horizontal="center" vertical="center" wrapText="1"/>
    </xf>
    <xf numFmtId="0" fontId="6" fillId="17" borderId="2" xfId="8" applyFont="1" applyFill="1" applyBorder="1" applyAlignment="1">
      <alignment horizontal="center"/>
    </xf>
    <xf numFmtId="0" fontId="6" fillId="18" borderId="0" xfId="8" applyFont="1" applyFill="1"/>
    <xf numFmtId="0" fontId="6" fillId="18" borderId="2" xfId="8" applyFont="1" applyFill="1" applyBorder="1" applyAlignment="1">
      <alignment horizontal="center" vertical="center" wrapText="1"/>
    </xf>
    <xf numFmtId="0" fontId="27" fillId="18" borderId="2" xfId="8" applyFont="1" applyFill="1" applyBorder="1" applyAlignment="1">
      <alignment horizontal="center"/>
    </xf>
    <xf numFmtId="165" fontId="5" fillId="18" borderId="2" xfId="8" applyNumberFormat="1" applyFill="1" applyBorder="1" applyAlignment="1">
      <alignment horizontal="center"/>
    </xf>
    <xf numFmtId="0" fontId="5" fillId="18" borderId="0" xfId="8" applyFill="1"/>
    <xf numFmtId="0" fontId="37" fillId="5" borderId="2" xfId="8" applyFont="1" applyFill="1" applyBorder="1" applyAlignment="1">
      <alignment horizontal="center" vertical="center" wrapText="1"/>
    </xf>
    <xf numFmtId="9" fontId="40" fillId="8" borderId="0" xfId="1" applyFont="1" applyFill="1" applyAlignment="1">
      <alignment horizontal="center"/>
    </xf>
    <xf numFmtId="9" fontId="41" fillId="8" borderId="0" xfId="1" applyFont="1" applyFill="1" applyAlignment="1">
      <alignment horizontal="center"/>
    </xf>
    <xf numFmtId="0" fontId="12" fillId="0" borderId="19" xfId="0" applyFont="1" applyBorder="1" applyAlignment="1">
      <alignment horizontal="center"/>
    </xf>
    <xf numFmtId="168" fontId="12" fillId="0" borderId="19" xfId="0" applyNumberFormat="1" applyFont="1" applyBorder="1" applyAlignment="1">
      <alignment horizontal="center"/>
    </xf>
    <xf numFmtId="0" fontId="0" fillId="0" borderId="0" xfId="0" applyBorder="1"/>
    <xf numFmtId="0" fontId="12" fillId="0" borderId="0" xfId="0" applyFont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169" fontId="33" fillId="5" borderId="2" xfId="8" applyNumberFormat="1" applyFont="1" applyFill="1" applyBorder="1" applyAlignment="1">
      <alignment horizontal="center"/>
    </xf>
    <xf numFmtId="0" fontId="33" fillId="0" borderId="0" xfId="8" applyFont="1" applyAlignment="1">
      <alignment horizontal="center"/>
    </xf>
    <xf numFmtId="167" fontId="33" fillId="5" borderId="2" xfId="8" applyNumberFormat="1" applyFont="1" applyFill="1" applyBorder="1" applyAlignment="1">
      <alignment horizontal="center"/>
    </xf>
    <xf numFmtId="0" fontId="0" fillId="10" borderId="0" xfId="0" applyFill="1"/>
    <xf numFmtId="0" fontId="6" fillId="5" borderId="0" xfId="8" applyFont="1" applyFill="1"/>
    <xf numFmtId="0" fontId="29" fillId="5" borderId="0" xfId="8" applyFont="1" applyFill="1"/>
    <xf numFmtId="0" fontId="33" fillId="12" borderId="23" xfId="8" applyFont="1" applyFill="1" applyBorder="1" applyAlignment="1">
      <alignment horizontal="center"/>
    </xf>
    <xf numFmtId="0" fontId="33" fillId="5" borderId="23" xfId="8" applyFont="1" applyFill="1" applyBorder="1" applyAlignment="1">
      <alignment horizontal="center"/>
    </xf>
    <xf numFmtId="0" fontId="42" fillId="5" borderId="17" xfId="8" applyFont="1" applyFill="1" applyBorder="1" applyAlignment="1">
      <alignment horizontal="center"/>
    </xf>
    <xf numFmtId="169" fontId="29" fillId="5" borderId="18" xfId="8" applyNumberFormat="1" applyFont="1" applyFill="1" applyBorder="1" applyAlignment="1">
      <alignment horizontal="center"/>
    </xf>
    <xf numFmtId="0" fontId="5" fillId="12" borderId="2" xfId="8" applyFont="1" applyFill="1" applyBorder="1" applyAlignment="1">
      <alignment horizontal="center"/>
    </xf>
    <xf numFmtId="169" fontId="9" fillId="5" borderId="2" xfId="8" applyNumberFormat="1" applyFont="1" applyFill="1" applyBorder="1" applyAlignment="1">
      <alignment horizontal="center"/>
    </xf>
    <xf numFmtId="1" fontId="33" fillId="5" borderId="2" xfId="8" applyNumberFormat="1" applyFont="1" applyFill="1" applyBorder="1" applyAlignment="1">
      <alignment horizontal="center"/>
    </xf>
    <xf numFmtId="1" fontId="9" fillId="5" borderId="2" xfId="8" applyNumberFormat="1" applyFont="1" applyFill="1" applyBorder="1" applyAlignment="1">
      <alignment horizontal="center"/>
    </xf>
    <xf numFmtId="0" fontId="1" fillId="0" borderId="0" xfId="12"/>
    <xf numFmtId="0" fontId="43" fillId="0" borderId="0" xfId="12" applyFont="1"/>
    <xf numFmtId="0" fontId="1" fillId="0" borderId="0" xfId="12" applyAlignment="1">
      <alignment horizontal="center"/>
    </xf>
    <xf numFmtId="0" fontId="44" fillId="7" borderId="0" xfId="12" applyFont="1" applyFill="1"/>
    <xf numFmtId="0" fontId="45" fillId="19" borderId="0" xfId="12" applyFont="1" applyFill="1" applyAlignment="1">
      <alignment horizontal="center"/>
    </xf>
    <xf numFmtId="0" fontId="46" fillId="0" borderId="0" xfId="12" applyFont="1"/>
    <xf numFmtId="0" fontId="47" fillId="7" borderId="0" xfId="12" applyFont="1" applyFill="1" applyAlignment="1">
      <alignment horizontal="center"/>
    </xf>
    <xf numFmtId="0" fontId="48" fillId="19" borderId="0" xfId="12" applyFont="1" applyFill="1" applyAlignment="1">
      <alignment horizontal="center"/>
    </xf>
    <xf numFmtId="9" fontId="48" fillId="8" borderId="0" xfId="13" applyFont="1" applyFill="1" applyAlignment="1">
      <alignment horizontal="center"/>
    </xf>
    <xf numFmtId="0" fontId="1" fillId="8" borderId="0" xfId="12" applyFill="1"/>
    <xf numFmtId="0" fontId="6" fillId="5" borderId="2" xfId="8" applyFont="1" applyFill="1" applyBorder="1" applyAlignment="1">
      <alignment horizontal="center"/>
    </xf>
    <xf numFmtId="0" fontId="44" fillId="0" borderId="2" xfId="12" applyFont="1" applyBorder="1" applyAlignment="1">
      <alignment horizontal="center"/>
    </xf>
    <xf numFmtId="2" fontId="50" fillId="0" borderId="2" xfId="12" applyNumberFormat="1" applyFont="1" applyBorder="1" applyAlignment="1">
      <alignment horizontal="center"/>
    </xf>
    <xf numFmtId="2" fontId="52" fillId="0" borderId="2" xfId="12" applyNumberFormat="1" applyFont="1" applyBorder="1" applyAlignment="1">
      <alignment horizontal="center"/>
    </xf>
    <xf numFmtId="2" fontId="43" fillId="0" borderId="2" xfId="12" applyNumberFormat="1" applyFont="1" applyBorder="1" applyAlignment="1">
      <alignment horizontal="center"/>
    </xf>
    <xf numFmtId="0" fontId="53" fillId="0" borderId="0" xfId="12" applyFont="1"/>
    <xf numFmtId="0" fontId="54" fillId="0" borderId="0" xfId="2" applyFont="1"/>
    <xf numFmtId="0" fontId="7" fillId="4" borderId="11" xfId="8" applyFont="1" applyFill="1" applyBorder="1" applyAlignment="1">
      <alignment horizontal="center"/>
    </xf>
    <xf numFmtId="0" fontId="5" fillId="0" borderId="11" xfId="8" applyBorder="1" applyAlignment="1">
      <alignment horizontal="center"/>
    </xf>
    <xf numFmtId="0" fontId="44" fillId="0" borderId="23" xfId="12" applyFont="1" applyBorder="1" applyAlignment="1">
      <alignment horizontal="center"/>
    </xf>
    <xf numFmtId="0" fontId="5" fillId="0" borderId="24" xfId="8" applyBorder="1" applyAlignment="1">
      <alignment horizontal="center"/>
    </xf>
    <xf numFmtId="0" fontId="57" fillId="20" borderId="26" xfId="8" applyFont="1" applyFill="1" applyBorder="1" applyAlignment="1">
      <alignment horizontal="center"/>
    </xf>
    <xf numFmtId="165" fontId="57" fillId="20" borderId="26" xfId="8" applyNumberFormat="1" applyFont="1" applyFill="1" applyBorder="1" applyAlignment="1">
      <alignment horizontal="center"/>
    </xf>
    <xf numFmtId="165" fontId="57" fillId="20" borderId="27" xfId="8" applyNumberFormat="1" applyFont="1" applyFill="1" applyBorder="1" applyAlignment="1">
      <alignment horizontal="center"/>
    </xf>
    <xf numFmtId="165" fontId="51" fillId="0" borderId="11" xfId="12" applyNumberFormat="1" applyFont="1" applyBorder="1" applyAlignment="1">
      <alignment horizontal="center"/>
    </xf>
    <xf numFmtId="0" fontId="58" fillId="20" borderId="28" xfId="12" applyFont="1" applyFill="1" applyBorder="1" applyAlignment="1">
      <alignment horizontal="center"/>
    </xf>
    <xf numFmtId="0" fontId="57" fillId="20" borderId="29" xfId="8" applyFont="1" applyFill="1" applyBorder="1" applyAlignment="1">
      <alignment horizontal="center" vertical="center" wrapText="1"/>
    </xf>
    <xf numFmtId="0" fontId="59" fillId="20" borderId="29" xfId="12" applyFont="1" applyFill="1" applyBorder="1" applyAlignment="1">
      <alignment horizontal="center"/>
    </xf>
    <xf numFmtId="165" fontId="59" fillId="20" borderId="29" xfId="12" applyNumberFormat="1" applyFont="1" applyFill="1" applyBorder="1" applyAlignment="1">
      <alignment horizontal="center"/>
    </xf>
    <xf numFmtId="165" fontId="59" fillId="20" borderId="30" xfId="12" applyNumberFormat="1" applyFont="1" applyFill="1" applyBorder="1" applyAlignment="1">
      <alignment horizontal="center"/>
    </xf>
    <xf numFmtId="0" fontId="56" fillId="20" borderId="25" xfId="8" applyFont="1" applyFill="1" applyBorder="1" applyAlignment="1">
      <alignment horizontal="center" wrapText="1"/>
    </xf>
    <xf numFmtId="0" fontId="49" fillId="4" borderId="23" xfId="8" applyFont="1" applyFill="1" applyBorder="1" applyAlignment="1">
      <alignment horizontal="center" wrapText="1"/>
    </xf>
    <xf numFmtId="0" fontId="61" fillId="19" borderId="2" xfId="12" applyFont="1" applyFill="1" applyBorder="1" applyAlignment="1">
      <alignment horizontal="center" wrapText="1"/>
    </xf>
    <xf numFmtId="0" fontId="62" fillId="19" borderId="11" xfId="12" applyFont="1" applyFill="1" applyBorder="1" applyAlignment="1">
      <alignment horizontal="center"/>
    </xf>
    <xf numFmtId="0" fontId="63" fillId="0" borderId="0" xfId="2" applyFont="1"/>
    <xf numFmtId="0" fontId="33" fillId="0" borderId="0" xfId="8" applyFont="1"/>
    <xf numFmtId="0" fontId="64" fillId="0" borderId="2" xfId="8" applyFont="1" applyBorder="1"/>
    <xf numFmtId="0" fontId="64" fillId="5" borderId="2" xfId="8" applyFont="1" applyFill="1" applyBorder="1" applyAlignment="1">
      <alignment horizontal="center"/>
    </xf>
    <xf numFmtId="167" fontId="64" fillId="5" borderId="2" xfId="8" applyNumberFormat="1" applyFont="1" applyFill="1" applyBorder="1" applyAlignment="1">
      <alignment horizontal="center"/>
    </xf>
    <xf numFmtId="9" fontId="34" fillId="0" borderId="0" xfId="8" applyNumberFormat="1" applyFont="1"/>
    <xf numFmtId="0" fontId="65" fillId="5" borderId="0" xfId="8" applyFont="1" applyFill="1" applyAlignment="1">
      <alignment horizontal="center"/>
    </xf>
    <xf numFmtId="165" fontId="33" fillId="5" borderId="0" xfId="8" applyNumberFormat="1" applyFont="1" applyFill="1" applyAlignment="1">
      <alignment horizontal="center"/>
    </xf>
    <xf numFmtId="0" fontId="33" fillId="5" borderId="0" xfId="8" applyFont="1" applyFill="1" applyAlignment="1">
      <alignment horizontal="center"/>
    </xf>
    <xf numFmtId="165" fontId="32" fillId="5" borderId="0" xfId="8" applyNumberFormat="1" applyFont="1" applyFill="1" applyAlignment="1">
      <alignment horizontal="center"/>
    </xf>
    <xf numFmtId="165" fontId="6" fillId="3" borderId="2" xfId="8" applyNumberFormat="1" applyFont="1" applyFill="1" applyBorder="1" applyAlignment="1">
      <alignment horizontal="center"/>
    </xf>
    <xf numFmtId="0" fontId="66" fillId="0" borderId="0" xfId="8" applyFont="1"/>
    <xf numFmtId="0" fontId="67" fillId="10" borderId="0" xfId="0" applyFont="1" applyFill="1"/>
    <xf numFmtId="0" fontId="68" fillId="0" borderId="0" xfId="0" applyFont="1"/>
    <xf numFmtId="0" fontId="68" fillId="10" borderId="0" xfId="0" applyFont="1" applyFill="1"/>
    <xf numFmtId="0" fontId="68" fillId="15" borderId="19" xfId="0" applyFont="1" applyFill="1" applyBorder="1" applyAlignment="1">
      <alignment horizontal="center" vertical="center" wrapText="1"/>
    </xf>
    <xf numFmtId="0" fontId="68" fillId="10" borderId="31" xfId="0" applyFont="1" applyFill="1" applyBorder="1" applyAlignment="1">
      <alignment horizontal="center"/>
    </xf>
    <xf numFmtId="0" fontId="69" fillId="10" borderId="32" xfId="0" applyFont="1" applyFill="1" applyBorder="1" applyAlignment="1">
      <alignment horizontal="center"/>
    </xf>
    <xf numFmtId="0" fontId="68" fillId="10" borderId="33" xfId="0" applyFont="1" applyFill="1" applyBorder="1"/>
    <xf numFmtId="9" fontId="68" fillId="10" borderId="32" xfId="0" applyNumberFormat="1" applyFont="1" applyFill="1" applyBorder="1" applyAlignment="1">
      <alignment horizontal="center"/>
    </xf>
    <xf numFmtId="0" fontId="68" fillId="10" borderId="34" xfId="0" applyFont="1" applyFill="1" applyBorder="1" applyAlignment="1">
      <alignment horizontal="center"/>
    </xf>
    <xf numFmtId="0" fontId="70" fillId="15" borderId="35" xfId="0" applyFont="1" applyFill="1" applyBorder="1" applyAlignment="1">
      <alignment horizontal="center"/>
    </xf>
    <xf numFmtId="0" fontId="70" fillId="15" borderId="2" xfId="0" applyFont="1" applyFill="1" applyBorder="1" applyAlignment="1">
      <alignment horizontal="center"/>
    </xf>
    <xf numFmtId="0" fontId="68" fillId="10" borderId="0" xfId="0" applyFont="1" applyFill="1" applyBorder="1"/>
    <xf numFmtId="9" fontId="70" fillId="15" borderId="2" xfId="0" applyNumberFormat="1" applyFont="1" applyFill="1" applyBorder="1" applyAlignment="1">
      <alignment horizontal="center"/>
    </xf>
    <xf numFmtId="0" fontId="70" fillId="15" borderId="36" xfId="0" applyFont="1" applyFill="1" applyBorder="1" applyAlignment="1">
      <alignment horizontal="center"/>
    </xf>
    <xf numFmtId="0" fontId="68" fillId="10" borderId="37" xfId="0" applyFont="1" applyFill="1" applyBorder="1" applyAlignment="1">
      <alignment horizontal="center"/>
    </xf>
    <xf numFmtId="0" fontId="69" fillId="10" borderId="38" xfId="0" applyFont="1" applyFill="1" applyBorder="1" applyAlignment="1">
      <alignment horizontal="center"/>
    </xf>
    <xf numFmtId="0" fontId="68" fillId="10" borderId="39" xfId="0" applyFont="1" applyFill="1" applyBorder="1"/>
    <xf numFmtId="9" fontId="68" fillId="10" borderId="38" xfId="0" applyNumberFormat="1" applyFont="1" applyFill="1" applyBorder="1" applyAlignment="1">
      <alignment horizontal="center"/>
    </xf>
    <xf numFmtId="0" fontId="68" fillId="10" borderId="40" xfId="0" applyFont="1" applyFill="1" applyBorder="1" applyAlignment="1">
      <alignment horizontal="center"/>
    </xf>
    <xf numFmtId="0" fontId="71" fillId="15" borderId="2" xfId="0" applyFont="1" applyFill="1" applyBorder="1" applyAlignment="1">
      <alignment horizontal="center"/>
    </xf>
    <xf numFmtId="9" fontId="71" fillId="15" borderId="2" xfId="0" applyNumberFormat="1" applyFont="1" applyFill="1" applyBorder="1" applyAlignment="1">
      <alignment horizontal="center"/>
    </xf>
    <xf numFmtId="0" fontId="31" fillId="2" borderId="2" xfId="0" applyFont="1" applyFill="1" applyBorder="1" applyAlignment="1">
      <alignment horizontal="center"/>
    </xf>
    <xf numFmtId="0" fontId="30" fillId="2" borderId="2" xfId="0" applyFont="1" applyFill="1" applyBorder="1" applyAlignment="1">
      <alignment horizontal="center"/>
    </xf>
    <xf numFmtId="0" fontId="53" fillId="2" borderId="2" xfId="0" applyFont="1" applyFill="1" applyBorder="1" applyAlignment="1">
      <alignment horizontal="center"/>
    </xf>
    <xf numFmtId="10" fontId="31" fillId="10" borderId="2" xfId="0" applyNumberFormat="1" applyFont="1" applyFill="1" applyBorder="1" applyAlignment="1">
      <alignment horizontal="center"/>
    </xf>
    <xf numFmtId="166" fontId="72" fillId="10" borderId="2" xfId="0" applyNumberFormat="1" applyFont="1" applyFill="1" applyBorder="1" applyAlignment="1">
      <alignment horizontal="center"/>
    </xf>
    <xf numFmtId="10" fontId="72" fillId="10" borderId="2" xfId="0" applyNumberFormat="1" applyFont="1" applyFill="1" applyBorder="1" applyAlignment="1">
      <alignment horizontal="center"/>
    </xf>
    <xf numFmtId="9" fontId="31" fillId="10" borderId="2" xfId="0" applyNumberFormat="1" applyFont="1" applyFill="1" applyBorder="1" applyAlignment="1">
      <alignment horizontal="center"/>
    </xf>
    <xf numFmtId="0" fontId="11" fillId="10" borderId="0" xfId="0" applyFont="1" applyFill="1" applyAlignment="1">
      <alignment horizontal="center"/>
    </xf>
    <xf numFmtId="0" fontId="38" fillId="0" borderId="0" xfId="0" applyFont="1"/>
    <xf numFmtId="0" fontId="74" fillId="10" borderId="0" xfId="0" applyFont="1" applyFill="1"/>
    <xf numFmtId="0" fontId="75" fillId="5" borderId="2" xfId="0" applyFont="1" applyFill="1" applyBorder="1" applyAlignment="1">
      <alignment horizontal="center"/>
    </xf>
    <xf numFmtId="0" fontId="75" fillId="10" borderId="19" xfId="0" applyFont="1" applyFill="1" applyBorder="1" applyAlignment="1">
      <alignment horizontal="center"/>
    </xf>
    <xf numFmtId="10" fontId="76" fillId="10" borderId="19" xfId="1" applyNumberFormat="1" applyFont="1" applyFill="1" applyBorder="1" applyAlignment="1">
      <alignment horizontal="center" vertical="center"/>
    </xf>
    <xf numFmtId="170" fontId="76" fillId="10" borderId="19" xfId="1" applyNumberFormat="1" applyFont="1" applyFill="1" applyBorder="1" applyAlignment="1">
      <alignment horizontal="center" vertical="center"/>
    </xf>
    <xf numFmtId="171" fontId="77" fillId="10" borderId="19" xfId="1" applyNumberFormat="1" applyFont="1" applyFill="1" applyBorder="1" applyAlignment="1">
      <alignment horizontal="center"/>
    </xf>
    <xf numFmtId="0" fontId="39" fillId="10" borderId="20" xfId="0" applyFont="1" applyFill="1" applyBorder="1" applyAlignment="1">
      <alignment horizontal="center"/>
    </xf>
    <xf numFmtId="10" fontId="39" fillId="10" borderId="21" xfId="1" applyNumberFormat="1" applyFont="1" applyFill="1" applyBorder="1" applyAlignment="1">
      <alignment horizontal="center"/>
    </xf>
    <xf numFmtId="170" fontId="39" fillId="10" borderId="21" xfId="1" applyNumberFormat="1" applyFont="1" applyFill="1" applyBorder="1" applyAlignment="1">
      <alignment horizontal="center"/>
    </xf>
    <xf numFmtId="0" fontId="39" fillId="10" borderId="22" xfId="0" applyFont="1" applyFill="1" applyBorder="1" applyAlignment="1">
      <alignment horizontal="center"/>
    </xf>
    <xf numFmtId="0" fontId="68" fillId="2" borderId="3" xfId="0" applyFont="1" applyFill="1" applyBorder="1" applyAlignment="1">
      <alignment horizontal="center"/>
    </xf>
    <xf numFmtId="0" fontId="55" fillId="2" borderId="4" xfId="0" applyFont="1" applyFill="1" applyBorder="1" applyAlignment="1">
      <alignment horizontal="center"/>
    </xf>
    <xf numFmtId="0" fontId="68" fillId="2" borderId="5" xfId="0" applyFont="1" applyFill="1" applyBorder="1" applyAlignment="1">
      <alignment horizontal="center"/>
    </xf>
    <xf numFmtId="0" fontId="68" fillId="10" borderId="6" xfId="0" applyFont="1" applyFill="1" applyBorder="1" applyAlignment="1">
      <alignment horizontal="center"/>
    </xf>
    <xf numFmtId="0" fontId="79" fillId="10" borderId="2" xfId="0" applyFont="1" applyFill="1" applyBorder="1" applyAlignment="1">
      <alignment horizontal="center"/>
    </xf>
    <xf numFmtId="0" fontId="68" fillId="10" borderId="7" xfId="0" applyFont="1" applyFill="1" applyBorder="1" applyAlignment="1">
      <alignment horizontal="center"/>
    </xf>
    <xf numFmtId="0" fontId="80" fillId="10" borderId="2" xfId="0" applyFont="1" applyFill="1" applyBorder="1" applyAlignment="1">
      <alignment horizontal="center"/>
    </xf>
    <xf numFmtId="0" fontId="68" fillId="10" borderId="8" xfId="0" applyFont="1" applyFill="1" applyBorder="1" applyAlignment="1">
      <alignment horizontal="center"/>
    </xf>
    <xf numFmtId="0" fontId="80" fillId="10" borderId="9" xfId="0" applyFont="1" applyFill="1" applyBorder="1" applyAlignment="1">
      <alignment horizontal="center"/>
    </xf>
    <xf numFmtId="0" fontId="68" fillId="10" borderId="10" xfId="0" applyFont="1" applyFill="1" applyBorder="1" applyAlignment="1">
      <alignment horizontal="center"/>
    </xf>
    <xf numFmtId="0" fontId="27" fillId="5" borderId="0" xfId="8" applyFont="1" applyFill="1" applyAlignment="1">
      <alignment horizontal="center"/>
    </xf>
    <xf numFmtId="165" fontId="27" fillId="5" borderId="0" xfId="8" applyNumberFormat="1" applyFont="1" applyFill="1" applyAlignment="1">
      <alignment horizontal="center"/>
    </xf>
    <xf numFmtId="0" fontId="81" fillId="0" borderId="0" xfId="8" applyFont="1" applyAlignment="1">
      <alignment horizontal="center"/>
    </xf>
    <xf numFmtId="0" fontId="68" fillId="15" borderId="23" xfId="0" applyFont="1" applyFill="1" applyBorder="1" applyProtection="1">
      <protection locked="0"/>
    </xf>
    <xf numFmtId="0" fontId="82" fillId="15" borderId="11" xfId="0" applyFont="1" applyFill="1" applyBorder="1" applyProtection="1">
      <protection locked="0"/>
    </xf>
    <xf numFmtId="0" fontId="69" fillId="15" borderId="2" xfId="0" applyFont="1" applyFill="1" applyBorder="1" applyAlignment="1">
      <alignment horizontal="center"/>
    </xf>
  </cellXfs>
  <cellStyles count="14">
    <cellStyle name="En-tête" xfId="5"/>
    <cellStyle name="Lien hypertexte" xfId="2" builtinId="8"/>
    <cellStyle name="Lien hypertexte 2" xfId="7"/>
    <cellStyle name="Lien hypertexte 2 2" xfId="11"/>
    <cellStyle name="Normal" xfId="0" builtinId="0"/>
    <cellStyle name="Normal 2" xfId="8"/>
    <cellStyle name="Normal 3" xfId="9"/>
    <cellStyle name="Normal 4" xfId="12"/>
    <cellStyle name="Pourcentage" xfId="1" builtinId="5"/>
    <cellStyle name="Pourcentage 2" xfId="10"/>
    <cellStyle name="Pourcentage 3" xfId="13"/>
    <cellStyle name="Résultat" xfId="3"/>
    <cellStyle name="Résultat2" xfId="4"/>
    <cellStyle name="Titre1" xfId="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66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EEECE1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66"/>
      <rgbColor rgb="FF00FFFF"/>
      <rgbColor rgb="FF800080"/>
      <rgbColor rgb="FF800000"/>
      <rgbColor rgb="FF008080"/>
      <rgbColor rgb="FF0000FF"/>
      <rgbColor rgb="FF00CCFF"/>
      <rgbColor rgb="FFDBEEF4"/>
      <rgbColor rgb="FFEAEDAD"/>
      <rgbColor rgb="FFFFFF99"/>
      <rgbColor rgb="FF99CCFF"/>
      <rgbColor rgb="FFFF99CC"/>
      <rgbColor rgb="FFDDDDDD"/>
      <rgbColor rgb="FFDDD9C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00B050"/>
      <color rgb="FFCCCC00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33E-2"/>
          <c:y val="5.1400554097404488E-2"/>
          <c:w val="0.86269138232720965"/>
          <c:h val="0.832619568387284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'Taux CO2  MLO'!$B$3</c:f>
              <c:strCache>
                <c:ptCount val="1"/>
                <c:pt idx="0">
                  <c:v>  [CO2] (ppm) MLO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'Taux CO2  MLO'!$A$4:$A$59</c:f>
              <c:numCache>
                <c:formatCode>General</c:formatCode>
                <c:ptCount val="56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</c:numCache>
            </c:numRef>
          </c:xVal>
          <c:yVal>
            <c:numRef>
              <c:f>'Taux CO2  MLO'!$B$4:$B$59</c:f>
              <c:numCache>
                <c:formatCode>General</c:formatCode>
                <c:ptCount val="56"/>
                <c:pt idx="0">
                  <c:v>315.97000000000003</c:v>
                </c:pt>
                <c:pt idx="1">
                  <c:v>316.91000000000003</c:v>
                </c:pt>
                <c:pt idx="2">
                  <c:v>317.64</c:v>
                </c:pt>
                <c:pt idx="3">
                  <c:v>318.45</c:v>
                </c:pt>
                <c:pt idx="4">
                  <c:v>318.99</c:v>
                </c:pt>
                <c:pt idx="5">
                  <c:v>319.62</c:v>
                </c:pt>
                <c:pt idx="6">
                  <c:v>320.04000000000002</c:v>
                </c:pt>
                <c:pt idx="7">
                  <c:v>321.38</c:v>
                </c:pt>
                <c:pt idx="8">
                  <c:v>322.16000000000003</c:v>
                </c:pt>
                <c:pt idx="9">
                  <c:v>323.04000000000002</c:v>
                </c:pt>
                <c:pt idx="10">
                  <c:v>324.62</c:v>
                </c:pt>
                <c:pt idx="11">
                  <c:v>325.68</c:v>
                </c:pt>
                <c:pt idx="12">
                  <c:v>326.32</c:v>
                </c:pt>
                <c:pt idx="13">
                  <c:v>327.45</c:v>
                </c:pt>
                <c:pt idx="14">
                  <c:v>329.68</c:v>
                </c:pt>
                <c:pt idx="15">
                  <c:v>330.18</c:v>
                </c:pt>
                <c:pt idx="16">
                  <c:v>331.11</c:v>
                </c:pt>
                <c:pt idx="17">
                  <c:v>332.04</c:v>
                </c:pt>
                <c:pt idx="18">
                  <c:v>333.83</c:v>
                </c:pt>
                <c:pt idx="19">
                  <c:v>335.4</c:v>
                </c:pt>
                <c:pt idx="20">
                  <c:v>336.84</c:v>
                </c:pt>
                <c:pt idx="21">
                  <c:v>338.75</c:v>
                </c:pt>
                <c:pt idx="22">
                  <c:v>340.11</c:v>
                </c:pt>
                <c:pt idx="23">
                  <c:v>341.45</c:v>
                </c:pt>
                <c:pt idx="24">
                  <c:v>343.05</c:v>
                </c:pt>
                <c:pt idx="25">
                  <c:v>344.65</c:v>
                </c:pt>
                <c:pt idx="26">
                  <c:v>346.12</c:v>
                </c:pt>
                <c:pt idx="27">
                  <c:v>347.42</c:v>
                </c:pt>
                <c:pt idx="28">
                  <c:v>349.19</c:v>
                </c:pt>
                <c:pt idx="29">
                  <c:v>351.57</c:v>
                </c:pt>
                <c:pt idx="30">
                  <c:v>353.12</c:v>
                </c:pt>
                <c:pt idx="31">
                  <c:v>354.39</c:v>
                </c:pt>
                <c:pt idx="32">
                  <c:v>355.61</c:v>
                </c:pt>
                <c:pt idx="33">
                  <c:v>356.45</c:v>
                </c:pt>
                <c:pt idx="34">
                  <c:v>357.1</c:v>
                </c:pt>
                <c:pt idx="35">
                  <c:v>358.83</c:v>
                </c:pt>
                <c:pt idx="36">
                  <c:v>360.82</c:v>
                </c:pt>
                <c:pt idx="37">
                  <c:v>362.61</c:v>
                </c:pt>
                <c:pt idx="38">
                  <c:v>363.73</c:v>
                </c:pt>
                <c:pt idx="39">
                  <c:v>366.7</c:v>
                </c:pt>
                <c:pt idx="40">
                  <c:v>368.38</c:v>
                </c:pt>
                <c:pt idx="41">
                  <c:v>369.55</c:v>
                </c:pt>
                <c:pt idx="42">
                  <c:v>371.14</c:v>
                </c:pt>
                <c:pt idx="43">
                  <c:v>373.28</c:v>
                </c:pt>
                <c:pt idx="44">
                  <c:v>375.8</c:v>
                </c:pt>
                <c:pt idx="45">
                  <c:v>377.52</c:v>
                </c:pt>
                <c:pt idx="46">
                  <c:v>379.8</c:v>
                </c:pt>
                <c:pt idx="47">
                  <c:v>381.9</c:v>
                </c:pt>
                <c:pt idx="48">
                  <c:v>383.79</c:v>
                </c:pt>
                <c:pt idx="49">
                  <c:v>385.6</c:v>
                </c:pt>
                <c:pt idx="50">
                  <c:v>387.43</c:v>
                </c:pt>
                <c:pt idx="51">
                  <c:v>389.9</c:v>
                </c:pt>
                <c:pt idx="52">
                  <c:v>391.65</c:v>
                </c:pt>
                <c:pt idx="53">
                  <c:v>393.85</c:v>
                </c:pt>
                <c:pt idx="54">
                  <c:v>396.52</c:v>
                </c:pt>
                <c:pt idx="55">
                  <c:v>398.65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'Taux CO2  MLO'!$C$3</c:f>
              <c:strCache>
                <c:ptCount val="1"/>
                <c:pt idx="0">
                  <c:v>  Croissance [CO2] depuis 1958 (ppm)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'Taux CO2  MLO'!$A$4:$A$59</c:f>
              <c:numCache>
                <c:formatCode>General</c:formatCode>
                <c:ptCount val="56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</c:numCache>
            </c:numRef>
          </c:xVal>
          <c:yVal>
            <c:numRef>
              <c:f>'Taux CO2  MLO'!$C$4:$C$59</c:f>
              <c:numCache>
                <c:formatCode>General</c:formatCode>
                <c:ptCount val="56"/>
                <c:pt idx="0">
                  <c:v>0.97000000000002728</c:v>
                </c:pt>
                <c:pt idx="1">
                  <c:v>1.910000000000025</c:v>
                </c:pt>
                <c:pt idx="2">
                  <c:v>2.6399999999999864</c:v>
                </c:pt>
                <c:pt idx="3">
                  <c:v>3.4499999999999886</c:v>
                </c:pt>
                <c:pt idx="4">
                  <c:v>3.9900000000000091</c:v>
                </c:pt>
                <c:pt idx="5">
                  <c:v>4.6200000000000045</c:v>
                </c:pt>
                <c:pt idx="6">
                  <c:v>5.0400000000000205</c:v>
                </c:pt>
                <c:pt idx="7">
                  <c:v>6.3799999999999955</c:v>
                </c:pt>
                <c:pt idx="8">
                  <c:v>7.160000000000025</c:v>
                </c:pt>
                <c:pt idx="9">
                  <c:v>8.0400000000000205</c:v>
                </c:pt>
                <c:pt idx="10">
                  <c:v>9.6200000000000045</c:v>
                </c:pt>
                <c:pt idx="11">
                  <c:v>10.680000000000007</c:v>
                </c:pt>
                <c:pt idx="12">
                  <c:v>11.319999999999993</c:v>
                </c:pt>
                <c:pt idx="13">
                  <c:v>12.449999999999989</c:v>
                </c:pt>
                <c:pt idx="14">
                  <c:v>14.680000000000007</c:v>
                </c:pt>
                <c:pt idx="15">
                  <c:v>15.180000000000007</c:v>
                </c:pt>
                <c:pt idx="16">
                  <c:v>16.110000000000014</c:v>
                </c:pt>
                <c:pt idx="17">
                  <c:v>17.04000000000002</c:v>
                </c:pt>
                <c:pt idx="18">
                  <c:v>18.829999999999984</c:v>
                </c:pt>
                <c:pt idx="19">
                  <c:v>20.399999999999977</c:v>
                </c:pt>
                <c:pt idx="20">
                  <c:v>21.839999999999975</c:v>
                </c:pt>
                <c:pt idx="21">
                  <c:v>23.75</c:v>
                </c:pt>
                <c:pt idx="22">
                  <c:v>25.110000000000014</c:v>
                </c:pt>
                <c:pt idx="23">
                  <c:v>26.449999999999989</c:v>
                </c:pt>
                <c:pt idx="24">
                  <c:v>28.050000000000011</c:v>
                </c:pt>
                <c:pt idx="25">
                  <c:v>29.649999999999977</c:v>
                </c:pt>
                <c:pt idx="26">
                  <c:v>31.120000000000005</c:v>
                </c:pt>
                <c:pt idx="27">
                  <c:v>32.420000000000016</c:v>
                </c:pt>
                <c:pt idx="28">
                  <c:v>34.19</c:v>
                </c:pt>
                <c:pt idx="29">
                  <c:v>36.569999999999993</c:v>
                </c:pt>
                <c:pt idx="30">
                  <c:v>38.120000000000005</c:v>
                </c:pt>
                <c:pt idx="31">
                  <c:v>39.389999999999986</c:v>
                </c:pt>
                <c:pt idx="32">
                  <c:v>40.610000000000014</c:v>
                </c:pt>
                <c:pt idx="33">
                  <c:v>41.449999999999989</c:v>
                </c:pt>
                <c:pt idx="34">
                  <c:v>42.100000000000023</c:v>
                </c:pt>
                <c:pt idx="35">
                  <c:v>43.829999999999984</c:v>
                </c:pt>
                <c:pt idx="36">
                  <c:v>45.819999999999993</c:v>
                </c:pt>
                <c:pt idx="37">
                  <c:v>47.610000000000014</c:v>
                </c:pt>
                <c:pt idx="38">
                  <c:v>48.730000000000018</c:v>
                </c:pt>
                <c:pt idx="39">
                  <c:v>51.699999999999989</c:v>
                </c:pt>
                <c:pt idx="40">
                  <c:v>53.379999999999995</c:v>
                </c:pt>
                <c:pt idx="41">
                  <c:v>54.550000000000011</c:v>
                </c:pt>
                <c:pt idx="42">
                  <c:v>56.139999999999986</c:v>
                </c:pt>
                <c:pt idx="43">
                  <c:v>58.279999999999973</c:v>
                </c:pt>
                <c:pt idx="44">
                  <c:v>60.800000000000011</c:v>
                </c:pt>
                <c:pt idx="45">
                  <c:v>62.519999999999982</c:v>
                </c:pt>
                <c:pt idx="46">
                  <c:v>64.800000000000011</c:v>
                </c:pt>
                <c:pt idx="47">
                  <c:v>66.899999999999977</c:v>
                </c:pt>
                <c:pt idx="48">
                  <c:v>68.79000000000002</c:v>
                </c:pt>
                <c:pt idx="49">
                  <c:v>70.600000000000023</c:v>
                </c:pt>
                <c:pt idx="50">
                  <c:v>72.430000000000007</c:v>
                </c:pt>
                <c:pt idx="51">
                  <c:v>74.899999999999977</c:v>
                </c:pt>
                <c:pt idx="52">
                  <c:v>76.649999999999977</c:v>
                </c:pt>
                <c:pt idx="53">
                  <c:v>78.850000000000023</c:v>
                </c:pt>
                <c:pt idx="54">
                  <c:v>81.519999999999982</c:v>
                </c:pt>
                <c:pt idx="55">
                  <c:v>83.649999999999977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874112"/>
        <c:axId val="118874688"/>
      </c:scatterChart>
      <c:valAx>
        <c:axId val="118874112"/>
        <c:scaling>
          <c:orientation val="minMax"/>
          <c:max val="2015"/>
          <c:min val="1955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18874688"/>
        <c:crosses val="autoZero"/>
        <c:crossBetween val="midCat"/>
      </c:valAx>
      <c:valAx>
        <c:axId val="118874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rgbClr val="00B050"/>
                </a:solidFill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188741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2192469507488151"/>
          <c:y val="0.30758877971521542"/>
          <c:w val="0.48820602387936846"/>
          <c:h val="0.2068751892190788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1600" i="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5772558189661E-2"/>
          <c:y val="5.1400554097404488E-2"/>
          <c:w val="0.89392101599079465"/>
          <c:h val="0.832619568387284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'Calcul effet SUESS'!$H$5</c:f>
              <c:strCache>
                <c:ptCount val="1"/>
                <c:pt idx="0">
                  <c:v>[CO2] Law Dome (ppm)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'Calcul effet SUESS'!$G$6:$G$114</c:f>
              <c:numCache>
                <c:formatCode>General</c:formatCode>
                <c:ptCount val="109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</c:numCache>
            </c:numRef>
          </c:xVal>
          <c:yVal>
            <c:numRef>
              <c:f>'Calcul effet SUESS'!$H$6:$H$114</c:f>
              <c:numCache>
                <c:formatCode>General</c:formatCode>
                <c:ptCount val="109"/>
                <c:pt idx="0">
                  <c:v>286.8</c:v>
                </c:pt>
                <c:pt idx="1">
                  <c:v>286.8</c:v>
                </c:pt>
                <c:pt idx="2">
                  <c:v>286.8</c:v>
                </c:pt>
                <c:pt idx="3">
                  <c:v>286.7</c:v>
                </c:pt>
                <c:pt idx="4">
                  <c:v>286.5</c:v>
                </c:pt>
                <c:pt idx="5">
                  <c:v>286.39999999999998</c:v>
                </c:pt>
                <c:pt idx="6">
                  <c:v>286.2</c:v>
                </c:pt>
                <c:pt idx="7">
                  <c:v>286.2</c:v>
                </c:pt>
                <c:pt idx="8">
                  <c:v>286.2</c:v>
                </c:pt>
                <c:pt idx="9">
                  <c:v>286.2</c:v>
                </c:pt>
                <c:pt idx="10">
                  <c:v>286.10000000000002</c:v>
                </c:pt>
                <c:pt idx="11">
                  <c:v>286.10000000000002</c:v>
                </c:pt>
                <c:pt idx="12">
                  <c:v>286.10000000000002</c:v>
                </c:pt>
                <c:pt idx="13">
                  <c:v>286.10000000000002</c:v>
                </c:pt>
                <c:pt idx="14">
                  <c:v>286.10000000000002</c:v>
                </c:pt>
                <c:pt idx="15">
                  <c:v>286.3</c:v>
                </c:pt>
                <c:pt idx="16">
                  <c:v>286.5</c:v>
                </c:pt>
                <c:pt idx="17">
                  <c:v>286.8</c:v>
                </c:pt>
                <c:pt idx="18">
                  <c:v>287.10000000000002</c:v>
                </c:pt>
                <c:pt idx="19">
                  <c:v>287.5</c:v>
                </c:pt>
                <c:pt idx="20">
                  <c:v>287.89999999999998</c:v>
                </c:pt>
                <c:pt idx="21">
                  <c:v>288.3</c:v>
                </c:pt>
                <c:pt idx="22">
                  <c:v>288.8</c:v>
                </c:pt>
                <c:pt idx="23">
                  <c:v>289.10000000000002</c:v>
                </c:pt>
                <c:pt idx="24">
                  <c:v>289.39999999999998</c:v>
                </c:pt>
                <c:pt idx="25">
                  <c:v>289.5</c:v>
                </c:pt>
                <c:pt idx="26">
                  <c:v>289.5</c:v>
                </c:pt>
                <c:pt idx="27">
                  <c:v>289.60000000000002</c:v>
                </c:pt>
                <c:pt idx="28">
                  <c:v>289.60000000000002</c:v>
                </c:pt>
                <c:pt idx="29">
                  <c:v>289.60000000000002</c:v>
                </c:pt>
                <c:pt idx="30">
                  <c:v>289.8</c:v>
                </c:pt>
                <c:pt idx="31">
                  <c:v>289.89999999999998</c:v>
                </c:pt>
                <c:pt idx="32">
                  <c:v>290.10000000000002</c:v>
                </c:pt>
                <c:pt idx="33">
                  <c:v>290.3</c:v>
                </c:pt>
                <c:pt idx="34">
                  <c:v>290.60000000000002</c:v>
                </c:pt>
                <c:pt idx="35">
                  <c:v>290.89999999999998</c:v>
                </c:pt>
                <c:pt idx="36">
                  <c:v>291.3</c:v>
                </c:pt>
                <c:pt idx="37">
                  <c:v>291.8</c:v>
                </c:pt>
                <c:pt idx="38">
                  <c:v>292.2</c:v>
                </c:pt>
                <c:pt idx="39">
                  <c:v>292.60000000000002</c:v>
                </c:pt>
                <c:pt idx="40">
                  <c:v>293</c:v>
                </c:pt>
                <c:pt idx="41">
                  <c:v>293.60000000000002</c:v>
                </c:pt>
                <c:pt idx="42">
                  <c:v>294.10000000000002</c:v>
                </c:pt>
                <c:pt idx="43">
                  <c:v>294.60000000000002</c:v>
                </c:pt>
                <c:pt idx="44">
                  <c:v>295.10000000000002</c:v>
                </c:pt>
                <c:pt idx="45">
                  <c:v>295.5</c:v>
                </c:pt>
                <c:pt idx="46">
                  <c:v>295.89999999999998</c:v>
                </c:pt>
                <c:pt idx="47">
                  <c:v>296</c:v>
                </c:pt>
                <c:pt idx="48">
                  <c:v>296</c:v>
                </c:pt>
                <c:pt idx="49">
                  <c:v>296</c:v>
                </c:pt>
                <c:pt idx="50">
                  <c:v>296.10000000000002</c:v>
                </c:pt>
                <c:pt idx="51">
                  <c:v>296.2</c:v>
                </c:pt>
                <c:pt idx="52">
                  <c:v>296.39999999999998</c:v>
                </c:pt>
                <c:pt idx="53">
                  <c:v>296.7</c:v>
                </c:pt>
                <c:pt idx="54">
                  <c:v>297</c:v>
                </c:pt>
                <c:pt idx="55">
                  <c:v>297.39999999999998</c:v>
                </c:pt>
                <c:pt idx="56">
                  <c:v>297.89999999999998</c:v>
                </c:pt>
                <c:pt idx="57">
                  <c:v>298.3</c:v>
                </c:pt>
                <c:pt idx="58">
                  <c:v>298.7</c:v>
                </c:pt>
                <c:pt idx="59">
                  <c:v>299.10000000000002</c:v>
                </c:pt>
                <c:pt idx="60">
                  <c:v>299.3</c:v>
                </c:pt>
                <c:pt idx="61">
                  <c:v>299.5</c:v>
                </c:pt>
                <c:pt idx="62">
                  <c:v>299.8</c:v>
                </c:pt>
                <c:pt idx="63">
                  <c:v>300.2</c:v>
                </c:pt>
                <c:pt idx="64">
                  <c:v>300.60000000000002</c:v>
                </c:pt>
                <c:pt idx="65">
                  <c:v>301.10000000000002</c:v>
                </c:pt>
                <c:pt idx="66">
                  <c:v>301.60000000000002</c:v>
                </c:pt>
                <c:pt idx="67">
                  <c:v>302.10000000000002</c:v>
                </c:pt>
                <c:pt idx="68">
                  <c:v>302.60000000000002</c:v>
                </c:pt>
                <c:pt idx="69">
                  <c:v>303</c:v>
                </c:pt>
                <c:pt idx="70">
                  <c:v>303.39999999999998</c:v>
                </c:pt>
                <c:pt idx="71">
                  <c:v>303.7</c:v>
                </c:pt>
                <c:pt idx="72">
                  <c:v>303.89999999999998</c:v>
                </c:pt>
                <c:pt idx="73">
                  <c:v>304.10000000000002</c:v>
                </c:pt>
                <c:pt idx="74">
                  <c:v>304.39999999999998</c:v>
                </c:pt>
                <c:pt idx="75">
                  <c:v>304.7</c:v>
                </c:pt>
                <c:pt idx="76">
                  <c:v>305</c:v>
                </c:pt>
                <c:pt idx="77">
                  <c:v>305.39999999999998</c:v>
                </c:pt>
                <c:pt idx="78">
                  <c:v>305.8</c:v>
                </c:pt>
                <c:pt idx="79">
                  <c:v>306.2</c:v>
                </c:pt>
                <c:pt idx="80">
                  <c:v>306.60000000000002</c:v>
                </c:pt>
                <c:pt idx="81">
                  <c:v>307</c:v>
                </c:pt>
                <c:pt idx="82">
                  <c:v>307.3</c:v>
                </c:pt>
                <c:pt idx="83">
                  <c:v>307.60000000000002</c:v>
                </c:pt>
                <c:pt idx="84">
                  <c:v>308</c:v>
                </c:pt>
                <c:pt idx="85">
                  <c:v>308.39999999999998</c:v>
                </c:pt>
                <c:pt idx="86">
                  <c:v>308.7</c:v>
                </c:pt>
                <c:pt idx="87">
                  <c:v>309.2</c:v>
                </c:pt>
                <c:pt idx="88">
                  <c:v>309.60000000000002</c:v>
                </c:pt>
                <c:pt idx="89">
                  <c:v>310.10000000000002</c:v>
                </c:pt>
                <c:pt idx="90">
                  <c:v>310.5</c:v>
                </c:pt>
                <c:pt idx="91">
                  <c:v>310.8</c:v>
                </c:pt>
                <c:pt idx="92">
                  <c:v>311</c:v>
                </c:pt>
                <c:pt idx="93">
                  <c:v>311</c:v>
                </c:pt>
                <c:pt idx="94">
                  <c:v>311</c:v>
                </c:pt>
                <c:pt idx="95">
                  <c:v>310.89999999999998</c:v>
                </c:pt>
                <c:pt idx="96">
                  <c:v>310.8</c:v>
                </c:pt>
                <c:pt idx="97">
                  <c:v>310.8</c:v>
                </c:pt>
                <c:pt idx="98">
                  <c:v>310.89999999999998</c:v>
                </c:pt>
                <c:pt idx="99">
                  <c:v>311</c:v>
                </c:pt>
                <c:pt idx="100">
                  <c:v>311.2</c:v>
                </c:pt>
                <c:pt idx="101">
                  <c:v>311.5</c:v>
                </c:pt>
                <c:pt idx="102">
                  <c:v>311.8</c:v>
                </c:pt>
                <c:pt idx="103">
                  <c:v>312.2</c:v>
                </c:pt>
                <c:pt idx="104">
                  <c:v>312.8</c:v>
                </c:pt>
                <c:pt idx="105">
                  <c:v>313.5</c:v>
                </c:pt>
                <c:pt idx="106">
                  <c:v>314.10000000000002</c:v>
                </c:pt>
                <c:pt idx="107">
                  <c:v>314.7</c:v>
                </c:pt>
                <c:pt idx="108">
                  <c:v>315.2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'Calcul effet SUESS'!$K$5</c:f>
              <c:strCache>
                <c:ptCount val="1"/>
                <c:pt idx="0">
                  <c:v> [CO2] reconstitution depuis 1958 (ppm)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'Calcul effet SUESS'!$G$6:$G$114</c:f>
              <c:numCache>
                <c:formatCode>General</c:formatCode>
                <c:ptCount val="109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</c:numCache>
            </c:numRef>
          </c:xVal>
          <c:yVal>
            <c:numRef>
              <c:f>'Calcul effet SUESS'!$K$6:$K$114</c:f>
              <c:numCache>
                <c:formatCode>0.00</c:formatCode>
                <c:ptCount val="109"/>
                <c:pt idx="0">
                  <c:v>295.11794339622651</c:v>
                </c:pt>
                <c:pt idx="1">
                  <c:v>295.13195283018877</c:v>
                </c:pt>
                <c:pt idx="2">
                  <c:v>295.14596226415102</c:v>
                </c:pt>
                <c:pt idx="3">
                  <c:v>295.16075000000006</c:v>
                </c:pt>
                <c:pt idx="4">
                  <c:v>295.17605660377365</c:v>
                </c:pt>
                <c:pt idx="5">
                  <c:v>295.19395754716987</c:v>
                </c:pt>
                <c:pt idx="6">
                  <c:v>295.21237735849064</c:v>
                </c:pt>
                <c:pt idx="7">
                  <c:v>295.23209433962273</c:v>
                </c:pt>
                <c:pt idx="8">
                  <c:v>295.25207075471707</c:v>
                </c:pt>
                <c:pt idx="9">
                  <c:v>295.27230660377364</c:v>
                </c:pt>
                <c:pt idx="10">
                  <c:v>295.29383962264154</c:v>
                </c:pt>
                <c:pt idx="11">
                  <c:v>295.3174481132076</c:v>
                </c:pt>
                <c:pt idx="12">
                  <c:v>295.34209433962269</c:v>
                </c:pt>
                <c:pt idx="13">
                  <c:v>295.36725943396232</c:v>
                </c:pt>
                <c:pt idx="14">
                  <c:v>295.39424056603781</c:v>
                </c:pt>
                <c:pt idx="15">
                  <c:v>295.42329716981141</c:v>
                </c:pt>
                <c:pt idx="16">
                  <c:v>295.45416981132087</c:v>
                </c:pt>
                <c:pt idx="17">
                  <c:v>295.48582075471711</c:v>
                </c:pt>
                <c:pt idx="18">
                  <c:v>295.51954716981146</c:v>
                </c:pt>
                <c:pt idx="19">
                  <c:v>295.55457075471713</c:v>
                </c:pt>
                <c:pt idx="20">
                  <c:v>295.59141037735867</c:v>
                </c:pt>
                <c:pt idx="21">
                  <c:v>295.62954716981147</c:v>
                </c:pt>
                <c:pt idx="22">
                  <c:v>295.67001886792468</c:v>
                </c:pt>
                <c:pt idx="23">
                  <c:v>295.7149009433964</c:v>
                </c:pt>
                <c:pt idx="24">
                  <c:v>295.76263679245301</c:v>
                </c:pt>
                <c:pt idx="25">
                  <c:v>295.80777830188697</c:v>
                </c:pt>
                <c:pt idx="26">
                  <c:v>295.8565518867926</c:v>
                </c:pt>
                <c:pt idx="27">
                  <c:v>295.90610377358507</c:v>
                </c:pt>
                <c:pt idx="28">
                  <c:v>295.95643396226433</c:v>
                </c:pt>
                <c:pt idx="29">
                  <c:v>296.00728301886812</c:v>
                </c:pt>
                <c:pt idx="30">
                  <c:v>296.06176415094359</c:v>
                </c:pt>
                <c:pt idx="31">
                  <c:v>296.12299056603791</c:v>
                </c:pt>
                <c:pt idx="32">
                  <c:v>296.1860330188681</c:v>
                </c:pt>
                <c:pt idx="33">
                  <c:v>296.25244811320772</c:v>
                </c:pt>
                <c:pt idx="34">
                  <c:v>296.32301415094355</c:v>
                </c:pt>
                <c:pt idx="35">
                  <c:v>296.39435849056622</c:v>
                </c:pt>
                <c:pt idx="36">
                  <c:v>296.46622169811337</c:v>
                </c:pt>
                <c:pt idx="37">
                  <c:v>296.53912264150961</c:v>
                </c:pt>
                <c:pt idx="38">
                  <c:v>296.61565566037751</c:v>
                </c:pt>
                <c:pt idx="39">
                  <c:v>296.7004905660379</c:v>
                </c:pt>
                <c:pt idx="40">
                  <c:v>296.78532547169829</c:v>
                </c:pt>
                <c:pt idx="41">
                  <c:v>296.87768396226431</c:v>
                </c:pt>
                <c:pt idx="42">
                  <c:v>296.97419339622655</c:v>
                </c:pt>
                <c:pt idx="43">
                  <c:v>297.07122169811333</c:v>
                </c:pt>
                <c:pt idx="44">
                  <c:v>297.16721226415109</c:v>
                </c:pt>
                <c:pt idx="45">
                  <c:v>297.26657547169827</c:v>
                </c:pt>
                <c:pt idx="46">
                  <c:v>297.37190566037754</c:v>
                </c:pt>
                <c:pt idx="47">
                  <c:v>297.48060849056623</c:v>
                </c:pt>
                <c:pt idx="48">
                  <c:v>297.59475943396245</c:v>
                </c:pt>
                <c:pt idx="49">
                  <c:v>297.71539622641529</c:v>
                </c:pt>
                <c:pt idx="50">
                  <c:v>297.84692924528321</c:v>
                </c:pt>
                <c:pt idx="51">
                  <c:v>297.98546698113228</c:v>
                </c:pt>
                <c:pt idx="52">
                  <c:v>298.1286745283021</c:v>
                </c:pt>
                <c:pt idx="53">
                  <c:v>298.27551415094359</c:v>
                </c:pt>
                <c:pt idx="54">
                  <c:v>298.43558490566056</c:v>
                </c:pt>
                <c:pt idx="55">
                  <c:v>298.5974716981134</c:v>
                </c:pt>
                <c:pt idx="56">
                  <c:v>298.76947641509452</c:v>
                </c:pt>
                <c:pt idx="57">
                  <c:v>298.95289622641525</c:v>
                </c:pt>
                <c:pt idx="58">
                  <c:v>299.15629245283031</c:v>
                </c:pt>
                <c:pt idx="59">
                  <c:v>299.35086792452842</c:v>
                </c:pt>
                <c:pt idx="60">
                  <c:v>299.55452358490578</c:v>
                </c:pt>
                <c:pt idx="61">
                  <c:v>299.76700000000011</c:v>
                </c:pt>
                <c:pt idx="62">
                  <c:v>299.98388679245295</c:v>
                </c:pt>
                <c:pt idx="63">
                  <c:v>300.21192924528316</c:v>
                </c:pt>
                <c:pt idx="64">
                  <c:v>300.45657547169827</c:v>
                </c:pt>
                <c:pt idx="65">
                  <c:v>300.67709433962278</c:v>
                </c:pt>
                <c:pt idx="66">
                  <c:v>300.89450000000016</c:v>
                </c:pt>
                <c:pt idx="67">
                  <c:v>301.12825000000015</c:v>
                </c:pt>
                <c:pt idx="68">
                  <c:v>301.37600943396239</c:v>
                </c:pt>
                <c:pt idx="69">
                  <c:v>301.61883962264164</c:v>
                </c:pt>
                <c:pt idx="70">
                  <c:v>301.82794339622654</c:v>
                </c:pt>
                <c:pt idx="71">
                  <c:v>302.06973584905671</c:v>
                </c:pt>
                <c:pt idx="72">
                  <c:v>302.27806132075483</c:v>
                </c:pt>
                <c:pt idx="73">
                  <c:v>302.49728301886802</c:v>
                </c:pt>
                <c:pt idx="74">
                  <c:v>302.74893396226423</c:v>
                </c:pt>
                <c:pt idx="75">
                  <c:v>302.99876886792458</c:v>
                </c:pt>
                <c:pt idx="76">
                  <c:v>303.25171698113212</c:v>
                </c:pt>
                <c:pt idx="77">
                  <c:v>303.50674056603776</c:v>
                </c:pt>
                <c:pt idx="78">
                  <c:v>303.78225943396228</c:v>
                </c:pt>
                <c:pt idx="79">
                  <c:v>304.05855660377358</c:v>
                </c:pt>
                <c:pt idx="80">
                  <c:v>304.35560849056606</c:v>
                </c:pt>
                <c:pt idx="81">
                  <c:v>304.62879245283023</c:v>
                </c:pt>
                <c:pt idx="82">
                  <c:v>304.8726603773585</c:v>
                </c:pt>
                <c:pt idx="83">
                  <c:v>305.09240094339623</c:v>
                </c:pt>
                <c:pt idx="84">
                  <c:v>305.32407547169811</c:v>
                </c:pt>
                <c:pt idx="85">
                  <c:v>305.57650471698111</c:v>
                </c:pt>
                <c:pt idx="86">
                  <c:v>305.84294339622636</c:v>
                </c:pt>
                <c:pt idx="87">
                  <c:v>306.13610377358486</c:v>
                </c:pt>
                <c:pt idx="88">
                  <c:v>306.44975943396224</c:v>
                </c:pt>
                <c:pt idx="89">
                  <c:v>306.74603301886788</c:v>
                </c:pt>
                <c:pt idx="90">
                  <c:v>307.05527830188674</c:v>
                </c:pt>
                <c:pt idx="91">
                  <c:v>307.39228301886789</c:v>
                </c:pt>
                <c:pt idx="92">
                  <c:v>307.73836792452829</c:v>
                </c:pt>
                <c:pt idx="93">
                  <c:v>308.0865283018868</c:v>
                </c:pt>
                <c:pt idx="94">
                  <c:v>308.44740094339625</c:v>
                </c:pt>
                <c:pt idx="95">
                  <c:v>308.80619811320759</c:v>
                </c:pt>
                <c:pt idx="96">
                  <c:v>309.10714150943397</c:v>
                </c:pt>
                <c:pt idx="97">
                  <c:v>309.42832075471699</c:v>
                </c:pt>
                <c:pt idx="98">
                  <c:v>309.78945283018868</c:v>
                </c:pt>
                <c:pt idx="99">
                  <c:v>310.1705613207547</c:v>
                </c:pt>
                <c:pt idx="100">
                  <c:v>310.53869811320754</c:v>
                </c:pt>
                <c:pt idx="101">
                  <c:v>310.9615754716981</c:v>
                </c:pt>
                <c:pt idx="102">
                  <c:v>311.41999528301886</c:v>
                </c:pt>
                <c:pt idx="103">
                  <c:v>311.88567924528303</c:v>
                </c:pt>
                <c:pt idx="104">
                  <c:v>312.36329716981135</c:v>
                </c:pt>
                <c:pt idx="105">
                  <c:v>312.84714150943398</c:v>
                </c:pt>
                <c:pt idx="106">
                  <c:v>313.36727358490566</c:v>
                </c:pt>
                <c:pt idx="107">
                  <c:v>313.92179245283018</c:v>
                </c:pt>
                <c:pt idx="108" formatCode="General">
                  <c:v>314.5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324800"/>
        <c:axId val="144325376"/>
      </c:scatterChart>
      <c:valAx>
        <c:axId val="1443248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4325376"/>
        <c:crosses val="autoZero"/>
        <c:crossBetween val="midCat"/>
      </c:valAx>
      <c:valAx>
        <c:axId val="144325376"/>
        <c:scaling>
          <c:orientation val="minMax"/>
          <c:max val="350"/>
          <c:min val="2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rgbClr val="00B050"/>
                </a:solidFill>
              </a:defRPr>
            </a:pPr>
            <a:endParaRPr lang="fr-FR"/>
          </a:p>
        </c:txPr>
        <c:crossAx val="1443248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8557987178189277"/>
          <c:y val="0.43159487204498675"/>
          <c:w val="0.39413808757107388"/>
          <c:h val="0.21022158878454025"/>
        </c:manualLayout>
      </c:layout>
      <c:overlay val="0"/>
      <c:spPr>
        <a:solidFill>
          <a:schemeClr val="accent3">
            <a:lumMod val="40000"/>
            <a:lumOff val="60000"/>
          </a:schemeClr>
        </a:solidFill>
      </c:spPr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txPr>
    <a:bodyPr/>
    <a:lstStyle/>
    <a:p>
      <a:pPr>
        <a:defRPr sz="1400">
          <a:latin typeface="Arial" pitchFamily="34" charset="0"/>
          <a:cs typeface="Arial" pitchFamily="34" charset="0"/>
        </a:defRPr>
      </a:pPr>
      <a:endParaRPr lang="fr-F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95535424939881E-2"/>
          <c:y val="6.1015577387191926E-2"/>
          <c:w val="0.89521907972413628"/>
          <c:h val="0.8878028326954493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'Calcul effet SUESS'!$H$5</c:f>
              <c:strCache>
                <c:ptCount val="1"/>
                <c:pt idx="0">
                  <c:v>[CO2] Law Dome (ppm)</c:v>
                </c:pt>
              </c:strCache>
            </c:strRef>
          </c:tx>
          <c:spPr>
            <a:ln w="63500">
              <a:solidFill>
                <a:schemeClr val="accent3">
                  <a:lumMod val="7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'Calcul effet SUESS'!$G$6:$G$114</c:f>
              <c:numCache>
                <c:formatCode>General</c:formatCode>
                <c:ptCount val="109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</c:numCache>
            </c:numRef>
          </c:xVal>
          <c:yVal>
            <c:numRef>
              <c:f>'Calcul effet SUESS'!$H$6:$H$114</c:f>
              <c:numCache>
                <c:formatCode>General</c:formatCode>
                <c:ptCount val="109"/>
                <c:pt idx="0">
                  <c:v>286.8</c:v>
                </c:pt>
                <c:pt idx="1">
                  <c:v>286.8</c:v>
                </c:pt>
                <c:pt idx="2">
                  <c:v>286.8</c:v>
                </c:pt>
                <c:pt idx="3">
                  <c:v>286.7</c:v>
                </c:pt>
                <c:pt idx="4">
                  <c:v>286.5</c:v>
                </c:pt>
                <c:pt idx="5">
                  <c:v>286.39999999999998</c:v>
                </c:pt>
                <c:pt idx="6">
                  <c:v>286.2</c:v>
                </c:pt>
                <c:pt idx="7">
                  <c:v>286.2</c:v>
                </c:pt>
                <c:pt idx="8">
                  <c:v>286.2</c:v>
                </c:pt>
                <c:pt idx="9">
                  <c:v>286.2</c:v>
                </c:pt>
                <c:pt idx="10">
                  <c:v>286.10000000000002</c:v>
                </c:pt>
                <c:pt idx="11">
                  <c:v>286.10000000000002</c:v>
                </c:pt>
                <c:pt idx="12">
                  <c:v>286.10000000000002</c:v>
                </c:pt>
                <c:pt idx="13">
                  <c:v>286.10000000000002</c:v>
                </c:pt>
                <c:pt idx="14">
                  <c:v>286.10000000000002</c:v>
                </c:pt>
                <c:pt idx="15">
                  <c:v>286.3</c:v>
                </c:pt>
                <c:pt idx="16">
                  <c:v>286.5</c:v>
                </c:pt>
                <c:pt idx="17">
                  <c:v>286.8</c:v>
                </c:pt>
                <c:pt idx="18">
                  <c:v>287.10000000000002</c:v>
                </c:pt>
                <c:pt idx="19">
                  <c:v>287.5</c:v>
                </c:pt>
                <c:pt idx="20">
                  <c:v>287.89999999999998</c:v>
                </c:pt>
                <c:pt idx="21">
                  <c:v>288.3</c:v>
                </c:pt>
                <c:pt idx="22">
                  <c:v>288.8</c:v>
                </c:pt>
                <c:pt idx="23">
                  <c:v>289.10000000000002</c:v>
                </c:pt>
                <c:pt idx="24">
                  <c:v>289.39999999999998</c:v>
                </c:pt>
                <c:pt idx="25">
                  <c:v>289.5</c:v>
                </c:pt>
                <c:pt idx="26">
                  <c:v>289.5</c:v>
                </c:pt>
                <c:pt idx="27">
                  <c:v>289.60000000000002</c:v>
                </c:pt>
                <c:pt idx="28">
                  <c:v>289.60000000000002</c:v>
                </c:pt>
                <c:pt idx="29">
                  <c:v>289.60000000000002</c:v>
                </c:pt>
                <c:pt idx="30">
                  <c:v>289.8</c:v>
                </c:pt>
                <c:pt idx="31">
                  <c:v>289.89999999999998</c:v>
                </c:pt>
                <c:pt idx="32">
                  <c:v>290.10000000000002</c:v>
                </c:pt>
                <c:pt idx="33">
                  <c:v>290.3</c:v>
                </c:pt>
                <c:pt idx="34">
                  <c:v>290.60000000000002</c:v>
                </c:pt>
                <c:pt idx="35">
                  <c:v>290.89999999999998</c:v>
                </c:pt>
                <c:pt idx="36">
                  <c:v>291.3</c:v>
                </c:pt>
                <c:pt idx="37">
                  <c:v>291.8</c:v>
                </c:pt>
                <c:pt idx="38">
                  <c:v>292.2</c:v>
                </c:pt>
                <c:pt idx="39">
                  <c:v>292.60000000000002</c:v>
                </c:pt>
                <c:pt idx="40">
                  <c:v>293</c:v>
                </c:pt>
                <c:pt idx="41">
                  <c:v>293.60000000000002</c:v>
                </c:pt>
                <c:pt idx="42">
                  <c:v>294.10000000000002</c:v>
                </c:pt>
                <c:pt idx="43">
                  <c:v>294.60000000000002</c:v>
                </c:pt>
                <c:pt idx="44">
                  <c:v>295.10000000000002</c:v>
                </c:pt>
                <c:pt idx="45">
                  <c:v>295.5</c:v>
                </c:pt>
                <c:pt idx="46">
                  <c:v>295.89999999999998</c:v>
                </c:pt>
                <c:pt idx="47">
                  <c:v>296</c:v>
                </c:pt>
                <c:pt idx="48">
                  <c:v>296</c:v>
                </c:pt>
                <c:pt idx="49">
                  <c:v>296</c:v>
                </c:pt>
                <c:pt idx="50">
                  <c:v>296.10000000000002</c:v>
                </c:pt>
                <c:pt idx="51">
                  <c:v>296.2</c:v>
                </c:pt>
                <c:pt idx="52">
                  <c:v>296.39999999999998</c:v>
                </c:pt>
                <c:pt idx="53">
                  <c:v>296.7</c:v>
                </c:pt>
                <c:pt idx="54">
                  <c:v>297</c:v>
                </c:pt>
                <c:pt idx="55">
                  <c:v>297.39999999999998</c:v>
                </c:pt>
                <c:pt idx="56">
                  <c:v>297.89999999999998</c:v>
                </c:pt>
                <c:pt idx="57">
                  <c:v>298.3</c:v>
                </c:pt>
                <c:pt idx="58">
                  <c:v>298.7</c:v>
                </c:pt>
                <c:pt idx="59">
                  <c:v>299.10000000000002</c:v>
                </c:pt>
                <c:pt idx="60">
                  <c:v>299.3</c:v>
                </c:pt>
                <c:pt idx="61">
                  <c:v>299.5</c:v>
                </c:pt>
                <c:pt idx="62">
                  <c:v>299.8</c:v>
                </c:pt>
                <c:pt idx="63">
                  <c:v>300.2</c:v>
                </c:pt>
                <c:pt idx="64">
                  <c:v>300.60000000000002</c:v>
                </c:pt>
                <c:pt idx="65">
                  <c:v>301.10000000000002</c:v>
                </c:pt>
                <c:pt idx="66">
                  <c:v>301.60000000000002</c:v>
                </c:pt>
                <c:pt idx="67">
                  <c:v>302.10000000000002</c:v>
                </c:pt>
                <c:pt idx="68">
                  <c:v>302.60000000000002</c:v>
                </c:pt>
                <c:pt idx="69">
                  <c:v>303</c:v>
                </c:pt>
                <c:pt idx="70">
                  <c:v>303.39999999999998</c:v>
                </c:pt>
                <c:pt idx="71">
                  <c:v>303.7</c:v>
                </c:pt>
                <c:pt idx="72">
                  <c:v>303.89999999999998</c:v>
                </c:pt>
                <c:pt idx="73">
                  <c:v>304.10000000000002</c:v>
                </c:pt>
                <c:pt idx="74">
                  <c:v>304.39999999999998</c:v>
                </c:pt>
                <c:pt idx="75">
                  <c:v>304.7</c:v>
                </c:pt>
                <c:pt idx="76">
                  <c:v>305</c:v>
                </c:pt>
                <c:pt idx="77">
                  <c:v>305.39999999999998</c:v>
                </c:pt>
                <c:pt idx="78">
                  <c:v>305.8</c:v>
                </c:pt>
                <c:pt idx="79">
                  <c:v>306.2</c:v>
                </c:pt>
                <c:pt idx="80">
                  <c:v>306.60000000000002</c:v>
                </c:pt>
                <c:pt idx="81">
                  <c:v>307</c:v>
                </c:pt>
                <c:pt idx="82">
                  <c:v>307.3</c:v>
                </c:pt>
                <c:pt idx="83">
                  <c:v>307.60000000000002</c:v>
                </c:pt>
                <c:pt idx="84">
                  <c:v>308</c:v>
                </c:pt>
                <c:pt idx="85">
                  <c:v>308.39999999999998</c:v>
                </c:pt>
                <c:pt idx="86">
                  <c:v>308.7</c:v>
                </c:pt>
                <c:pt idx="87">
                  <c:v>309.2</c:v>
                </c:pt>
                <c:pt idx="88">
                  <c:v>309.60000000000002</c:v>
                </c:pt>
                <c:pt idx="89">
                  <c:v>310.10000000000002</c:v>
                </c:pt>
                <c:pt idx="90">
                  <c:v>310.5</c:v>
                </c:pt>
                <c:pt idx="91">
                  <c:v>310.8</c:v>
                </c:pt>
                <c:pt idx="92">
                  <c:v>311</c:v>
                </c:pt>
                <c:pt idx="93">
                  <c:v>311</c:v>
                </c:pt>
                <c:pt idx="94">
                  <c:v>311</c:v>
                </c:pt>
                <c:pt idx="95">
                  <c:v>310.89999999999998</c:v>
                </c:pt>
                <c:pt idx="96">
                  <c:v>310.8</c:v>
                </c:pt>
                <c:pt idx="97">
                  <c:v>310.8</c:v>
                </c:pt>
                <c:pt idx="98">
                  <c:v>310.89999999999998</c:v>
                </c:pt>
                <c:pt idx="99">
                  <c:v>311</c:v>
                </c:pt>
                <c:pt idx="100">
                  <c:v>311.2</c:v>
                </c:pt>
                <c:pt idx="101">
                  <c:v>311.5</c:v>
                </c:pt>
                <c:pt idx="102">
                  <c:v>311.8</c:v>
                </c:pt>
                <c:pt idx="103">
                  <c:v>312.2</c:v>
                </c:pt>
                <c:pt idx="104">
                  <c:v>312.8</c:v>
                </c:pt>
                <c:pt idx="105">
                  <c:v>313.5</c:v>
                </c:pt>
                <c:pt idx="106">
                  <c:v>314.10000000000002</c:v>
                </c:pt>
                <c:pt idx="107">
                  <c:v>314.7</c:v>
                </c:pt>
                <c:pt idx="108">
                  <c:v>315.2</c:v>
                </c:pt>
              </c:numCache>
            </c:numRef>
          </c:yVal>
          <c:smooth val="1"/>
        </c:ser>
        <c:ser>
          <c:idx val="3"/>
          <c:order val="2"/>
          <c:tx>
            <c:strRef>
              <c:f>'Calcul effet SUESS'!$K$5</c:f>
              <c:strCache>
                <c:ptCount val="1"/>
                <c:pt idx="0">
                  <c:v> [CO2] reconstitution depuis 1958 (ppm)</c:v>
                </c:pt>
              </c:strCache>
            </c:strRef>
          </c:tx>
          <c:spPr>
            <a:ln w="635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'Calcul effet SUESS'!$G$6:$G$114</c:f>
              <c:numCache>
                <c:formatCode>General</c:formatCode>
                <c:ptCount val="109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</c:numCache>
            </c:numRef>
          </c:xVal>
          <c:yVal>
            <c:numRef>
              <c:f>'Calcul effet SUESS'!$K$6:$K$114</c:f>
              <c:numCache>
                <c:formatCode>0.00</c:formatCode>
                <c:ptCount val="109"/>
                <c:pt idx="0">
                  <c:v>295.11794339622651</c:v>
                </c:pt>
                <c:pt idx="1">
                  <c:v>295.13195283018877</c:v>
                </c:pt>
                <c:pt idx="2">
                  <c:v>295.14596226415102</c:v>
                </c:pt>
                <c:pt idx="3">
                  <c:v>295.16075000000006</c:v>
                </c:pt>
                <c:pt idx="4">
                  <c:v>295.17605660377365</c:v>
                </c:pt>
                <c:pt idx="5">
                  <c:v>295.19395754716987</c:v>
                </c:pt>
                <c:pt idx="6">
                  <c:v>295.21237735849064</c:v>
                </c:pt>
                <c:pt idx="7">
                  <c:v>295.23209433962273</c:v>
                </c:pt>
                <c:pt idx="8">
                  <c:v>295.25207075471707</c:v>
                </c:pt>
                <c:pt idx="9">
                  <c:v>295.27230660377364</c:v>
                </c:pt>
                <c:pt idx="10">
                  <c:v>295.29383962264154</c:v>
                </c:pt>
                <c:pt idx="11">
                  <c:v>295.3174481132076</c:v>
                </c:pt>
                <c:pt idx="12">
                  <c:v>295.34209433962269</c:v>
                </c:pt>
                <c:pt idx="13">
                  <c:v>295.36725943396232</c:v>
                </c:pt>
                <c:pt idx="14">
                  <c:v>295.39424056603781</c:v>
                </c:pt>
                <c:pt idx="15">
                  <c:v>295.42329716981141</c:v>
                </c:pt>
                <c:pt idx="16">
                  <c:v>295.45416981132087</c:v>
                </c:pt>
                <c:pt idx="17">
                  <c:v>295.48582075471711</c:v>
                </c:pt>
                <c:pt idx="18">
                  <c:v>295.51954716981146</c:v>
                </c:pt>
                <c:pt idx="19">
                  <c:v>295.55457075471713</c:v>
                </c:pt>
                <c:pt idx="20">
                  <c:v>295.59141037735867</c:v>
                </c:pt>
                <c:pt idx="21">
                  <c:v>295.62954716981147</c:v>
                </c:pt>
                <c:pt idx="22">
                  <c:v>295.67001886792468</c:v>
                </c:pt>
                <c:pt idx="23">
                  <c:v>295.7149009433964</c:v>
                </c:pt>
                <c:pt idx="24">
                  <c:v>295.76263679245301</c:v>
                </c:pt>
                <c:pt idx="25">
                  <c:v>295.80777830188697</c:v>
                </c:pt>
                <c:pt idx="26">
                  <c:v>295.8565518867926</c:v>
                </c:pt>
                <c:pt idx="27">
                  <c:v>295.90610377358507</c:v>
                </c:pt>
                <c:pt idx="28">
                  <c:v>295.95643396226433</c:v>
                </c:pt>
                <c:pt idx="29">
                  <c:v>296.00728301886812</c:v>
                </c:pt>
                <c:pt idx="30">
                  <c:v>296.06176415094359</c:v>
                </c:pt>
                <c:pt idx="31">
                  <c:v>296.12299056603791</c:v>
                </c:pt>
                <c:pt idx="32">
                  <c:v>296.1860330188681</c:v>
                </c:pt>
                <c:pt idx="33">
                  <c:v>296.25244811320772</c:v>
                </c:pt>
                <c:pt idx="34">
                  <c:v>296.32301415094355</c:v>
                </c:pt>
                <c:pt idx="35">
                  <c:v>296.39435849056622</c:v>
                </c:pt>
                <c:pt idx="36">
                  <c:v>296.46622169811337</c:v>
                </c:pt>
                <c:pt idx="37">
                  <c:v>296.53912264150961</c:v>
                </c:pt>
                <c:pt idx="38">
                  <c:v>296.61565566037751</c:v>
                </c:pt>
                <c:pt idx="39">
                  <c:v>296.7004905660379</c:v>
                </c:pt>
                <c:pt idx="40">
                  <c:v>296.78532547169829</c:v>
                </c:pt>
                <c:pt idx="41">
                  <c:v>296.87768396226431</c:v>
                </c:pt>
                <c:pt idx="42">
                  <c:v>296.97419339622655</c:v>
                </c:pt>
                <c:pt idx="43">
                  <c:v>297.07122169811333</c:v>
                </c:pt>
                <c:pt idx="44">
                  <c:v>297.16721226415109</c:v>
                </c:pt>
                <c:pt idx="45">
                  <c:v>297.26657547169827</c:v>
                </c:pt>
                <c:pt idx="46">
                  <c:v>297.37190566037754</c:v>
                </c:pt>
                <c:pt idx="47">
                  <c:v>297.48060849056623</c:v>
                </c:pt>
                <c:pt idx="48">
                  <c:v>297.59475943396245</c:v>
                </c:pt>
                <c:pt idx="49">
                  <c:v>297.71539622641529</c:v>
                </c:pt>
                <c:pt idx="50">
                  <c:v>297.84692924528321</c:v>
                </c:pt>
                <c:pt idx="51">
                  <c:v>297.98546698113228</c:v>
                </c:pt>
                <c:pt idx="52">
                  <c:v>298.1286745283021</c:v>
                </c:pt>
                <c:pt idx="53">
                  <c:v>298.27551415094359</c:v>
                </c:pt>
                <c:pt idx="54">
                  <c:v>298.43558490566056</c:v>
                </c:pt>
                <c:pt idx="55">
                  <c:v>298.5974716981134</c:v>
                </c:pt>
                <c:pt idx="56">
                  <c:v>298.76947641509452</c:v>
                </c:pt>
                <c:pt idx="57">
                  <c:v>298.95289622641525</c:v>
                </c:pt>
                <c:pt idx="58">
                  <c:v>299.15629245283031</c:v>
                </c:pt>
                <c:pt idx="59">
                  <c:v>299.35086792452842</c:v>
                </c:pt>
                <c:pt idx="60">
                  <c:v>299.55452358490578</c:v>
                </c:pt>
                <c:pt idx="61">
                  <c:v>299.76700000000011</c:v>
                </c:pt>
                <c:pt idx="62">
                  <c:v>299.98388679245295</c:v>
                </c:pt>
                <c:pt idx="63">
                  <c:v>300.21192924528316</c:v>
                </c:pt>
                <c:pt idx="64">
                  <c:v>300.45657547169827</c:v>
                </c:pt>
                <c:pt idx="65">
                  <c:v>300.67709433962278</c:v>
                </c:pt>
                <c:pt idx="66">
                  <c:v>300.89450000000016</c:v>
                </c:pt>
                <c:pt idx="67">
                  <c:v>301.12825000000015</c:v>
                </c:pt>
                <c:pt idx="68">
                  <c:v>301.37600943396239</c:v>
                </c:pt>
                <c:pt idx="69">
                  <c:v>301.61883962264164</c:v>
                </c:pt>
                <c:pt idx="70">
                  <c:v>301.82794339622654</c:v>
                </c:pt>
                <c:pt idx="71">
                  <c:v>302.06973584905671</c:v>
                </c:pt>
                <c:pt idx="72">
                  <c:v>302.27806132075483</c:v>
                </c:pt>
                <c:pt idx="73">
                  <c:v>302.49728301886802</c:v>
                </c:pt>
                <c:pt idx="74">
                  <c:v>302.74893396226423</c:v>
                </c:pt>
                <c:pt idx="75">
                  <c:v>302.99876886792458</c:v>
                </c:pt>
                <c:pt idx="76">
                  <c:v>303.25171698113212</c:v>
                </c:pt>
                <c:pt idx="77">
                  <c:v>303.50674056603776</c:v>
                </c:pt>
                <c:pt idx="78">
                  <c:v>303.78225943396228</c:v>
                </c:pt>
                <c:pt idx="79">
                  <c:v>304.05855660377358</c:v>
                </c:pt>
                <c:pt idx="80">
                  <c:v>304.35560849056606</c:v>
                </c:pt>
                <c:pt idx="81">
                  <c:v>304.62879245283023</c:v>
                </c:pt>
                <c:pt idx="82">
                  <c:v>304.8726603773585</c:v>
                </c:pt>
                <c:pt idx="83">
                  <c:v>305.09240094339623</c:v>
                </c:pt>
                <c:pt idx="84">
                  <c:v>305.32407547169811</c:v>
                </c:pt>
                <c:pt idx="85">
                  <c:v>305.57650471698111</c:v>
                </c:pt>
                <c:pt idx="86">
                  <c:v>305.84294339622636</c:v>
                </c:pt>
                <c:pt idx="87">
                  <c:v>306.13610377358486</c:v>
                </c:pt>
                <c:pt idx="88">
                  <c:v>306.44975943396224</c:v>
                </c:pt>
                <c:pt idx="89">
                  <c:v>306.74603301886788</c:v>
                </c:pt>
                <c:pt idx="90">
                  <c:v>307.05527830188674</c:v>
                </c:pt>
                <c:pt idx="91">
                  <c:v>307.39228301886789</c:v>
                </c:pt>
                <c:pt idx="92">
                  <c:v>307.73836792452829</c:v>
                </c:pt>
                <c:pt idx="93">
                  <c:v>308.0865283018868</c:v>
                </c:pt>
                <c:pt idx="94">
                  <c:v>308.44740094339625</c:v>
                </c:pt>
                <c:pt idx="95">
                  <c:v>308.80619811320759</c:v>
                </c:pt>
                <c:pt idx="96">
                  <c:v>309.10714150943397</c:v>
                </c:pt>
                <c:pt idx="97">
                  <c:v>309.42832075471699</c:v>
                </c:pt>
                <c:pt idx="98">
                  <c:v>309.78945283018868</c:v>
                </c:pt>
                <c:pt idx="99">
                  <c:v>310.1705613207547</c:v>
                </c:pt>
                <c:pt idx="100">
                  <c:v>310.53869811320754</c:v>
                </c:pt>
                <c:pt idx="101">
                  <c:v>310.9615754716981</c:v>
                </c:pt>
                <c:pt idx="102">
                  <c:v>311.41999528301886</c:v>
                </c:pt>
                <c:pt idx="103">
                  <c:v>311.88567924528303</c:v>
                </c:pt>
                <c:pt idx="104">
                  <c:v>312.36329716981135</c:v>
                </c:pt>
                <c:pt idx="105">
                  <c:v>312.84714150943398</c:v>
                </c:pt>
                <c:pt idx="106">
                  <c:v>313.36727358490566</c:v>
                </c:pt>
                <c:pt idx="107">
                  <c:v>313.92179245283018</c:v>
                </c:pt>
                <c:pt idx="108" formatCode="General">
                  <c:v>314.5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261120"/>
        <c:axId val="146261696"/>
      </c:scatterChart>
      <c:scatterChart>
        <c:scatterStyle val="smoothMarker"/>
        <c:varyColors val="0"/>
        <c:ser>
          <c:idx val="1"/>
          <c:order val="1"/>
          <c:tx>
            <c:strRef>
              <c:f>'Calcul effet SUESS'!$I$5</c:f>
              <c:strCache>
                <c:ptCount val="1"/>
                <c:pt idx="0">
                  <c:v> D 14C → Law dome   55 % emissions</c:v>
                </c:pt>
              </c:strCache>
            </c:strRef>
          </c:tx>
          <c:spPr>
            <a:ln w="76200">
              <a:solidFill>
                <a:schemeClr val="accent1">
                  <a:lumMod val="7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'Calcul effet SUESS'!$G$6:$G$114</c:f>
              <c:numCache>
                <c:formatCode>General</c:formatCode>
                <c:ptCount val="109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</c:numCache>
            </c:numRef>
          </c:xVal>
          <c:yVal>
            <c:numRef>
              <c:f>'Calcul effet SUESS'!$I$6:$I$114</c:f>
              <c:numCache>
                <c:formatCode>0.000</c:formatCode>
                <c:ptCount val="109"/>
                <c:pt idx="0" formatCode="General">
                  <c:v>0</c:v>
                </c:pt>
                <c:pt idx="1">
                  <c:v>-4.8847398752664403E-2</c:v>
                </c:pt>
                <c:pt idx="2">
                  <c:v>-0.10040854188047683</c:v>
                </c:pt>
                <c:pt idx="3">
                  <c:v>-0.15383248547229045</c:v>
                </c:pt>
                <c:pt idx="4">
                  <c:v>-0.21642135071948371</c:v>
                </c:pt>
                <c:pt idx="5">
                  <c:v>-0.28081190049541482</c:v>
                </c:pt>
                <c:pt idx="6">
                  <c:v>-0.3499004522500429</c:v>
                </c:pt>
                <c:pt idx="7">
                  <c:v>-0.41969924712893747</c:v>
                </c:pt>
                <c:pt idx="8">
                  <c:v>-0.49040451986340206</c:v>
                </c:pt>
                <c:pt idx="9">
                  <c:v>-0.56564218187571702</c:v>
                </c:pt>
                <c:pt idx="10">
                  <c:v>-0.64835820698660585</c:v>
                </c:pt>
                <c:pt idx="11">
                  <c:v>-0.73450370301979118</c:v>
                </c:pt>
                <c:pt idx="12">
                  <c:v>-0.82246278844314891</c:v>
                </c:pt>
                <c:pt idx="13">
                  <c:v>-0.91676943673210975</c:v>
                </c:pt>
                <c:pt idx="14">
                  <c:v>-1.0183304425817599</c:v>
                </c:pt>
                <c:pt idx="15">
                  <c:v>-1.1254522568357508</c:v>
                </c:pt>
                <c:pt idx="16">
                  <c:v>-1.2351410978300241</c:v>
                </c:pt>
                <c:pt idx="17">
                  <c:v>-1.3514446988237152</c:v>
                </c:pt>
                <c:pt idx="18">
                  <c:v>-1.4720234222511388</c:v>
                </c:pt>
                <c:pt idx="19">
                  <c:v>-1.59811320754717</c:v>
                </c:pt>
                <c:pt idx="20">
                  <c:v>-1.7283582480814228</c:v>
                </c:pt>
                <c:pt idx="21">
                  <c:v>-1.8663407483033267</c:v>
                </c:pt>
                <c:pt idx="22">
                  <c:v>-2.0185183975330583</c:v>
                </c:pt>
                <c:pt idx="23">
                  <c:v>-2.181542588253722</c:v>
                </c:pt>
                <c:pt idx="24">
                  <c:v>-2.3352642422187748</c:v>
                </c:pt>
                <c:pt idx="25">
                  <c:v>-2.5029328380095812</c:v>
                </c:pt>
                <c:pt idx="26">
                  <c:v>-2.6740965229576048</c:v>
                </c:pt>
                <c:pt idx="27">
                  <c:v>-2.8469652350672368</c:v>
                </c:pt>
                <c:pt idx="28">
                  <c:v>-3.0225489940581673</c:v>
                </c:pt>
                <c:pt idx="29">
                  <c:v>-3.2106744501198792</c:v>
                </c:pt>
                <c:pt idx="30">
                  <c:v>-3.4197299373673449</c:v>
                </c:pt>
                <c:pt idx="31">
                  <c:v>-3.6360130689177144</c:v>
                </c:pt>
                <c:pt idx="32">
                  <c:v>-3.8624449604235362</c:v>
                </c:pt>
                <c:pt idx="33">
                  <c:v>-4.1028636608843154</c:v>
                </c:pt>
                <c:pt idx="34">
                  <c:v>-4.3441351010920792</c:v>
                </c:pt>
                <c:pt idx="35">
                  <c:v>-4.5866925676333041</c:v>
                </c:pt>
                <c:pt idx="36">
                  <c:v>-4.8306550337135405</c:v>
                </c:pt>
                <c:pt idx="37">
                  <c:v>-5.0846567175760073</c:v>
                </c:pt>
                <c:pt idx="38">
                  <c:v>-5.3680278434259288</c:v>
                </c:pt>
                <c:pt idx="39">
                  <c:v>-5.6506242020144697</c:v>
                </c:pt>
                <c:pt idx="40">
                  <c:v>-5.9581267306330092</c:v>
                </c:pt>
                <c:pt idx="41">
                  <c:v>-6.2746613284664026</c:v>
                </c:pt>
                <c:pt idx="42">
                  <c:v>-6.5939097855305278</c:v>
                </c:pt>
                <c:pt idx="43">
                  <c:v>-6.9085520501095186</c:v>
                </c:pt>
                <c:pt idx="44">
                  <c:v>-7.2335569010824603</c:v>
                </c:pt>
                <c:pt idx="45">
                  <c:v>-7.5802126233119438</c:v>
                </c:pt>
                <c:pt idx="46">
                  <c:v>-7.9373290313530216</c:v>
                </c:pt>
                <c:pt idx="47">
                  <c:v>-8.3202925803161669</c:v>
                </c:pt>
                <c:pt idx="48">
                  <c:v>-8.7278493115757279</c:v>
                </c:pt>
                <c:pt idx="49">
                  <c:v>-9.1722176185619606</c:v>
                </c:pt>
                <c:pt idx="50">
                  <c:v>-9.6369947684680746</c:v>
                </c:pt>
                <c:pt idx="51">
                  <c:v>-10.117223828876464</c:v>
                </c:pt>
                <c:pt idx="52">
                  <c:v>-10.605807424948441</c:v>
                </c:pt>
                <c:pt idx="53">
                  <c:v>-11.134587379412535</c:v>
                </c:pt>
                <c:pt idx="54">
                  <c:v>-11.668413696715588</c:v>
                </c:pt>
                <c:pt idx="55">
                  <c:v>-12.231081321135379</c:v>
                </c:pt>
                <c:pt idx="56">
                  <c:v>-12.826261820162527</c:v>
                </c:pt>
                <c:pt idx="57">
                  <c:v>-13.490913921024172</c:v>
                </c:pt>
                <c:pt idx="58">
                  <c:v>-14.124255421291007</c:v>
                </c:pt>
                <c:pt idx="59">
                  <c:v>-14.78626129962214</c:v>
                </c:pt>
                <c:pt idx="60">
                  <c:v>-15.486291913836689</c:v>
                </c:pt>
                <c:pt idx="61">
                  <c:v>-16.200113396541408</c:v>
                </c:pt>
                <c:pt idx="62">
                  <c:v>-16.944551084370715</c:v>
                </c:pt>
                <c:pt idx="63">
                  <c:v>-17.73691752668033</c:v>
                </c:pt>
                <c:pt idx="64">
                  <c:v>-18.446911209028489</c:v>
                </c:pt>
                <c:pt idx="65">
                  <c:v>-19.138316737998416</c:v>
                </c:pt>
                <c:pt idx="66">
                  <c:v>-19.881621915820038</c:v>
                </c:pt>
                <c:pt idx="67">
                  <c:v>-20.668840131657024</c:v>
                </c:pt>
                <c:pt idx="68">
                  <c:v>-21.437167192507705</c:v>
                </c:pt>
                <c:pt idx="69">
                  <c:v>-22.098978765801117</c:v>
                </c:pt>
                <c:pt idx="70">
                  <c:v>-22.866786482755199</c:v>
                </c:pt>
                <c:pt idx="71">
                  <c:v>-23.530156373282974</c:v>
                </c:pt>
                <c:pt idx="72">
                  <c:v>-24.236032210198246</c:v>
                </c:pt>
                <c:pt idx="73">
                  <c:v>-25.047619638525063</c:v>
                </c:pt>
                <c:pt idx="74">
                  <c:v>-25.843679493218957</c:v>
                </c:pt>
                <c:pt idx="75">
                  <c:v>-26.648389074313741</c:v>
                </c:pt>
                <c:pt idx="76">
                  <c:v>-27.458320445406745</c:v>
                </c:pt>
                <c:pt idx="77">
                  <c:v>-28.324514092251423</c:v>
                </c:pt>
                <c:pt idx="78">
                  <c:v>-29.190986833174968</c:v>
                </c:pt>
                <c:pt idx="79">
                  <c:v>-30.12297733630751</c:v>
                </c:pt>
                <c:pt idx="80">
                  <c:v>-30.974688919248237</c:v>
                </c:pt>
                <c:pt idx="81">
                  <c:v>-31.72868907872903</c:v>
                </c:pt>
                <c:pt idx="82">
                  <c:v>-32.41278266582345</c:v>
                </c:pt>
                <c:pt idx="83">
                  <c:v>-33.134338886571626</c:v>
                </c:pt>
                <c:pt idx="84">
                  <c:v>-33.910882749326149</c:v>
                </c:pt>
                <c:pt idx="85">
                  <c:v>-34.730838411276707</c:v>
                </c:pt>
                <c:pt idx="86">
                  <c:v>-35.646747468079774</c:v>
                </c:pt>
                <c:pt idx="87">
                  <c:v>-36.603514242476017</c:v>
                </c:pt>
                <c:pt idx="88">
                  <c:v>-37.513178904002729</c:v>
                </c:pt>
                <c:pt idx="89">
                  <c:v>-38.449937025792046</c:v>
                </c:pt>
                <c:pt idx="90">
                  <c:v>-39.485765502992734</c:v>
                </c:pt>
                <c:pt idx="91">
                  <c:v>-40.561181127218852</c:v>
                </c:pt>
                <c:pt idx="92">
                  <c:v>-41.65458351028331</c:v>
                </c:pt>
                <c:pt idx="93">
                  <c:v>-42.81494570163197</c:v>
                </c:pt>
                <c:pt idx="94">
                  <c:v>-43.968634350542978</c:v>
                </c:pt>
                <c:pt idx="95">
                  <c:v>-44.950751621888976</c:v>
                </c:pt>
                <c:pt idx="96">
                  <c:v>-45.998609795779608</c:v>
                </c:pt>
                <c:pt idx="97">
                  <c:v>-47.160553410553412</c:v>
                </c:pt>
                <c:pt idx="98">
                  <c:v>-48.371207753509296</c:v>
                </c:pt>
                <c:pt idx="99">
                  <c:v>-49.539373900382216</c:v>
                </c:pt>
                <c:pt idx="100">
                  <c:v>-50.866396662948056</c:v>
                </c:pt>
                <c:pt idx="101">
                  <c:v>-52.28906084375663</c:v>
                </c:pt>
                <c:pt idx="102">
                  <c:v>-53.732284846357729</c:v>
                </c:pt>
                <c:pt idx="103">
                  <c:v>-55.193287442737486</c:v>
                </c:pt>
                <c:pt idx="104">
                  <c:v>-56.634234908073161</c:v>
                </c:pt>
                <c:pt idx="105">
                  <c:v>-58.19761668321749</c:v>
                </c:pt>
                <c:pt idx="106">
                  <c:v>-59.884560859718995</c:v>
                </c:pt>
                <c:pt idx="107">
                  <c:v>-61.641740261764731</c:v>
                </c:pt>
                <c:pt idx="108">
                  <c:v>-63.461728402451875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'Calcul effet SUESS'!$L$5</c:f>
              <c:strCache>
                <c:ptCount val="1"/>
                <c:pt idx="0">
                  <c:v> D 14C → Modèle   55 % emissions</c:v>
                </c:pt>
              </c:strCache>
            </c:strRef>
          </c:tx>
          <c:spPr>
            <a:ln w="60325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'Calcul effet SUESS'!$G$6:$G$114</c:f>
              <c:numCache>
                <c:formatCode>General</c:formatCode>
                <c:ptCount val="109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</c:numCache>
            </c:numRef>
          </c:xVal>
          <c:yVal>
            <c:numRef>
              <c:f>'Calcul effet SUESS'!$L$6:$L$114</c:f>
              <c:numCache>
                <c:formatCode>0.000</c:formatCode>
                <c:ptCount val="109"/>
                <c:pt idx="0" formatCode="General">
                  <c:v>0</c:v>
                </c:pt>
                <c:pt idx="1">
                  <c:v>-4.7468374155762168E-2</c:v>
                </c:pt>
                <c:pt idx="2">
                  <c:v>-9.7569248755460664E-2</c:v>
                </c:pt>
                <c:pt idx="3">
                  <c:v>-0.14942289442246523</c:v>
                </c:pt>
                <c:pt idx="4">
                  <c:v>-0.21006011698422894</c:v>
                </c:pt>
                <c:pt idx="5">
                  <c:v>-0.27244639073967336</c:v>
                </c:pt>
                <c:pt idx="6">
                  <c:v>-0.33921853253583473</c:v>
                </c:pt>
                <c:pt idx="7">
                  <c:v>-0.40685930436181922</c:v>
                </c:pt>
                <c:pt idx="8">
                  <c:v>-0.47536931147048805</c:v>
                </c:pt>
                <c:pt idx="9">
                  <c:v>-0.54826270135135413</c:v>
                </c:pt>
                <c:pt idx="10">
                  <c:v>-0.6281718685899913</c:v>
                </c:pt>
                <c:pt idx="11">
                  <c:v>-0.71157837363340004</c:v>
                </c:pt>
                <c:pt idx="12">
                  <c:v>-0.79672558799897597</c:v>
                </c:pt>
                <c:pt idx="13">
                  <c:v>-0.88800544905248191</c:v>
                </c:pt>
                <c:pt idx="14">
                  <c:v>-0.98628984459671321</c:v>
                </c:pt>
                <c:pt idx="15">
                  <c:v>-1.0906959072590097</c:v>
                </c:pt>
                <c:pt idx="16">
                  <c:v>-1.1977083442561818</c:v>
                </c:pt>
                <c:pt idx="17">
                  <c:v>-1.3117189130519524</c:v>
                </c:pt>
                <c:pt idx="18">
                  <c:v>-1.4300845022798347</c:v>
                </c:pt>
                <c:pt idx="19">
                  <c:v>-1.5545607905726435</c:v>
                </c:pt>
                <c:pt idx="20">
                  <c:v>-1.683385653823301</c:v>
                </c:pt>
                <c:pt idx="21">
                  <c:v>-1.820068538097718</c:v>
                </c:pt>
                <c:pt idx="22">
                  <c:v>-1.9716172625130086</c:v>
                </c:pt>
                <c:pt idx="23">
                  <c:v>-2.1327432613376223</c:v>
                </c:pt>
                <c:pt idx="24">
                  <c:v>-2.285026530150811</c:v>
                </c:pt>
                <c:pt idx="25">
                  <c:v>-2.4495605246197529</c:v>
                </c:pt>
                <c:pt idx="26">
                  <c:v>-2.6166428914930702</c:v>
                </c:pt>
                <c:pt idx="27">
                  <c:v>-2.7862930894670903</c:v>
                </c:pt>
                <c:pt idx="28">
                  <c:v>-2.9576318952094605</c:v>
                </c:pt>
                <c:pt idx="29">
                  <c:v>-3.1411771739935497</c:v>
                </c:pt>
                <c:pt idx="30">
                  <c:v>-3.3474019811075224</c:v>
                </c:pt>
                <c:pt idx="31">
                  <c:v>-3.5596026727420766</c:v>
                </c:pt>
                <c:pt idx="32">
                  <c:v>-3.7830794099176459</c:v>
                </c:pt>
                <c:pt idx="33">
                  <c:v>-4.020426930951718</c:v>
                </c:pt>
                <c:pt idx="34">
                  <c:v>-4.2602349466326066</c:v>
                </c:pt>
                <c:pt idx="35">
                  <c:v>-4.5016675577750433</c:v>
                </c:pt>
                <c:pt idx="36">
                  <c:v>-4.7464760176073346</c:v>
                </c:pt>
                <c:pt idx="37">
                  <c:v>-5.0033965736870023</c:v>
                </c:pt>
                <c:pt idx="38">
                  <c:v>-5.2881151278306735</c:v>
                </c:pt>
                <c:pt idx="39">
                  <c:v>-5.572530865571439</c:v>
                </c:pt>
                <c:pt idx="40">
                  <c:v>-5.8821342642223939</c:v>
                </c:pt>
                <c:pt idx="41">
                  <c:v>-6.2053858055289215</c:v>
                </c:pt>
                <c:pt idx="42">
                  <c:v>-6.5300922135585449</c:v>
                </c:pt>
                <c:pt idx="43">
                  <c:v>-6.8510824519734683</c:v>
                </c:pt>
                <c:pt idx="44">
                  <c:v>-7.1832374279971836</c:v>
                </c:pt>
                <c:pt idx="45">
                  <c:v>-7.5351654542201878</c:v>
                </c:pt>
                <c:pt idx="46">
                  <c:v>-7.8980415287102161</c:v>
                </c:pt>
                <c:pt idx="47">
                  <c:v>-8.278881155548282</c:v>
                </c:pt>
                <c:pt idx="48">
                  <c:v>-8.6810782593760436</c:v>
                </c:pt>
                <c:pt idx="49">
                  <c:v>-9.1193685294984714</c:v>
                </c:pt>
                <c:pt idx="50">
                  <c:v>-9.5804719497157116</c:v>
                </c:pt>
                <c:pt idx="51">
                  <c:v>-10.056603526583908</c:v>
                </c:pt>
                <c:pt idx="52">
                  <c:v>-10.544310525408017</c:v>
                </c:pt>
                <c:pt idx="53">
                  <c:v>-11.075773634572904</c:v>
                </c:pt>
                <c:pt idx="54">
                  <c:v>-11.612284336065438</c:v>
                </c:pt>
                <c:pt idx="55">
                  <c:v>-12.182030759400577</c:v>
                </c:pt>
                <c:pt idx="56">
                  <c:v>-12.788934940990421</c:v>
                </c:pt>
                <c:pt idx="57">
                  <c:v>-13.461450527623027</c:v>
                </c:pt>
                <c:pt idx="58">
                  <c:v>-14.102712196852229</c:v>
                </c:pt>
                <c:pt idx="59">
                  <c:v>-14.77386982499743</c:v>
                </c:pt>
                <c:pt idx="60">
                  <c:v>-15.47313361968831</c:v>
                </c:pt>
                <c:pt idx="61">
                  <c:v>-16.185684088856174</c:v>
                </c:pt>
                <c:pt idx="62">
                  <c:v>-16.934164262659131</c:v>
                </c:pt>
                <c:pt idx="63">
                  <c:v>-17.73621273110383</c:v>
                </c:pt>
                <c:pt idx="64">
                  <c:v>-18.45571693922302</c:v>
                </c:pt>
                <c:pt idx="65">
                  <c:v>-19.165234992268385</c:v>
                </c:pt>
                <c:pt idx="66">
                  <c:v>-19.928237870121645</c:v>
                </c:pt>
                <c:pt idx="67">
                  <c:v>-20.735539105924406</c:v>
                </c:pt>
                <c:pt idx="68">
                  <c:v>-21.52423082592524</c:v>
                </c:pt>
                <c:pt idx="69">
                  <c:v>-22.200173485234398</c:v>
                </c:pt>
                <c:pt idx="70">
                  <c:v>-22.985887061359012</c:v>
                </c:pt>
                <c:pt idx="71">
                  <c:v>-23.657148143225193</c:v>
                </c:pt>
                <c:pt idx="72">
                  <c:v>-24.366075912018331</c:v>
                </c:pt>
                <c:pt idx="73">
                  <c:v>-25.180329079518931</c:v>
                </c:pt>
                <c:pt idx="74">
                  <c:v>-25.984620110062544</c:v>
                </c:pt>
                <c:pt idx="75">
                  <c:v>-26.798010372387861</c:v>
                </c:pt>
                <c:pt idx="76">
                  <c:v>-27.616621001259237</c:v>
                </c:pt>
                <c:pt idx="77">
                  <c:v>-28.50120095402437</c:v>
                </c:pt>
                <c:pt idx="78">
                  <c:v>-29.384875174139044</c:v>
                </c:pt>
                <c:pt idx="79">
                  <c:v>-30.33512940205441</c:v>
                </c:pt>
                <c:pt idx="80">
                  <c:v>-31.203103730338771</c:v>
                </c:pt>
                <c:pt idx="81">
                  <c:v>-31.97566280172973</c:v>
                </c:pt>
                <c:pt idx="82">
                  <c:v>-32.670847234641911</c:v>
                </c:pt>
                <c:pt idx="83">
                  <c:v>-33.406674863070009</c:v>
                </c:pt>
                <c:pt idx="84">
                  <c:v>-34.208084870662631</c:v>
                </c:pt>
                <c:pt idx="85">
                  <c:v>-35.051747764305503</c:v>
                </c:pt>
                <c:pt idx="86">
                  <c:v>-35.979744443997518</c:v>
                </c:pt>
                <c:pt idx="87">
                  <c:v>-36.969852507641882</c:v>
                </c:pt>
                <c:pt idx="88">
                  <c:v>-37.898806675950404</c:v>
                </c:pt>
                <c:pt idx="89">
                  <c:v>-38.870349371281719</c:v>
                </c:pt>
                <c:pt idx="90">
                  <c:v>-39.92873939989817</c:v>
                </c:pt>
                <c:pt idx="91">
                  <c:v>-41.010837912173066</c:v>
                </c:pt>
                <c:pt idx="92">
                  <c:v>-42.09606868024715</c:v>
                </c:pt>
                <c:pt idx="93">
                  <c:v>-43.219832384751491</c:v>
                </c:pt>
                <c:pt idx="94">
                  <c:v>-44.332502855254248</c:v>
                </c:pt>
                <c:pt idx="95">
                  <c:v>-45.255531672074831</c:v>
                </c:pt>
                <c:pt idx="96">
                  <c:v>-46.250526127336251</c:v>
                </c:pt>
                <c:pt idx="97">
                  <c:v>-47.369613628931397</c:v>
                </c:pt>
                <c:pt idx="98">
                  <c:v>-48.544611035577958</c:v>
                </c:pt>
                <c:pt idx="99">
                  <c:v>-49.671848989841386</c:v>
                </c:pt>
                <c:pt idx="100">
                  <c:v>-50.97471824828321</c:v>
                </c:pt>
                <c:pt idx="101">
                  <c:v>-52.379598437918993</c:v>
                </c:pt>
                <c:pt idx="102">
                  <c:v>-53.797850712406991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262848"/>
        <c:axId val="146262272"/>
      </c:scatterChart>
      <c:valAx>
        <c:axId val="146261120"/>
        <c:scaling>
          <c:orientation val="minMax"/>
          <c:max val="1950"/>
          <c:min val="185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fr-FR"/>
          </a:p>
        </c:txPr>
        <c:crossAx val="146261696"/>
        <c:crosses val="autoZero"/>
        <c:crossBetween val="midCat"/>
      </c:valAx>
      <c:valAx>
        <c:axId val="146261696"/>
        <c:scaling>
          <c:orientation val="minMax"/>
          <c:max val="320"/>
          <c:min val="26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3200">
                    <a:solidFill>
                      <a:srgbClr val="00B050"/>
                    </a:solidFill>
                  </a:rPr>
                  <a:t>ppm</a:t>
                </a:r>
                <a:endParaRPr lang="en-US">
                  <a:solidFill>
                    <a:srgbClr val="00B050"/>
                  </a:solidFill>
                </a:endParaRPr>
              </a:p>
            </c:rich>
          </c:tx>
          <c:layout>
            <c:manualLayout>
              <c:xMode val="edge"/>
              <c:yMode val="edge"/>
              <c:x val="3.8227309028481017E-2"/>
              <c:y val="8.0323614733916679E-2"/>
            </c:manualLayout>
          </c:layout>
          <c:overlay val="0"/>
          <c:spPr>
            <a:solidFill>
              <a:schemeClr val="accent3">
                <a:lumMod val="40000"/>
                <a:lumOff val="60000"/>
              </a:schemeClr>
            </a:solidFill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 b="1">
                <a:solidFill>
                  <a:srgbClr val="00B050"/>
                </a:solidFill>
              </a:defRPr>
            </a:pPr>
            <a:endParaRPr lang="fr-FR"/>
          </a:p>
        </c:txPr>
        <c:crossAx val="146261120"/>
        <c:crosses val="autoZero"/>
        <c:crossBetween val="midCat"/>
      </c:valAx>
      <c:valAx>
        <c:axId val="146262272"/>
        <c:scaling>
          <c:orientation val="minMax"/>
          <c:min val="-6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2800" b="1">
                    <a:solidFill>
                      <a:schemeClr val="tx2">
                        <a:lumMod val="75000"/>
                      </a:schemeClr>
                    </a:solidFill>
                    <a:latin typeface="Symbol" pitchFamily="18" charset="2"/>
                  </a:rPr>
                  <a:t>D</a:t>
                </a:r>
                <a:r>
                  <a:rPr lang="en-US" sz="2800" b="1">
                    <a:solidFill>
                      <a:schemeClr val="tx2">
                        <a:lumMod val="75000"/>
                      </a:schemeClr>
                    </a:solidFill>
                  </a:rPr>
                  <a:t> 14 C</a:t>
                </a:r>
              </a:p>
            </c:rich>
          </c:tx>
          <c:layout>
            <c:manualLayout>
              <c:xMode val="edge"/>
              <c:yMode val="edge"/>
              <c:x val="0.90501974105211103"/>
              <c:y val="7.6916441414972378E-2"/>
            </c:manualLayout>
          </c:layout>
          <c:overlay val="0"/>
          <c:spPr>
            <a:solidFill>
              <a:schemeClr val="tx2">
                <a:lumMod val="20000"/>
                <a:lumOff val="80000"/>
              </a:schemeClr>
            </a:solidFill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400"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fr-FR"/>
          </a:p>
        </c:txPr>
        <c:crossAx val="146262848"/>
        <c:crosses val="max"/>
        <c:crossBetween val="midCat"/>
      </c:valAx>
      <c:valAx>
        <c:axId val="14626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62622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756277788021817"/>
          <c:y val="0.59617158302973328"/>
          <c:w val="0.54385921689442462"/>
          <c:h val="0.32679274030374722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2800" b="1"/>
          </a:pPr>
          <a:endParaRPr lang="fr-FR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fr-F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569108532156459E-2"/>
          <c:y val="2.5700277048702248E-2"/>
          <c:w val="0.91634802360513823"/>
          <c:h val="0.94859944590259559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'calcul delta13C'!$D$6</c:f>
              <c:strCache>
                <c:ptCount val="1"/>
                <c:pt idx="0">
                  <c:v> Observations MLO delta 13C </c:v>
                </c:pt>
              </c:strCache>
            </c:strRef>
          </c:tx>
          <c:spPr>
            <a:ln w="571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'calcul delta13C'!$B$7:$B$40</c:f>
              <c:numCache>
                <c:formatCode>General</c:formatCode>
                <c:ptCount val="3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</c:numCache>
            </c:numRef>
          </c:xVal>
          <c:yVal>
            <c:numRef>
              <c:f>'calcul delta13C'!$D$7:$D$40</c:f>
              <c:numCache>
                <c:formatCode>General</c:formatCode>
                <c:ptCount val="34"/>
                <c:pt idx="0">
                  <c:v>-7.593</c:v>
                </c:pt>
                <c:pt idx="1">
                  <c:v>-7.6040000000000001</c:v>
                </c:pt>
                <c:pt idx="2">
                  <c:v>-7.6580000000000004</c:v>
                </c:pt>
                <c:pt idx="3">
                  <c:v>-7.7190000000000003</c:v>
                </c:pt>
                <c:pt idx="4">
                  <c:v>-7.681</c:v>
                </c:pt>
                <c:pt idx="5">
                  <c:v>-7.6479999999999997</c:v>
                </c:pt>
                <c:pt idx="6">
                  <c:v>-7.7080000000000002</c:v>
                </c:pt>
                <c:pt idx="7">
                  <c:v>-7.7830000000000004</c:v>
                </c:pt>
                <c:pt idx="8">
                  <c:v>-7.8040000000000003</c:v>
                </c:pt>
                <c:pt idx="9" formatCode="0.000">
                  <c:v>-7.8442499999999988</c:v>
                </c:pt>
                <c:pt idx="10" formatCode="0.000">
                  <c:v>-7.8661666666666656</c:v>
                </c:pt>
                <c:pt idx="11" formatCode="0.000">
                  <c:v>-7.8557500000000005</c:v>
                </c:pt>
                <c:pt idx="12" formatCode="0.000">
                  <c:v>-7.8740833333333331</c:v>
                </c:pt>
                <c:pt idx="13" formatCode="0.000">
                  <c:v>-7.8924166666666666</c:v>
                </c:pt>
                <c:pt idx="14" formatCode="0.000">
                  <c:v>-7.9547499999999998</c:v>
                </c:pt>
                <c:pt idx="15" formatCode="0.000">
                  <c:v>-7.9661666666666688</c:v>
                </c:pt>
                <c:pt idx="16" formatCode="0.000">
                  <c:v>-7.9632499999999995</c:v>
                </c:pt>
                <c:pt idx="17" formatCode="0.000">
                  <c:v>-8.0625</c:v>
                </c:pt>
                <c:pt idx="18" formatCode="0.000">
                  <c:v>-8.0730000000000004</c:v>
                </c:pt>
                <c:pt idx="19" formatCode="0.000">
                  <c:v>-8.0634166666666669</c:v>
                </c:pt>
                <c:pt idx="20" formatCode="0.000">
                  <c:v>-8.072000000000001</c:v>
                </c:pt>
                <c:pt idx="21" formatCode="0.000">
                  <c:v>-8.0989166666666677</c:v>
                </c:pt>
                <c:pt idx="22" formatCode="0.000">
                  <c:v>-8.1687500000000011</c:v>
                </c:pt>
                <c:pt idx="23" formatCode="0.000">
                  <c:v>-8.1867499999999982</c:v>
                </c:pt>
                <c:pt idx="24" formatCode="0.000">
                  <c:v>-8.222999999999999</c:v>
                </c:pt>
                <c:pt idx="25" formatCode="0.000">
                  <c:v>-8.2428333333333335</c:v>
                </c:pt>
                <c:pt idx="26" formatCode="0.000">
                  <c:v>-8.2681666666666676</c:v>
                </c:pt>
                <c:pt idx="27" formatCode="0.000">
                  <c:v>-8.2873333333333328</c:v>
                </c:pt>
                <c:pt idx="28" formatCode="0.000">
                  <c:v>-8.2944999999999993</c:v>
                </c:pt>
                <c:pt idx="29" formatCode="0.000">
                  <c:v>-8.3368333333333347</c:v>
                </c:pt>
                <c:pt idx="30" formatCode="0.000">
                  <c:v>-8.3259999999999987</c:v>
                </c:pt>
                <c:pt idx="31" formatCode="0.000">
                  <c:v>-8.3659999999999997</c:v>
                </c:pt>
                <c:pt idx="32" formatCode="0.000">
                  <c:v>-8.4299999999999979</c:v>
                </c:pt>
                <c:pt idx="33" formatCode="0.000">
                  <c:v>-8.4392500000000013</c:v>
                </c:pt>
              </c:numCache>
            </c:numRef>
          </c:yVal>
          <c:smooth val="1"/>
        </c:ser>
        <c:ser>
          <c:idx val="9"/>
          <c:order val="2"/>
          <c:tx>
            <c:strRef>
              <c:f>'calcul delta13C'!$H$6</c:f>
              <c:strCache>
                <c:ptCount val="1"/>
                <c:pt idx="0">
                  <c:v> Modèle d13C airborne fraction = 24%</c:v>
                </c:pt>
              </c:strCache>
            </c:strRef>
          </c:tx>
          <c:spPr>
            <a:ln w="38100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'calcul delta13C'!$B$7:$B$40</c:f>
              <c:numCache>
                <c:formatCode>General</c:formatCode>
                <c:ptCount val="3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</c:numCache>
            </c:numRef>
          </c:xVal>
          <c:yVal>
            <c:numRef>
              <c:f>'calcul delta13C'!$H$7:$H$40</c:f>
              <c:numCache>
                <c:formatCode>0.000</c:formatCode>
                <c:ptCount val="34"/>
                <c:pt idx="0" formatCode="General">
                  <c:v>-7.593</c:v>
                </c:pt>
                <c:pt idx="1">
                  <c:v>-7.6135969624547926</c:v>
                </c:pt>
                <c:pt idx="2">
                  <c:v>-7.6278174527614375</c:v>
                </c:pt>
                <c:pt idx="3">
                  <c:v>-7.6417212808181123</c:v>
                </c:pt>
                <c:pt idx="4">
                  <c:v>-7.66014266455739</c:v>
                </c:pt>
                <c:pt idx="5">
                  <c:v>-7.6836981713178441</c:v>
                </c:pt>
                <c:pt idx="6">
                  <c:v>-7.6982966342051995</c:v>
                </c:pt>
                <c:pt idx="7">
                  <c:v>-7.7007183512663691</c:v>
                </c:pt>
                <c:pt idx="8">
                  <c:v>-7.7232146317249581</c:v>
                </c:pt>
                <c:pt idx="9">
                  <c:v>-7.7528624625785367</c:v>
                </c:pt>
                <c:pt idx="10">
                  <c:v>-7.7834681193569599</c:v>
                </c:pt>
                <c:pt idx="11">
                  <c:v>-7.8228335070413966</c:v>
                </c:pt>
                <c:pt idx="12">
                  <c:v>-7.8655966665433814</c:v>
                </c:pt>
                <c:pt idx="13">
                  <c:v>-7.8843277964706049</c:v>
                </c:pt>
                <c:pt idx="14">
                  <c:v>-7.8981498217372801</c:v>
                </c:pt>
                <c:pt idx="15">
                  <c:v>-7.9173939509832527</c:v>
                </c:pt>
                <c:pt idx="16">
                  <c:v>-7.9523848391586327</c:v>
                </c:pt>
                <c:pt idx="17">
                  <c:v>-7.9478520661071963</c:v>
                </c:pt>
                <c:pt idx="18">
                  <c:v>-7.9713902732719566</c:v>
                </c:pt>
                <c:pt idx="19">
                  <c:v>-8.005611985510166</c:v>
                </c:pt>
                <c:pt idx="20">
                  <c:v>-8.0320717447822645</c:v>
                </c:pt>
                <c:pt idx="21">
                  <c:v>-8.0478679664817321</c:v>
                </c:pt>
                <c:pt idx="22">
                  <c:v>-8.0562305918443151</c:v>
                </c:pt>
                <c:pt idx="23">
                  <c:v>-8.0849599966214445</c:v>
                </c:pt>
                <c:pt idx="24">
                  <c:v>-8.1047020621578376</c:v>
                </c:pt>
                <c:pt idx="25">
                  <c:v>-8.1306597444752402</c:v>
                </c:pt>
                <c:pt idx="26">
                  <c:v>-8.1633619746844648</c:v>
                </c:pt>
                <c:pt idx="27">
                  <c:v>-8.1988945035426291</c:v>
                </c:pt>
                <c:pt idx="28">
                  <c:v>-8.2360298410571069</c:v>
                </c:pt>
                <c:pt idx="29">
                  <c:v>-8.2585580574603075</c:v>
                </c:pt>
                <c:pt idx="30">
                  <c:v>-8.2997114139742596</c:v>
                </c:pt>
                <c:pt idx="31">
                  <c:v>-8.3341578270627874</c:v>
                </c:pt>
                <c:pt idx="32">
                  <c:v>-8.359738436187282</c:v>
                </c:pt>
                <c:pt idx="33">
                  <c:v>-8.3971750028989351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266304"/>
        <c:axId val="146266880"/>
      </c:scatterChart>
      <c:scatterChart>
        <c:scatterStyle val="smoothMarker"/>
        <c:varyColors val="0"/>
        <c:ser>
          <c:idx val="5"/>
          <c:order val="1"/>
          <c:tx>
            <c:strRef>
              <c:f>'calcul delta13C'!$E$6</c:f>
              <c:strCache>
                <c:ptCount val="1"/>
                <c:pt idx="0">
                  <c:v>[CO2] MLO lissage 13 mois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'calcul delta13C'!$B$7:$B$40</c:f>
              <c:numCache>
                <c:formatCode>General</c:formatCode>
                <c:ptCount val="3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</c:numCache>
            </c:numRef>
          </c:xVal>
          <c:yVal>
            <c:numRef>
              <c:f>'calcul delta13C'!$E$7:$E$40</c:f>
              <c:numCache>
                <c:formatCode>General</c:formatCode>
                <c:ptCount val="34"/>
                <c:pt idx="0">
                  <c:v>340.11</c:v>
                </c:pt>
                <c:pt idx="1">
                  <c:v>341.45</c:v>
                </c:pt>
                <c:pt idx="2">
                  <c:v>343.05</c:v>
                </c:pt>
                <c:pt idx="3">
                  <c:v>344.65</c:v>
                </c:pt>
                <c:pt idx="4">
                  <c:v>346.12</c:v>
                </c:pt>
                <c:pt idx="5">
                  <c:v>347.42</c:v>
                </c:pt>
                <c:pt idx="6">
                  <c:v>349.19</c:v>
                </c:pt>
                <c:pt idx="7">
                  <c:v>351.57</c:v>
                </c:pt>
                <c:pt idx="8">
                  <c:v>353.12</c:v>
                </c:pt>
                <c:pt idx="9">
                  <c:v>354.39</c:v>
                </c:pt>
                <c:pt idx="10">
                  <c:v>355.61</c:v>
                </c:pt>
                <c:pt idx="11">
                  <c:v>356.45</c:v>
                </c:pt>
                <c:pt idx="12">
                  <c:v>357.1</c:v>
                </c:pt>
                <c:pt idx="13">
                  <c:v>358.83</c:v>
                </c:pt>
                <c:pt idx="14">
                  <c:v>360.82</c:v>
                </c:pt>
                <c:pt idx="15">
                  <c:v>362.61</c:v>
                </c:pt>
                <c:pt idx="16">
                  <c:v>363.73</c:v>
                </c:pt>
                <c:pt idx="17">
                  <c:v>366.7</c:v>
                </c:pt>
                <c:pt idx="18">
                  <c:v>368.38</c:v>
                </c:pt>
                <c:pt idx="19">
                  <c:v>369.55</c:v>
                </c:pt>
                <c:pt idx="20">
                  <c:v>371.14</c:v>
                </c:pt>
                <c:pt idx="21">
                  <c:v>373.28</c:v>
                </c:pt>
                <c:pt idx="22">
                  <c:v>375.8</c:v>
                </c:pt>
                <c:pt idx="23">
                  <c:v>377.52</c:v>
                </c:pt>
                <c:pt idx="24">
                  <c:v>379.8</c:v>
                </c:pt>
                <c:pt idx="25">
                  <c:v>381.9</c:v>
                </c:pt>
                <c:pt idx="26">
                  <c:v>383.79</c:v>
                </c:pt>
                <c:pt idx="27">
                  <c:v>385.6</c:v>
                </c:pt>
                <c:pt idx="28">
                  <c:v>387.43</c:v>
                </c:pt>
                <c:pt idx="29">
                  <c:v>389.9</c:v>
                </c:pt>
                <c:pt idx="30">
                  <c:v>391.65</c:v>
                </c:pt>
                <c:pt idx="31">
                  <c:v>393.85</c:v>
                </c:pt>
                <c:pt idx="32">
                  <c:v>396.52</c:v>
                </c:pt>
                <c:pt idx="33">
                  <c:v>398.65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09248"/>
        <c:axId val="85508672"/>
      </c:scatterChart>
      <c:valAx>
        <c:axId val="146266304"/>
        <c:scaling>
          <c:orientation val="minMax"/>
          <c:max val="2015"/>
          <c:min val="1980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crossAx val="146266880"/>
        <c:crosses val="autoZero"/>
        <c:crossBetween val="midCat"/>
      </c:valAx>
      <c:valAx>
        <c:axId val="146266880"/>
        <c:scaling>
          <c:orientation val="minMax"/>
          <c:max val="-7.5"/>
          <c:min val="-10.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2000"/>
                </a:pPr>
                <a:r>
                  <a:rPr lang="fr-FR" sz="2400" b="1">
                    <a:solidFill>
                      <a:schemeClr val="accent6">
                        <a:lumMod val="75000"/>
                      </a:schemeClr>
                    </a:solidFill>
                    <a:latin typeface="Symbol" pitchFamily="18" charset="2"/>
                  </a:rPr>
                  <a:t>d</a:t>
                </a:r>
                <a:r>
                  <a:rPr lang="fr-FR" sz="2000">
                    <a:solidFill>
                      <a:schemeClr val="accent6">
                        <a:lumMod val="75000"/>
                      </a:schemeClr>
                    </a:solidFill>
                  </a:rPr>
                  <a:t> 13C </a:t>
                </a:r>
              </a:p>
            </c:rich>
          </c:tx>
          <c:layout>
            <c:manualLayout>
              <c:xMode val="edge"/>
              <c:yMode val="edge"/>
              <c:x val="0"/>
              <c:y val="5.3605688761084312E-2"/>
            </c:manualLayout>
          </c:layout>
          <c:overlay val="0"/>
          <c:spPr>
            <a:solidFill>
              <a:schemeClr val="accent6">
                <a:lumMod val="60000"/>
                <a:lumOff val="40000"/>
              </a:schemeClr>
            </a:solidFill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6">
                    <a:lumMod val="75000"/>
                  </a:schemeClr>
                </a:solidFill>
              </a:defRPr>
            </a:pPr>
            <a:endParaRPr lang="fr-FR"/>
          </a:p>
        </c:txPr>
        <c:crossAx val="146266304"/>
        <c:crosses val="autoZero"/>
        <c:crossBetween val="midCat"/>
      </c:valAx>
      <c:valAx>
        <c:axId val="85508672"/>
        <c:scaling>
          <c:orientation val="minMax"/>
          <c:min val="34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800" b="1">
                    <a:solidFill>
                      <a:srgbClr val="00B050"/>
                    </a:solidFill>
                  </a:rPr>
                  <a:t>[CO</a:t>
                </a:r>
                <a:r>
                  <a:rPr lang="en-US" sz="1600" b="1">
                    <a:solidFill>
                      <a:srgbClr val="00B050"/>
                    </a:solidFill>
                  </a:rPr>
                  <a:t>2]</a:t>
                </a:r>
                <a:r>
                  <a:rPr lang="en-US" sz="1800" b="1">
                    <a:solidFill>
                      <a:srgbClr val="00B050"/>
                    </a:solidFill>
                  </a:rPr>
                  <a:t> en ppm</a:t>
                </a:r>
              </a:p>
            </c:rich>
          </c:tx>
          <c:layout>
            <c:manualLayout>
              <c:xMode val="edge"/>
              <c:yMode val="edge"/>
              <c:x val="0.82958549326113717"/>
              <c:y val="4.0441766974158362E-2"/>
            </c:manualLayout>
          </c:layout>
          <c:overlay val="0"/>
          <c:spPr>
            <a:solidFill>
              <a:schemeClr val="accent3">
                <a:lumMod val="40000"/>
                <a:lumOff val="60000"/>
              </a:schemeClr>
            </a:solidFill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B050"/>
                </a:solidFill>
              </a:defRPr>
            </a:pPr>
            <a:endParaRPr lang="fr-FR"/>
          </a:p>
        </c:txPr>
        <c:crossAx val="85509248"/>
        <c:crosses val="max"/>
        <c:crossBetween val="midCat"/>
      </c:valAx>
      <c:valAx>
        <c:axId val="85509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55086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5.9969572016094354E-2"/>
          <c:y val="0.35451464381519221"/>
          <c:w val="0.35357568036090986"/>
          <c:h val="0.2934226899683256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txPr>
    <a:bodyPr/>
    <a:lstStyle/>
    <a:p>
      <a:pPr>
        <a:defRPr sz="1400" b="1">
          <a:latin typeface="Arial" pitchFamily="34" charset="0"/>
          <a:cs typeface="Arial" pitchFamily="34" charset="0"/>
        </a:defRPr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569108532156459E-2"/>
          <c:y val="3.6076370995110553E-2"/>
          <c:w val="0.91634802360513823"/>
          <c:h val="0.90556747642809565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'calcul delta13C'!$D$6</c:f>
              <c:strCache>
                <c:ptCount val="1"/>
                <c:pt idx="0">
                  <c:v> Observations MLO delta 13C </c:v>
                </c:pt>
              </c:strCache>
            </c:strRef>
          </c:tx>
          <c:spPr>
            <a:ln w="571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'calcul delta13C'!$B$7:$B$40</c:f>
              <c:numCache>
                <c:formatCode>General</c:formatCode>
                <c:ptCount val="3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</c:numCache>
            </c:numRef>
          </c:xVal>
          <c:yVal>
            <c:numRef>
              <c:f>'calcul delta13C'!$D$7:$D$40</c:f>
              <c:numCache>
                <c:formatCode>General</c:formatCode>
                <c:ptCount val="34"/>
                <c:pt idx="0">
                  <c:v>-7.593</c:v>
                </c:pt>
                <c:pt idx="1">
                  <c:v>-7.6040000000000001</c:v>
                </c:pt>
                <c:pt idx="2">
                  <c:v>-7.6580000000000004</c:v>
                </c:pt>
                <c:pt idx="3">
                  <c:v>-7.7190000000000003</c:v>
                </c:pt>
                <c:pt idx="4">
                  <c:v>-7.681</c:v>
                </c:pt>
                <c:pt idx="5">
                  <c:v>-7.6479999999999997</c:v>
                </c:pt>
                <c:pt idx="6">
                  <c:v>-7.7080000000000002</c:v>
                </c:pt>
                <c:pt idx="7">
                  <c:v>-7.7830000000000004</c:v>
                </c:pt>
                <c:pt idx="8">
                  <c:v>-7.8040000000000003</c:v>
                </c:pt>
                <c:pt idx="9" formatCode="0.000">
                  <c:v>-7.8442499999999988</c:v>
                </c:pt>
                <c:pt idx="10" formatCode="0.000">
                  <c:v>-7.8661666666666656</c:v>
                </c:pt>
                <c:pt idx="11" formatCode="0.000">
                  <c:v>-7.8557500000000005</c:v>
                </c:pt>
                <c:pt idx="12" formatCode="0.000">
                  <c:v>-7.8740833333333331</c:v>
                </c:pt>
                <c:pt idx="13" formatCode="0.000">
                  <c:v>-7.8924166666666666</c:v>
                </c:pt>
                <c:pt idx="14" formatCode="0.000">
                  <c:v>-7.9547499999999998</c:v>
                </c:pt>
                <c:pt idx="15" formatCode="0.000">
                  <c:v>-7.9661666666666688</c:v>
                </c:pt>
                <c:pt idx="16" formatCode="0.000">
                  <c:v>-7.9632499999999995</c:v>
                </c:pt>
                <c:pt idx="17" formatCode="0.000">
                  <c:v>-8.0625</c:v>
                </c:pt>
                <c:pt idx="18" formatCode="0.000">
                  <c:v>-8.0730000000000004</c:v>
                </c:pt>
                <c:pt idx="19" formatCode="0.000">
                  <c:v>-8.0634166666666669</c:v>
                </c:pt>
                <c:pt idx="20" formatCode="0.000">
                  <c:v>-8.072000000000001</c:v>
                </c:pt>
                <c:pt idx="21" formatCode="0.000">
                  <c:v>-8.0989166666666677</c:v>
                </c:pt>
                <c:pt idx="22" formatCode="0.000">
                  <c:v>-8.1687500000000011</c:v>
                </c:pt>
                <c:pt idx="23" formatCode="0.000">
                  <c:v>-8.1867499999999982</c:v>
                </c:pt>
                <c:pt idx="24" formatCode="0.000">
                  <c:v>-8.222999999999999</c:v>
                </c:pt>
                <c:pt idx="25" formatCode="0.000">
                  <c:v>-8.2428333333333335</c:v>
                </c:pt>
                <c:pt idx="26" formatCode="0.000">
                  <c:v>-8.2681666666666676</c:v>
                </c:pt>
                <c:pt idx="27" formatCode="0.000">
                  <c:v>-8.2873333333333328</c:v>
                </c:pt>
                <c:pt idx="28" formatCode="0.000">
                  <c:v>-8.2944999999999993</c:v>
                </c:pt>
                <c:pt idx="29" formatCode="0.000">
                  <c:v>-8.3368333333333347</c:v>
                </c:pt>
                <c:pt idx="30" formatCode="0.000">
                  <c:v>-8.3259999999999987</c:v>
                </c:pt>
                <c:pt idx="31" formatCode="0.000">
                  <c:v>-8.3659999999999997</c:v>
                </c:pt>
                <c:pt idx="32" formatCode="0.000">
                  <c:v>-8.4299999999999979</c:v>
                </c:pt>
                <c:pt idx="33" formatCode="0.000">
                  <c:v>-8.4392500000000013</c:v>
                </c:pt>
              </c:numCache>
            </c:numRef>
          </c:yVal>
          <c:smooth val="1"/>
        </c:ser>
        <c:ser>
          <c:idx val="9"/>
          <c:order val="1"/>
          <c:tx>
            <c:strRef>
              <c:f>'calcul delta13C'!$H$6</c:f>
              <c:strCache>
                <c:ptCount val="1"/>
                <c:pt idx="0">
                  <c:v> Modèle d13C airborne fraction = 24%</c:v>
                </c:pt>
              </c:strCache>
            </c:strRef>
          </c:tx>
          <c:spPr>
            <a:ln w="38100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'calcul delta13C'!$B$7:$B$40</c:f>
              <c:numCache>
                <c:formatCode>General</c:formatCode>
                <c:ptCount val="3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</c:numCache>
            </c:numRef>
          </c:xVal>
          <c:yVal>
            <c:numRef>
              <c:f>'calcul delta13C'!$H$7:$H$40</c:f>
              <c:numCache>
                <c:formatCode>0.000</c:formatCode>
                <c:ptCount val="34"/>
                <c:pt idx="0" formatCode="General">
                  <c:v>-7.593</c:v>
                </c:pt>
                <c:pt idx="1">
                  <c:v>-7.6135969624547926</c:v>
                </c:pt>
                <c:pt idx="2">
                  <c:v>-7.6278174527614375</c:v>
                </c:pt>
                <c:pt idx="3">
                  <c:v>-7.6417212808181123</c:v>
                </c:pt>
                <c:pt idx="4">
                  <c:v>-7.66014266455739</c:v>
                </c:pt>
                <c:pt idx="5">
                  <c:v>-7.6836981713178441</c:v>
                </c:pt>
                <c:pt idx="6">
                  <c:v>-7.6982966342051995</c:v>
                </c:pt>
                <c:pt idx="7">
                  <c:v>-7.7007183512663691</c:v>
                </c:pt>
                <c:pt idx="8">
                  <c:v>-7.7232146317249581</c:v>
                </c:pt>
                <c:pt idx="9">
                  <c:v>-7.7528624625785367</c:v>
                </c:pt>
                <c:pt idx="10">
                  <c:v>-7.7834681193569599</c:v>
                </c:pt>
                <c:pt idx="11">
                  <c:v>-7.8228335070413966</c:v>
                </c:pt>
                <c:pt idx="12">
                  <c:v>-7.8655966665433814</c:v>
                </c:pt>
                <c:pt idx="13">
                  <c:v>-7.8843277964706049</c:v>
                </c:pt>
                <c:pt idx="14">
                  <c:v>-7.8981498217372801</c:v>
                </c:pt>
                <c:pt idx="15">
                  <c:v>-7.9173939509832527</c:v>
                </c:pt>
                <c:pt idx="16">
                  <c:v>-7.9523848391586327</c:v>
                </c:pt>
                <c:pt idx="17">
                  <c:v>-7.9478520661071963</c:v>
                </c:pt>
                <c:pt idx="18">
                  <c:v>-7.9713902732719566</c:v>
                </c:pt>
                <c:pt idx="19">
                  <c:v>-8.005611985510166</c:v>
                </c:pt>
                <c:pt idx="20">
                  <c:v>-8.0320717447822645</c:v>
                </c:pt>
                <c:pt idx="21">
                  <c:v>-8.0478679664817321</c:v>
                </c:pt>
                <c:pt idx="22">
                  <c:v>-8.0562305918443151</c:v>
                </c:pt>
                <c:pt idx="23">
                  <c:v>-8.0849599966214445</c:v>
                </c:pt>
                <c:pt idx="24">
                  <c:v>-8.1047020621578376</c:v>
                </c:pt>
                <c:pt idx="25">
                  <c:v>-8.1306597444752402</c:v>
                </c:pt>
                <c:pt idx="26">
                  <c:v>-8.1633619746844648</c:v>
                </c:pt>
                <c:pt idx="27">
                  <c:v>-8.1988945035426291</c:v>
                </c:pt>
                <c:pt idx="28">
                  <c:v>-8.2360298410571069</c:v>
                </c:pt>
                <c:pt idx="29">
                  <c:v>-8.2585580574603075</c:v>
                </c:pt>
                <c:pt idx="30">
                  <c:v>-8.2997114139742596</c:v>
                </c:pt>
                <c:pt idx="31">
                  <c:v>-8.3341578270627874</c:v>
                </c:pt>
                <c:pt idx="32">
                  <c:v>-8.359738436187282</c:v>
                </c:pt>
                <c:pt idx="33">
                  <c:v>-8.3971750028989351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11552"/>
        <c:axId val="85512128"/>
      </c:scatterChart>
      <c:valAx>
        <c:axId val="85511552"/>
        <c:scaling>
          <c:orientation val="minMax"/>
          <c:max val="2015"/>
          <c:min val="1980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crossAx val="85512128"/>
        <c:crosses val="autoZero"/>
        <c:crossBetween val="midCat"/>
      </c:valAx>
      <c:valAx>
        <c:axId val="85512128"/>
        <c:scaling>
          <c:orientation val="minMax"/>
          <c:max val="-7.3"/>
          <c:min val="-11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2000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r>
                  <a:rPr lang="fr-FR" sz="2800" b="1">
                    <a:solidFill>
                      <a:schemeClr val="accent6">
                        <a:lumMod val="75000"/>
                      </a:schemeClr>
                    </a:solidFill>
                    <a:latin typeface="Symbol" pitchFamily="18" charset="2"/>
                  </a:rPr>
                  <a:t>d</a:t>
                </a:r>
                <a:r>
                  <a:rPr lang="fr-FR" sz="2000">
                    <a:solidFill>
                      <a:schemeClr val="accent6">
                        <a:lumMod val="75000"/>
                      </a:schemeClr>
                    </a:solidFill>
                  </a:rPr>
                  <a:t> 13C </a:t>
                </a:r>
                <a:r>
                  <a:rPr lang="fr-FR" sz="1600">
                    <a:solidFill>
                      <a:schemeClr val="accent6">
                        <a:lumMod val="75000"/>
                      </a:schemeClr>
                    </a:solidFill>
                  </a:rPr>
                  <a:t>(</a:t>
                </a:r>
                <a:r>
                  <a:rPr lang="fr-FR" sz="1600" b="1" i="0" u="none" strike="noStrike" baseline="0">
                    <a:solidFill>
                      <a:schemeClr val="accent6">
                        <a:lumMod val="75000"/>
                      </a:schemeClr>
                    </a:solidFill>
                    <a:effectLst/>
                  </a:rPr>
                  <a:t>‰)</a:t>
                </a:r>
                <a:r>
                  <a:rPr lang="fr-FR" sz="2000">
                    <a:solidFill>
                      <a:schemeClr val="accent6">
                        <a:lumMod val="75000"/>
                      </a:schemeClr>
                    </a:solidFill>
                  </a:rPr>
                  <a:t> </a:t>
                </a:r>
              </a:p>
            </c:rich>
          </c:tx>
          <c:layout>
            <c:manualLayout>
              <c:xMode val="edge"/>
              <c:yMode val="edge"/>
              <c:x val="0.84964666230472619"/>
              <c:y val="3.3019520104576481E-3"/>
            </c:manualLayout>
          </c:layout>
          <c:overlay val="0"/>
          <c:spPr>
            <a:solidFill>
              <a:schemeClr val="accent6">
                <a:lumMod val="20000"/>
                <a:lumOff val="80000"/>
              </a:schemeClr>
            </a:solidFill>
          </c:spPr>
        </c:title>
        <c:numFmt formatCode="General" sourceLinked="1"/>
        <c:majorTickMark val="out"/>
        <c:minorTickMark val="none"/>
        <c:tickLblPos val="high"/>
        <c:txPr>
          <a:bodyPr/>
          <a:lstStyle/>
          <a:p>
            <a:pPr>
              <a:defRPr>
                <a:solidFill>
                  <a:schemeClr val="accent6">
                    <a:lumMod val="75000"/>
                  </a:schemeClr>
                </a:solidFill>
              </a:defRPr>
            </a:pPr>
            <a:endParaRPr lang="fr-FR"/>
          </a:p>
        </c:txPr>
        <c:crossAx val="855115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3.2752478376806449E-2"/>
          <c:y val="0.53341724829551462"/>
          <c:w val="0.48611108264026492"/>
          <c:h val="0.26366077984136238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2000"/>
          </a:pPr>
          <a:endParaRPr lang="fr-F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txPr>
    <a:bodyPr/>
    <a:lstStyle/>
    <a:p>
      <a:pPr>
        <a:defRPr sz="1400" b="1">
          <a:latin typeface="Arial" pitchFamily="34" charset="0"/>
          <a:cs typeface="Arial" pitchFamily="34" charset="0"/>
        </a:defRPr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9.8887282568027229E-2"/>
          <c:y val="6.6774779884211474E-2"/>
        </c:manualLayout>
      </c:layout>
      <c:overlay val="0"/>
      <c:spPr>
        <a:solidFill>
          <a:srgbClr val="92D050"/>
        </a:solidFill>
      </c:spPr>
      <c:txPr>
        <a:bodyPr/>
        <a:lstStyle/>
        <a:p>
          <a:pPr>
            <a:defRPr sz="32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4342781894015122E-2"/>
          <c:y val="5.1400554097404488E-2"/>
          <c:w val="0.8875050260860069"/>
          <c:h val="0.8326195683872849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'Taux CO2  MLO'!$C$3</c:f>
              <c:strCache>
                <c:ptCount val="1"/>
                <c:pt idx="0">
                  <c:v>  Croissance [CO2] depuis 1958 (ppm)</c:v>
                </c:pt>
              </c:strCache>
            </c:strRef>
          </c:tx>
          <c:spPr>
            <a:ln w="762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'Taux CO2  MLO'!$A$4:$A$59</c:f>
              <c:numCache>
                <c:formatCode>General</c:formatCode>
                <c:ptCount val="56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</c:numCache>
            </c:numRef>
          </c:xVal>
          <c:yVal>
            <c:numRef>
              <c:f>'Taux CO2  MLO'!$C$4:$C$59</c:f>
              <c:numCache>
                <c:formatCode>General</c:formatCode>
                <c:ptCount val="56"/>
                <c:pt idx="0">
                  <c:v>0.97000000000002728</c:v>
                </c:pt>
                <c:pt idx="1">
                  <c:v>1.910000000000025</c:v>
                </c:pt>
                <c:pt idx="2">
                  <c:v>2.6399999999999864</c:v>
                </c:pt>
                <c:pt idx="3">
                  <c:v>3.4499999999999886</c:v>
                </c:pt>
                <c:pt idx="4">
                  <c:v>3.9900000000000091</c:v>
                </c:pt>
                <c:pt idx="5">
                  <c:v>4.6200000000000045</c:v>
                </c:pt>
                <c:pt idx="6">
                  <c:v>5.0400000000000205</c:v>
                </c:pt>
                <c:pt idx="7">
                  <c:v>6.3799999999999955</c:v>
                </c:pt>
                <c:pt idx="8">
                  <c:v>7.160000000000025</c:v>
                </c:pt>
                <c:pt idx="9">
                  <c:v>8.0400000000000205</c:v>
                </c:pt>
                <c:pt idx="10">
                  <c:v>9.6200000000000045</c:v>
                </c:pt>
                <c:pt idx="11">
                  <c:v>10.680000000000007</c:v>
                </c:pt>
                <c:pt idx="12">
                  <c:v>11.319999999999993</c:v>
                </c:pt>
                <c:pt idx="13">
                  <c:v>12.449999999999989</c:v>
                </c:pt>
                <c:pt idx="14">
                  <c:v>14.680000000000007</c:v>
                </c:pt>
                <c:pt idx="15">
                  <c:v>15.180000000000007</c:v>
                </c:pt>
                <c:pt idx="16">
                  <c:v>16.110000000000014</c:v>
                </c:pt>
                <c:pt idx="17">
                  <c:v>17.04000000000002</c:v>
                </c:pt>
                <c:pt idx="18">
                  <c:v>18.829999999999984</c:v>
                </c:pt>
                <c:pt idx="19">
                  <c:v>20.399999999999977</c:v>
                </c:pt>
                <c:pt idx="20">
                  <c:v>21.839999999999975</c:v>
                </c:pt>
                <c:pt idx="21">
                  <c:v>23.75</c:v>
                </c:pt>
                <c:pt idx="22">
                  <c:v>25.110000000000014</c:v>
                </c:pt>
                <c:pt idx="23">
                  <c:v>26.449999999999989</c:v>
                </c:pt>
                <c:pt idx="24">
                  <c:v>28.050000000000011</c:v>
                </c:pt>
                <c:pt idx="25">
                  <c:v>29.649999999999977</c:v>
                </c:pt>
                <c:pt idx="26">
                  <c:v>31.120000000000005</c:v>
                </c:pt>
                <c:pt idx="27">
                  <c:v>32.420000000000016</c:v>
                </c:pt>
                <c:pt idx="28">
                  <c:v>34.19</c:v>
                </c:pt>
                <c:pt idx="29">
                  <c:v>36.569999999999993</c:v>
                </c:pt>
                <c:pt idx="30">
                  <c:v>38.120000000000005</c:v>
                </c:pt>
                <c:pt idx="31">
                  <c:v>39.389999999999986</c:v>
                </c:pt>
                <c:pt idx="32">
                  <c:v>40.610000000000014</c:v>
                </c:pt>
                <c:pt idx="33">
                  <c:v>41.449999999999989</c:v>
                </c:pt>
                <c:pt idx="34">
                  <c:v>42.100000000000023</c:v>
                </c:pt>
                <c:pt idx="35">
                  <c:v>43.829999999999984</c:v>
                </c:pt>
                <c:pt idx="36">
                  <c:v>45.819999999999993</c:v>
                </c:pt>
                <c:pt idx="37">
                  <c:v>47.610000000000014</c:v>
                </c:pt>
                <c:pt idx="38">
                  <c:v>48.730000000000018</c:v>
                </c:pt>
                <c:pt idx="39">
                  <c:v>51.699999999999989</c:v>
                </c:pt>
                <c:pt idx="40">
                  <c:v>53.379999999999995</c:v>
                </c:pt>
                <c:pt idx="41">
                  <c:v>54.550000000000011</c:v>
                </c:pt>
                <c:pt idx="42">
                  <c:v>56.139999999999986</c:v>
                </c:pt>
                <c:pt idx="43">
                  <c:v>58.279999999999973</c:v>
                </c:pt>
                <c:pt idx="44">
                  <c:v>60.800000000000011</c:v>
                </c:pt>
                <c:pt idx="45">
                  <c:v>62.519999999999982</c:v>
                </c:pt>
                <c:pt idx="46">
                  <c:v>64.800000000000011</c:v>
                </c:pt>
                <c:pt idx="47">
                  <c:v>66.899999999999977</c:v>
                </c:pt>
                <c:pt idx="48">
                  <c:v>68.79000000000002</c:v>
                </c:pt>
                <c:pt idx="49">
                  <c:v>70.600000000000023</c:v>
                </c:pt>
                <c:pt idx="50">
                  <c:v>72.430000000000007</c:v>
                </c:pt>
                <c:pt idx="51">
                  <c:v>74.899999999999977</c:v>
                </c:pt>
                <c:pt idx="52">
                  <c:v>76.649999999999977</c:v>
                </c:pt>
                <c:pt idx="53">
                  <c:v>78.850000000000023</c:v>
                </c:pt>
                <c:pt idx="54">
                  <c:v>81.519999999999982</c:v>
                </c:pt>
                <c:pt idx="55">
                  <c:v>83.649999999999977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876992"/>
        <c:axId val="118877568"/>
      </c:scatterChart>
      <c:valAx>
        <c:axId val="118876992"/>
        <c:scaling>
          <c:orientation val="minMax"/>
          <c:max val="2015"/>
          <c:min val="1955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18877568"/>
        <c:crosses val="autoZero"/>
        <c:crossBetween val="midCat"/>
      </c:valAx>
      <c:valAx>
        <c:axId val="118877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 b="1">
                <a:solidFill>
                  <a:srgbClr val="00B050"/>
                </a:solidFill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18876992"/>
        <c:crosses val="autoZero"/>
        <c:crossBetween val="midCat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Arial" pitchFamily="34" charset="0"/>
                <a:cs typeface="Arial" pitchFamily="34" charset="0"/>
              </a:defRPr>
            </a:pPr>
            <a:r>
              <a:rPr lang="fr-FR" sz="2400">
                <a:latin typeface="Arial" pitchFamily="34" charset="0"/>
                <a:cs typeface="Arial" pitchFamily="34" charset="0"/>
              </a:rPr>
              <a:t>Emissions de CO</a:t>
            </a:r>
            <a:r>
              <a:rPr lang="fr-FR" sz="1800">
                <a:latin typeface="Arial" pitchFamily="34" charset="0"/>
                <a:cs typeface="Arial" pitchFamily="34" charset="0"/>
              </a:rPr>
              <a:t>2</a:t>
            </a:r>
            <a:r>
              <a:rPr lang="fr-FR" sz="2400">
                <a:latin typeface="Arial" pitchFamily="34" charset="0"/>
                <a:cs typeface="Arial" pitchFamily="34" charset="0"/>
              </a:rPr>
              <a:t> anthropique selon CDIAC</a:t>
            </a:r>
            <a:br>
              <a:rPr lang="fr-FR" sz="2400">
                <a:latin typeface="Arial" pitchFamily="34" charset="0"/>
                <a:cs typeface="Arial" pitchFamily="34" charset="0"/>
              </a:rPr>
            </a:br>
            <a:r>
              <a:rPr lang="fr-FR" sz="1600">
                <a:solidFill>
                  <a:srgbClr val="0070C0"/>
                </a:solidFill>
                <a:latin typeface="Arial" pitchFamily="34" charset="0"/>
                <a:cs typeface="Arial" pitchFamily="34" charset="0"/>
              </a:rPr>
              <a:t>https://cdiac.ess-dive.lbl.gov/ftp/ndp030/global.1751_2014.</a:t>
            </a:r>
            <a:endParaRPr lang="fr-FR" sz="2800">
              <a:solidFill>
                <a:srgbClr val="0070C0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0286917205215262"/>
          <c:y val="7.5636821992995712E-3"/>
        </c:manualLayout>
      </c:layout>
      <c:overlay val="1"/>
      <c:spPr>
        <a:solidFill>
          <a:schemeClr val="bg2"/>
        </a:solidFill>
      </c:spPr>
    </c:title>
    <c:autoTitleDeleted val="0"/>
    <c:plotArea>
      <c:layout>
        <c:manualLayout>
          <c:layoutTarget val="inner"/>
          <c:xMode val="edge"/>
          <c:yMode val="edge"/>
          <c:x val="4.363267414574723E-2"/>
          <c:y val="1.971602601592707E-2"/>
          <c:w val="0.90384574222885383"/>
          <c:h val="0.9057353438065664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'emissions CDIAC'!$F$5</c:f>
              <c:strCache>
                <c:ptCount val="1"/>
                <c:pt idx="0">
                  <c:v> Cumul anthropique (ppm)</c:v>
                </c:pt>
              </c:strCache>
            </c:strRef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'emissions CDIAC'!$A$6:$A$269</c:f>
              <c:numCache>
                <c:formatCode>General</c:formatCode>
                <c:ptCount val="264"/>
                <c:pt idx="0">
                  <c:v>1751</c:v>
                </c:pt>
                <c:pt idx="1">
                  <c:v>1752</c:v>
                </c:pt>
                <c:pt idx="2">
                  <c:v>1753</c:v>
                </c:pt>
                <c:pt idx="3">
                  <c:v>1754</c:v>
                </c:pt>
                <c:pt idx="4">
                  <c:v>1755</c:v>
                </c:pt>
                <c:pt idx="5">
                  <c:v>1756</c:v>
                </c:pt>
                <c:pt idx="6">
                  <c:v>1757</c:v>
                </c:pt>
                <c:pt idx="7">
                  <c:v>1758</c:v>
                </c:pt>
                <c:pt idx="8">
                  <c:v>1759</c:v>
                </c:pt>
                <c:pt idx="9">
                  <c:v>1760</c:v>
                </c:pt>
                <c:pt idx="10">
                  <c:v>1761</c:v>
                </c:pt>
                <c:pt idx="11">
                  <c:v>1762</c:v>
                </c:pt>
                <c:pt idx="12">
                  <c:v>1763</c:v>
                </c:pt>
                <c:pt idx="13">
                  <c:v>1764</c:v>
                </c:pt>
                <c:pt idx="14">
                  <c:v>1765</c:v>
                </c:pt>
                <c:pt idx="15">
                  <c:v>1766</c:v>
                </c:pt>
                <c:pt idx="16">
                  <c:v>1767</c:v>
                </c:pt>
                <c:pt idx="17">
                  <c:v>1768</c:v>
                </c:pt>
                <c:pt idx="18">
                  <c:v>1769</c:v>
                </c:pt>
                <c:pt idx="19">
                  <c:v>1770</c:v>
                </c:pt>
                <c:pt idx="20">
                  <c:v>1771</c:v>
                </c:pt>
                <c:pt idx="21">
                  <c:v>1772</c:v>
                </c:pt>
                <c:pt idx="22">
                  <c:v>1773</c:v>
                </c:pt>
                <c:pt idx="23">
                  <c:v>1774</c:v>
                </c:pt>
                <c:pt idx="24">
                  <c:v>1775</c:v>
                </c:pt>
                <c:pt idx="25">
                  <c:v>1776</c:v>
                </c:pt>
                <c:pt idx="26">
                  <c:v>1777</c:v>
                </c:pt>
                <c:pt idx="27">
                  <c:v>1778</c:v>
                </c:pt>
                <c:pt idx="28">
                  <c:v>1779</c:v>
                </c:pt>
                <c:pt idx="29">
                  <c:v>1780</c:v>
                </c:pt>
                <c:pt idx="30">
                  <c:v>1781</c:v>
                </c:pt>
                <c:pt idx="31">
                  <c:v>1782</c:v>
                </c:pt>
                <c:pt idx="32">
                  <c:v>1783</c:v>
                </c:pt>
                <c:pt idx="33">
                  <c:v>1784</c:v>
                </c:pt>
                <c:pt idx="34">
                  <c:v>1785</c:v>
                </c:pt>
                <c:pt idx="35">
                  <c:v>1786</c:v>
                </c:pt>
                <c:pt idx="36">
                  <c:v>1787</c:v>
                </c:pt>
                <c:pt idx="37">
                  <c:v>1788</c:v>
                </c:pt>
                <c:pt idx="38">
                  <c:v>1789</c:v>
                </c:pt>
                <c:pt idx="39">
                  <c:v>1790</c:v>
                </c:pt>
                <c:pt idx="40">
                  <c:v>1791</c:v>
                </c:pt>
                <c:pt idx="41">
                  <c:v>1792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1799</c:v>
                </c:pt>
                <c:pt idx="49">
                  <c:v>1800</c:v>
                </c:pt>
                <c:pt idx="50">
                  <c:v>1801</c:v>
                </c:pt>
                <c:pt idx="51">
                  <c:v>1802</c:v>
                </c:pt>
                <c:pt idx="52">
                  <c:v>1803</c:v>
                </c:pt>
                <c:pt idx="53">
                  <c:v>1804</c:v>
                </c:pt>
                <c:pt idx="54">
                  <c:v>1805</c:v>
                </c:pt>
                <c:pt idx="55">
                  <c:v>1806</c:v>
                </c:pt>
                <c:pt idx="56">
                  <c:v>1807</c:v>
                </c:pt>
                <c:pt idx="57">
                  <c:v>1808</c:v>
                </c:pt>
                <c:pt idx="58">
                  <c:v>1809</c:v>
                </c:pt>
                <c:pt idx="59">
                  <c:v>1810</c:v>
                </c:pt>
                <c:pt idx="60">
                  <c:v>1811</c:v>
                </c:pt>
                <c:pt idx="61">
                  <c:v>1812</c:v>
                </c:pt>
                <c:pt idx="62">
                  <c:v>1813</c:v>
                </c:pt>
                <c:pt idx="63">
                  <c:v>1814</c:v>
                </c:pt>
                <c:pt idx="64">
                  <c:v>1815</c:v>
                </c:pt>
                <c:pt idx="65">
                  <c:v>1816</c:v>
                </c:pt>
                <c:pt idx="66">
                  <c:v>1817</c:v>
                </c:pt>
                <c:pt idx="67">
                  <c:v>1818</c:v>
                </c:pt>
                <c:pt idx="68">
                  <c:v>1819</c:v>
                </c:pt>
                <c:pt idx="69">
                  <c:v>1820</c:v>
                </c:pt>
                <c:pt idx="70">
                  <c:v>1821</c:v>
                </c:pt>
                <c:pt idx="71">
                  <c:v>1822</c:v>
                </c:pt>
                <c:pt idx="72">
                  <c:v>1823</c:v>
                </c:pt>
                <c:pt idx="73">
                  <c:v>1824</c:v>
                </c:pt>
                <c:pt idx="74">
                  <c:v>1825</c:v>
                </c:pt>
                <c:pt idx="75">
                  <c:v>1826</c:v>
                </c:pt>
                <c:pt idx="76">
                  <c:v>1827</c:v>
                </c:pt>
                <c:pt idx="77">
                  <c:v>1828</c:v>
                </c:pt>
                <c:pt idx="78">
                  <c:v>1829</c:v>
                </c:pt>
                <c:pt idx="79">
                  <c:v>1830</c:v>
                </c:pt>
                <c:pt idx="80">
                  <c:v>1831</c:v>
                </c:pt>
                <c:pt idx="81">
                  <c:v>1832</c:v>
                </c:pt>
                <c:pt idx="82">
                  <c:v>1833</c:v>
                </c:pt>
                <c:pt idx="83">
                  <c:v>1834</c:v>
                </c:pt>
                <c:pt idx="84">
                  <c:v>1835</c:v>
                </c:pt>
                <c:pt idx="85">
                  <c:v>1836</c:v>
                </c:pt>
                <c:pt idx="86">
                  <c:v>1837</c:v>
                </c:pt>
                <c:pt idx="87">
                  <c:v>1838</c:v>
                </c:pt>
                <c:pt idx="88">
                  <c:v>1839</c:v>
                </c:pt>
                <c:pt idx="89">
                  <c:v>1840</c:v>
                </c:pt>
                <c:pt idx="90">
                  <c:v>1841</c:v>
                </c:pt>
                <c:pt idx="91">
                  <c:v>1842</c:v>
                </c:pt>
                <c:pt idx="92">
                  <c:v>1843</c:v>
                </c:pt>
                <c:pt idx="93">
                  <c:v>1844</c:v>
                </c:pt>
                <c:pt idx="94">
                  <c:v>1845</c:v>
                </c:pt>
                <c:pt idx="95">
                  <c:v>1846</c:v>
                </c:pt>
                <c:pt idx="96">
                  <c:v>1847</c:v>
                </c:pt>
                <c:pt idx="97">
                  <c:v>1848</c:v>
                </c:pt>
                <c:pt idx="98">
                  <c:v>1849</c:v>
                </c:pt>
                <c:pt idx="99">
                  <c:v>1850</c:v>
                </c:pt>
                <c:pt idx="100">
                  <c:v>1851</c:v>
                </c:pt>
                <c:pt idx="101">
                  <c:v>1852</c:v>
                </c:pt>
                <c:pt idx="102">
                  <c:v>1853</c:v>
                </c:pt>
                <c:pt idx="103">
                  <c:v>1854</c:v>
                </c:pt>
                <c:pt idx="104">
                  <c:v>1855</c:v>
                </c:pt>
                <c:pt idx="105">
                  <c:v>1856</c:v>
                </c:pt>
                <c:pt idx="106">
                  <c:v>1857</c:v>
                </c:pt>
                <c:pt idx="107">
                  <c:v>1858</c:v>
                </c:pt>
                <c:pt idx="108">
                  <c:v>1859</c:v>
                </c:pt>
                <c:pt idx="109">
                  <c:v>1860</c:v>
                </c:pt>
                <c:pt idx="110">
                  <c:v>1861</c:v>
                </c:pt>
                <c:pt idx="111">
                  <c:v>1862</c:v>
                </c:pt>
                <c:pt idx="112">
                  <c:v>1863</c:v>
                </c:pt>
                <c:pt idx="113">
                  <c:v>1864</c:v>
                </c:pt>
                <c:pt idx="114">
                  <c:v>1865</c:v>
                </c:pt>
                <c:pt idx="115">
                  <c:v>1866</c:v>
                </c:pt>
                <c:pt idx="116">
                  <c:v>1867</c:v>
                </c:pt>
                <c:pt idx="117">
                  <c:v>1868</c:v>
                </c:pt>
                <c:pt idx="118">
                  <c:v>1869</c:v>
                </c:pt>
                <c:pt idx="119">
                  <c:v>1870</c:v>
                </c:pt>
                <c:pt idx="120">
                  <c:v>1871</c:v>
                </c:pt>
                <c:pt idx="121">
                  <c:v>1872</c:v>
                </c:pt>
                <c:pt idx="122">
                  <c:v>1873</c:v>
                </c:pt>
                <c:pt idx="123">
                  <c:v>1874</c:v>
                </c:pt>
                <c:pt idx="124">
                  <c:v>1875</c:v>
                </c:pt>
                <c:pt idx="125">
                  <c:v>1876</c:v>
                </c:pt>
                <c:pt idx="126">
                  <c:v>1877</c:v>
                </c:pt>
                <c:pt idx="127">
                  <c:v>1878</c:v>
                </c:pt>
                <c:pt idx="128">
                  <c:v>1879</c:v>
                </c:pt>
                <c:pt idx="129">
                  <c:v>1880</c:v>
                </c:pt>
                <c:pt idx="130">
                  <c:v>1881</c:v>
                </c:pt>
                <c:pt idx="131">
                  <c:v>1882</c:v>
                </c:pt>
                <c:pt idx="132">
                  <c:v>1883</c:v>
                </c:pt>
                <c:pt idx="133">
                  <c:v>1884</c:v>
                </c:pt>
                <c:pt idx="134">
                  <c:v>1885</c:v>
                </c:pt>
                <c:pt idx="135">
                  <c:v>1886</c:v>
                </c:pt>
                <c:pt idx="136">
                  <c:v>1887</c:v>
                </c:pt>
                <c:pt idx="137">
                  <c:v>1888</c:v>
                </c:pt>
                <c:pt idx="138">
                  <c:v>1889</c:v>
                </c:pt>
                <c:pt idx="139">
                  <c:v>1890</c:v>
                </c:pt>
                <c:pt idx="140">
                  <c:v>1891</c:v>
                </c:pt>
                <c:pt idx="141">
                  <c:v>1892</c:v>
                </c:pt>
                <c:pt idx="142">
                  <c:v>1893</c:v>
                </c:pt>
                <c:pt idx="143">
                  <c:v>1894</c:v>
                </c:pt>
                <c:pt idx="144">
                  <c:v>1895</c:v>
                </c:pt>
                <c:pt idx="145">
                  <c:v>1896</c:v>
                </c:pt>
                <c:pt idx="146">
                  <c:v>1897</c:v>
                </c:pt>
                <c:pt idx="147">
                  <c:v>1898</c:v>
                </c:pt>
                <c:pt idx="148">
                  <c:v>1899</c:v>
                </c:pt>
                <c:pt idx="149">
                  <c:v>1900</c:v>
                </c:pt>
                <c:pt idx="150">
                  <c:v>1901</c:v>
                </c:pt>
                <c:pt idx="151">
                  <c:v>1902</c:v>
                </c:pt>
                <c:pt idx="152">
                  <c:v>1903</c:v>
                </c:pt>
                <c:pt idx="153">
                  <c:v>1904</c:v>
                </c:pt>
                <c:pt idx="154">
                  <c:v>1905</c:v>
                </c:pt>
                <c:pt idx="155">
                  <c:v>1906</c:v>
                </c:pt>
                <c:pt idx="156">
                  <c:v>1907</c:v>
                </c:pt>
                <c:pt idx="157">
                  <c:v>1908</c:v>
                </c:pt>
                <c:pt idx="158">
                  <c:v>1909</c:v>
                </c:pt>
                <c:pt idx="159">
                  <c:v>1910</c:v>
                </c:pt>
                <c:pt idx="160">
                  <c:v>1911</c:v>
                </c:pt>
                <c:pt idx="161">
                  <c:v>1912</c:v>
                </c:pt>
                <c:pt idx="162">
                  <c:v>1913</c:v>
                </c:pt>
                <c:pt idx="163">
                  <c:v>1914</c:v>
                </c:pt>
                <c:pt idx="164">
                  <c:v>1915</c:v>
                </c:pt>
                <c:pt idx="165">
                  <c:v>1916</c:v>
                </c:pt>
                <c:pt idx="166">
                  <c:v>1917</c:v>
                </c:pt>
                <c:pt idx="167">
                  <c:v>1918</c:v>
                </c:pt>
                <c:pt idx="168">
                  <c:v>1919</c:v>
                </c:pt>
                <c:pt idx="169">
                  <c:v>1920</c:v>
                </c:pt>
                <c:pt idx="170">
                  <c:v>1921</c:v>
                </c:pt>
                <c:pt idx="171">
                  <c:v>1922</c:v>
                </c:pt>
                <c:pt idx="172">
                  <c:v>1923</c:v>
                </c:pt>
                <c:pt idx="173">
                  <c:v>1924</c:v>
                </c:pt>
                <c:pt idx="174">
                  <c:v>1925</c:v>
                </c:pt>
                <c:pt idx="175">
                  <c:v>1926</c:v>
                </c:pt>
                <c:pt idx="176">
                  <c:v>1927</c:v>
                </c:pt>
                <c:pt idx="177">
                  <c:v>1928</c:v>
                </c:pt>
                <c:pt idx="178">
                  <c:v>1929</c:v>
                </c:pt>
                <c:pt idx="179">
                  <c:v>1930</c:v>
                </c:pt>
                <c:pt idx="180">
                  <c:v>1931</c:v>
                </c:pt>
                <c:pt idx="181">
                  <c:v>1932</c:v>
                </c:pt>
                <c:pt idx="182">
                  <c:v>1933</c:v>
                </c:pt>
                <c:pt idx="183">
                  <c:v>1934</c:v>
                </c:pt>
                <c:pt idx="184">
                  <c:v>1935</c:v>
                </c:pt>
                <c:pt idx="185">
                  <c:v>1936</c:v>
                </c:pt>
                <c:pt idx="186">
                  <c:v>1937</c:v>
                </c:pt>
                <c:pt idx="187">
                  <c:v>1938</c:v>
                </c:pt>
                <c:pt idx="188">
                  <c:v>1939</c:v>
                </c:pt>
                <c:pt idx="189">
                  <c:v>1940</c:v>
                </c:pt>
                <c:pt idx="190">
                  <c:v>1941</c:v>
                </c:pt>
                <c:pt idx="191">
                  <c:v>1942</c:v>
                </c:pt>
                <c:pt idx="192">
                  <c:v>1943</c:v>
                </c:pt>
                <c:pt idx="193">
                  <c:v>1944</c:v>
                </c:pt>
                <c:pt idx="194">
                  <c:v>1945</c:v>
                </c:pt>
                <c:pt idx="195">
                  <c:v>1946</c:v>
                </c:pt>
                <c:pt idx="196">
                  <c:v>1947</c:v>
                </c:pt>
                <c:pt idx="197">
                  <c:v>1948</c:v>
                </c:pt>
                <c:pt idx="198">
                  <c:v>1949</c:v>
                </c:pt>
                <c:pt idx="199">
                  <c:v>1950</c:v>
                </c:pt>
                <c:pt idx="200">
                  <c:v>1951</c:v>
                </c:pt>
                <c:pt idx="201">
                  <c:v>1952</c:v>
                </c:pt>
                <c:pt idx="202">
                  <c:v>1953</c:v>
                </c:pt>
                <c:pt idx="203">
                  <c:v>1954</c:v>
                </c:pt>
                <c:pt idx="204">
                  <c:v>1955</c:v>
                </c:pt>
                <c:pt idx="205">
                  <c:v>1956</c:v>
                </c:pt>
                <c:pt idx="206">
                  <c:v>1957</c:v>
                </c:pt>
                <c:pt idx="207">
                  <c:v>1958</c:v>
                </c:pt>
                <c:pt idx="208">
                  <c:v>1959</c:v>
                </c:pt>
                <c:pt idx="209">
                  <c:v>1960</c:v>
                </c:pt>
                <c:pt idx="210">
                  <c:v>1961</c:v>
                </c:pt>
                <c:pt idx="211">
                  <c:v>1962</c:v>
                </c:pt>
                <c:pt idx="212">
                  <c:v>1963</c:v>
                </c:pt>
                <c:pt idx="213">
                  <c:v>1964</c:v>
                </c:pt>
                <c:pt idx="214">
                  <c:v>1965</c:v>
                </c:pt>
                <c:pt idx="215">
                  <c:v>1966</c:v>
                </c:pt>
                <c:pt idx="216">
                  <c:v>1967</c:v>
                </c:pt>
                <c:pt idx="217">
                  <c:v>1968</c:v>
                </c:pt>
                <c:pt idx="218">
                  <c:v>1969</c:v>
                </c:pt>
                <c:pt idx="219">
                  <c:v>1970</c:v>
                </c:pt>
                <c:pt idx="220">
                  <c:v>1971</c:v>
                </c:pt>
                <c:pt idx="221">
                  <c:v>1972</c:v>
                </c:pt>
                <c:pt idx="222">
                  <c:v>1973</c:v>
                </c:pt>
                <c:pt idx="223">
                  <c:v>1974</c:v>
                </c:pt>
                <c:pt idx="224">
                  <c:v>1975</c:v>
                </c:pt>
                <c:pt idx="225">
                  <c:v>1976</c:v>
                </c:pt>
                <c:pt idx="226">
                  <c:v>1977</c:v>
                </c:pt>
                <c:pt idx="227">
                  <c:v>1978</c:v>
                </c:pt>
                <c:pt idx="228">
                  <c:v>1979</c:v>
                </c:pt>
                <c:pt idx="229">
                  <c:v>1980</c:v>
                </c:pt>
                <c:pt idx="230">
                  <c:v>1981</c:v>
                </c:pt>
                <c:pt idx="231">
                  <c:v>1982</c:v>
                </c:pt>
                <c:pt idx="232">
                  <c:v>1983</c:v>
                </c:pt>
                <c:pt idx="233">
                  <c:v>1984</c:v>
                </c:pt>
                <c:pt idx="234">
                  <c:v>1985</c:v>
                </c:pt>
                <c:pt idx="235">
                  <c:v>1986</c:v>
                </c:pt>
                <c:pt idx="236">
                  <c:v>1987</c:v>
                </c:pt>
                <c:pt idx="237">
                  <c:v>1988</c:v>
                </c:pt>
                <c:pt idx="238">
                  <c:v>1989</c:v>
                </c:pt>
                <c:pt idx="239">
                  <c:v>1990</c:v>
                </c:pt>
                <c:pt idx="240">
                  <c:v>1991</c:v>
                </c:pt>
                <c:pt idx="241">
                  <c:v>1992</c:v>
                </c:pt>
                <c:pt idx="242">
                  <c:v>1993</c:v>
                </c:pt>
                <c:pt idx="243">
                  <c:v>1994</c:v>
                </c:pt>
                <c:pt idx="244">
                  <c:v>1995</c:v>
                </c:pt>
                <c:pt idx="245">
                  <c:v>1996</c:v>
                </c:pt>
                <c:pt idx="246">
                  <c:v>1997</c:v>
                </c:pt>
                <c:pt idx="247">
                  <c:v>1998</c:v>
                </c:pt>
                <c:pt idx="248">
                  <c:v>1999</c:v>
                </c:pt>
                <c:pt idx="249">
                  <c:v>2000</c:v>
                </c:pt>
                <c:pt idx="250">
                  <c:v>2001</c:v>
                </c:pt>
                <c:pt idx="251">
                  <c:v>2002</c:v>
                </c:pt>
                <c:pt idx="252">
                  <c:v>2003</c:v>
                </c:pt>
                <c:pt idx="253">
                  <c:v>2004</c:v>
                </c:pt>
                <c:pt idx="254">
                  <c:v>2005</c:v>
                </c:pt>
                <c:pt idx="255">
                  <c:v>2006</c:v>
                </c:pt>
                <c:pt idx="256">
                  <c:v>2007</c:v>
                </c:pt>
                <c:pt idx="257">
                  <c:v>2008</c:v>
                </c:pt>
                <c:pt idx="258">
                  <c:v>2009</c:v>
                </c:pt>
                <c:pt idx="259">
                  <c:v>2010</c:v>
                </c:pt>
                <c:pt idx="260">
                  <c:v>2011</c:v>
                </c:pt>
                <c:pt idx="261">
                  <c:v>2012</c:v>
                </c:pt>
                <c:pt idx="262">
                  <c:v>2013</c:v>
                </c:pt>
                <c:pt idx="263">
                  <c:v>2014</c:v>
                </c:pt>
              </c:numCache>
            </c:numRef>
          </c:xVal>
          <c:yVal>
            <c:numRef>
              <c:f>'emissions CDIAC'!$F$6:$F$269</c:f>
              <c:numCache>
                <c:formatCode>0.000</c:formatCode>
                <c:ptCount val="264"/>
                <c:pt idx="0">
                  <c:v>1.4150943396226414E-3</c:v>
                </c:pt>
                <c:pt idx="1">
                  <c:v>2.8301886792452828E-3</c:v>
                </c:pt>
                <c:pt idx="2">
                  <c:v>4.2452830188679245E-3</c:v>
                </c:pt>
                <c:pt idx="3">
                  <c:v>5.6603773584905656E-3</c:v>
                </c:pt>
                <c:pt idx="4">
                  <c:v>7.0754716981132068E-3</c:v>
                </c:pt>
                <c:pt idx="5">
                  <c:v>8.4905660377358472E-3</c:v>
                </c:pt>
                <c:pt idx="6">
                  <c:v>9.9056603773584884E-3</c:v>
                </c:pt>
                <c:pt idx="7">
                  <c:v>1.132075471698113E-2</c:v>
                </c:pt>
                <c:pt idx="8">
                  <c:v>1.2735849056603771E-2</c:v>
                </c:pt>
                <c:pt idx="9">
                  <c:v>1.4150943396226412E-2</c:v>
                </c:pt>
                <c:pt idx="10">
                  <c:v>1.5566037735849053E-2</c:v>
                </c:pt>
                <c:pt idx="11">
                  <c:v>1.6981132075471694E-2</c:v>
                </c:pt>
                <c:pt idx="12">
                  <c:v>1.8396226415094339E-2</c:v>
                </c:pt>
                <c:pt idx="13">
                  <c:v>1.981132075471698E-2</c:v>
                </c:pt>
                <c:pt idx="14">
                  <c:v>2.1226415094339625E-2</c:v>
                </c:pt>
                <c:pt idx="15">
                  <c:v>2.2641509433962266E-2</c:v>
                </c:pt>
                <c:pt idx="16">
                  <c:v>2.4056603773584911E-2</c:v>
                </c:pt>
                <c:pt idx="17">
                  <c:v>2.5471698113207552E-2</c:v>
                </c:pt>
                <c:pt idx="18">
                  <c:v>2.6886792452830193E-2</c:v>
                </c:pt>
                <c:pt idx="19">
                  <c:v>2.8301886792452838E-2</c:v>
                </c:pt>
                <c:pt idx="20">
                  <c:v>3.0188679245283026E-2</c:v>
                </c:pt>
                <c:pt idx="21">
                  <c:v>3.2075471698113214E-2</c:v>
                </c:pt>
                <c:pt idx="22">
                  <c:v>3.3962264150943403E-2</c:v>
                </c:pt>
                <c:pt idx="23">
                  <c:v>3.5849056603773598E-2</c:v>
                </c:pt>
                <c:pt idx="24">
                  <c:v>3.7735849056603786E-2</c:v>
                </c:pt>
                <c:pt idx="25">
                  <c:v>3.9622641509433974E-2</c:v>
                </c:pt>
                <c:pt idx="26">
                  <c:v>4.1509433962264169E-2</c:v>
                </c:pt>
                <c:pt idx="27">
                  <c:v>4.3396226415094358E-2</c:v>
                </c:pt>
                <c:pt idx="28">
                  <c:v>4.5283018867924546E-2</c:v>
                </c:pt>
                <c:pt idx="29">
                  <c:v>4.7169811320754734E-2</c:v>
                </c:pt>
                <c:pt idx="30">
                  <c:v>4.9528301886792477E-2</c:v>
                </c:pt>
                <c:pt idx="31">
                  <c:v>5.1886792452830212E-2</c:v>
                </c:pt>
                <c:pt idx="32">
                  <c:v>5.4245283018867947E-2</c:v>
                </c:pt>
                <c:pt idx="33">
                  <c:v>5.6603773584905689E-2</c:v>
                </c:pt>
                <c:pt idx="34">
                  <c:v>5.8962264150943418E-2</c:v>
                </c:pt>
                <c:pt idx="35">
                  <c:v>6.132075471698116E-2</c:v>
                </c:pt>
                <c:pt idx="36">
                  <c:v>6.3679245283018895E-2</c:v>
                </c:pt>
                <c:pt idx="37">
                  <c:v>6.6037735849056631E-2</c:v>
                </c:pt>
                <c:pt idx="38">
                  <c:v>6.8396226415094366E-2</c:v>
                </c:pt>
                <c:pt idx="39">
                  <c:v>7.0754716981132115E-2</c:v>
                </c:pt>
                <c:pt idx="40">
                  <c:v>7.3584905660377398E-2</c:v>
                </c:pt>
                <c:pt idx="41">
                  <c:v>7.641509433962268E-2</c:v>
                </c:pt>
                <c:pt idx="42">
                  <c:v>7.9245283018867962E-2</c:v>
                </c:pt>
                <c:pt idx="43">
                  <c:v>8.2075471698113245E-2</c:v>
                </c:pt>
                <c:pt idx="44">
                  <c:v>8.4905660377358541E-2</c:v>
                </c:pt>
                <c:pt idx="45">
                  <c:v>8.7735849056603823E-2</c:v>
                </c:pt>
                <c:pt idx="46">
                  <c:v>9.1037735849056653E-2</c:v>
                </c:pt>
                <c:pt idx="47">
                  <c:v>9.4339622641509482E-2</c:v>
                </c:pt>
                <c:pt idx="48">
                  <c:v>9.7641509433962326E-2</c:v>
                </c:pt>
                <c:pt idx="49">
                  <c:v>0.1014150943396227</c:v>
                </c:pt>
                <c:pt idx="50">
                  <c:v>0.10518867924528308</c:v>
                </c:pt>
                <c:pt idx="51">
                  <c:v>0.10990566037735856</c:v>
                </c:pt>
                <c:pt idx="52">
                  <c:v>0.11415094339622649</c:v>
                </c:pt>
                <c:pt idx="53">
                  <c:v>0.11839622641509441</c:v>
                </c:pt>
                <c:pt idx="54">
                  <c:v>0.12264150943396233</c:v>
                </c:pt>
                <c:pt idx="55">
                  <c:v>0.12735849056603782</c:v>
                </c:pt>
                <c:pt idx="56">
                  <c:v>0.13207547169811329</c:v>
                </c:pt>
                <c:pt idx="57">
                  <c:v>0.13679245283018876</c:v>
                </c:pt>
                <c:pt idx="58">
                  <c:v>0.14150943396226423</c:v>
                </c:pt>
                <c:pt idx="59">
                  <c:v>0.14622641509433973</c:v>
                </c:pt>
                <c:pt idx="60">
                  <c:v>0.15141509433962275</c:v>
                </c:pt>
                <c:pt idx="61">
                  <c:v>0.15660377358490576</c:v>
                </c:pt>
                <c:pt idx="62">
                  <c:v>0.16179245283018878</c:v>
                </c:pt>
                <c:pt idx="63">
                  <c:v>0.1669811320754718</c:v>
                </c:pt>
                <c:pt idx="64">
                  <c:v>0.17264150943396239</c:v>
                </c:pt>
                <c:pt idx="65">
                  <c:v>0.1787735849056605</c:v>
                </c:pt>
                <c:pt idx="66">
                  <c:v>0.18537735849056616</c:v>
                </c:pt>
                <c:pt idx="67">
                  <c:v>0.19198113207547182</c:v>
                </c:pt>
                <c:pt idx="68">
                  <c:v>0.19858490566037751</c:v>
                </c:pt>
                <c:pt idx="69">
                  <c:v>0.20518867924528317</c:v>
                </c:pt>
                <c:pt idx="70">
                  <c:v>0.21179245283018883</c:v>
                </c:pt>
                <c:pt idx="71">
                  <c:v>0.21886792452830203</c:v>
                </c:pt>
                <c:pt idx="72">
                  <c:v>0.22641509433962281</c:v>
                </c:pt>
                <c:pt idx="73">
                  <c:v>0.23396226415094357</c:v>
                </c:pt>
                <c:pt idx="74">
                  <c:v>0.24198113207547184</c:v>
                </c:pt>
                <c:pt idx="75">
                  <c:v>0.25000000000000017</c:v>
                </c:pt>
                <c:pt idx="76">
                  <c:v>0.25849056603773601</c:v>
                </c:pt>
                <c:pt idx="77">
                  <c:v>0.26698113207547186</c:v>
                </c:pt>
                <c:pt idx="78">
                  <c:v>0.27547169811320771</c:v>
                </c:pt>
                <c:pt idx="79">
                  <c:v>0.28679245283018889</c:v>
                </c:pt>
                <c:pt idx="80">
                  <c:v>0.29764150943396245</c:v>
                </c:pt>
                <c:pt idx="81">
                  <c:v>0.30849056603773606</c:v>
                </c:pt>
                <c:pt idx="82">
                  <c:v>0.31981132075471719</c:v>
                </c:pt>
                <c:pt idx="83">
                  <c:v>0.33113207547169832</c:v>
                </c:pt>
                <c:pt idx="84">
                  <c:v>0.34292452830188702</c:v>
                </c:pt>
                <c:pt idx="85">
                  <c:v>0.35660377358490591</c:v>
                </c:pt>
                <c:pt idx="86">
                  <c:v>0.37028301886792481</c:v>
                </c:pt>
                <c:pt idx="87">
                  <c:v>0.38443396226415122</c:v>
                </c:pt>
                <c:pt idx="88">
                  <c:v>0.39905660377358521</c:v>
                </c:pt>
                <c:pt idx="89">
                  <c:v>0.41462264150943423</c:v>
                </c:pt>
                <c:pt idx="90">
                  <c:v>0.43066037735849089</c:v>
                </c:pt>
                <c:pt idx="91">
                  <c:v>0.44764150943396258</c:v>
                </c:pt>
                <c:pt idx="92">
                  <c:v>0.46509433962264185</c:v>
                </c:pt>
                <c:pt idx="93">
                  <c:v>0.48349056603773621</c:v>
                </c:pt>
                <c:pt idx="94">
                  <c:v>0.50377358490566071</c:v>
                </c:pt>
                <c:pt idx="95">
                  <c:v>0.52405660377358521</c:v>
                </c:pt>
                <c:pt idx="96">
                  <c:v>0.54575471698113243</c:v>
                </c:pt>
                <c:pt idx="97">
                  <c:v>0.56792452830188711</c:v>
                </c:pt>
                <c:pt idx="98">
                  <c:v>0.59150943396226441</c:v>
                </c:pt>
                <c:pt idx="99">
                  <c:v>0.61698113207547201</c:v>
                </c:pt>
                <c:pt idx="100">
                  <c:v>0.6424528301886796</c:v>
                </c:pt>
                <c:pt idx="101">
                  <c:v>0.6693396226415097</c:v>
                </c:pt>
                <c:pt idx="102">
                  <c:v>0.69716981132075495</c:v>
                </c:pt>
                <c:pt idx="103">
                  <c:v>0.72971698113207573</c:v>
                </c:pt>
                <c:pt idx="104">
                  <c:v>0.76320754716981154</c:v>
                </c:pt>
                <c:pt idx="105">
                  <c:v>0.79905660377358512</c:v>
                </c:pt>
                <c:pt idx="106">
                  <c:v>0.83537735849056627</c:v>
                </c:pt>
                <c:pt idx="107">
                  <c:v>0.872169811320755</c:v>
                </c:pt>
                <c:pt idx="108">
                  <c:v>0.91132075471698137</c:v>
                </c:pt>
                <c:pt idx="109">
                  <c:v>0.95424528301886813</c:v>
                </c:pt>
                <c:pt idx="110">
                  <c:v>0.99905660377358518</c:v>
                </c:pt>
                <c:pt idx="111">
                  <c:v>1.0448113207547174</c:v>
                </c:pt>
                <c:pt idx="112">
                  <c:v>1.0938679245283023</c:v>
                </c:pt>
                <c:pt idx="113">
                  <c:v>1.1466981132075476</c:v>
                </c:pt>
                <c:pt idx="114">
                  <c:v>1.2028301886792456</c:v>
                </c:pt>
                <c:pt idx="115">
                  <c:v>1.2603773584905662</c:v>
                </c:pt>
                <c:pt idx="116">
                  <c:v>1.3216981132075474</c:v>
                </c:pt>
                <c:pt idx="117">
                  <c:v>1.3853773584905662</c:v>
                </c:pt>
                <c:pt idx="118">
                  <c:v>1.4523584905660378</c:v>
                </c:pt>
                <c:pt idx="119">
                  <c:v>1.5216981132075471</c:v>
                </c:pt>
                <c:pt idx="120">
                  <c:v>1.5952830188679246</c:v>
                </c:pt>
                <c:pt idx="121">
                  <c:v>1.6768867924528301</c:v>
                </c:pt>
                <c:pt idx="122">
                  <c:v>1.763679245283019</c:v>
                </c:pt>
                <c:pt idx="123">
                  <c:v>1.8457547169811321</c:v>
                </c:pt>
                <c:pt idx="124">
                  <c:v>1.9344339622641509</c:v>
                </c:pt>
                <c:pt idx="125">
                  <c:v>2.0245283018867921</c:v>
                </c:pt>
                <c:pt idx="126">
                  <c:v>2.1160377358490563</c:v>
                </c:pt>
                <c:pt idx="127">
                  <c:v>2.2084905660377356</c:v>
                </c:pt>
                <c:pt idx="128">
                  <c:v>2.3075471698113206</c:v>
                </c:pt>
                <c:pt idx="129">
                  <c:v>2.4188679245283016</c:v>
                </c:pt>
                <c:pt idx="130">
                  <c:v>2.5334905660377354</c:v>
                </c:pt>
                <c:pt idx="131">
                  <c:v>2.6542452830188679</c:v>
                </c:pt>
                <c:pt idx="132">
                  <c:v>2.7825471698113207</c:v>
                </c:pt>
                <c:pt idx="133">
                  <c:v>2.9122641509433964</c:v>
                </c:pt>
                <c:pt idx="134">
                  <c:v>3.0429245283018869</c:v>
                </c:pt>
                <c:pt idx="135">
                  <c:v>3.1754716981132076</c:v>
                </c:pt>
                <c:pt idx="136">
                  <c:v>3.314622641509434</c:v>
                </c:pt>
                <c:pt idx="137">
                  <c:v>3.4688679245283018</c:v>
                </c:pt>
                <c:pt idx="138">
                  <c:v>3.6231132075471697</c:v>
                </c:pt>
                <c:pt idx="139">
                  <c:v>3.791037735849057</c:v>
                </c:pt>
                <c:pt idx="140">
                  <c:v>3.9665094339622642</c:v>
                </c:pt>
                <c:pt idx="141">
                  <c:v>4.1429245283018874</c:v>
                </c:pt>
                <c:pt idx="142">
                  <c:v>4.317452830188679</c:v>
                </c:pt>
                <c:pt idx="143">
                  <c:v>4.4981132075471706</c:v>
                </c:pt>
                <c:pt idx="144">
                  <c:v>4.6896226415094349</c:v>
                </c:pt>
                <c:pt idx="145">
                  <c:v>4.8872641509433974</c:v>
                </c:pt>
                <c:pt idx="146">
                  <c:v>5.0948113207547179</c:v>
                </c:pt>
                <c:pt idx="147">
                  <c:v>5.3141509433962266</c:v>
                </c:pt>
                <c:pt idx="148">
                  <c:v>5.5533018867924531</c:v>
                </c:pt>
                <c:pt idx="149">
                  <c:v>5.8051886792452834</c:v>
                </c:pt>
                <c:pt idx="150">
                  <c:v>6.0655660377358496</c:v>
                </c:pt>
                <c:pt idx="151">
                  <c:v>6.3325471698113214</c:v>
                </c:pt>
                <c:pt idx="152">
                  <c:v>6.6235849056603779</c:v>
                </c:pt>
                <c:pt idx="153">
                  <c:v>6.9179245283018878</c:v>
                </c:pt>
                <c:pt idx="154">
                  <c:v>7.2306603773584914</c:v>
                </c:pt>
                <c:pt idx="155">
                  <c:v>7.5641509433962266</c:v>
                </c:pt>
                <c:pt idx="156">
                  <c:v>7.9339622641509431</c:v>
                </c:pt>
                <c:pt idx="157">
                  <c:v>8.2877358490566042</c:v>
                </c:pt>
                <c:pt idx="158">
                  <c:v>8.6580188679245289</c:v>
                </c:pt>
                <c:pt idx="159">
                  <c:v>9.0443396226415089</c:v>
                </c:pt>
                <c:pt idx="160">
                  <c:v>9.4386792452830175</c:v>
                </c:pt>
                <c:pt idx="161">
                  <c:v>9.8533018867924529</c:v>
                </c:pt>
                <c:pt idx="162">
                  <c:v>10.29811320754717</c:v>
                </c:pt>
                <c:pt idx="163">
                  <c:v>10.699056603773585</c:v>
                </c:pt>
                <c:pt idx="164">
                  <c:v>11.09433962264151</c:v>
                </c:pt>
                <c:pt idx="165">
                  <c:v>11.51933962264151</c:v>
                </c:pt>
                <c:pt idx="166">
                  <c:v>11.969811320754717</c:v>
                </c:pt>
                <c:pt idx="167">
                  <c:v>12.41132075471698</c:v>
                </c:pt>
                <c:pt idx="168">
                  <c:v>12.791509433962265</c:v>
                </c:pt>
                <c:pt idx="169">
                  <c:v>13.231132075471697</c:v>
                </c:pt>
                <c:pt idx="170">
                  <c:v>13.609905660377359</c:v>
                </c:pt>
                <c:pt idx="171">
                  <c:v>14.008490566037736</c:v>
                </c:pt>
                <c:pt idx="172">
                  <c:v>14.466037735849056</c:v>
                </c:pt>
                <c:pt idx="173">
                  <c:v>14.920283018867924</c:v>
                </c:pt>
                <c:pt idx="174">
                  <c:v>15.380188679245283</c:v>
                </c:pt>
                <c:pt idx="175">
                  <c:v>15.843867924528301</c:v>
                </c:pt>
                <c:pt idx="176">
                  <c:v>16.344811320754715</c:v>
                </c:pt>
                <c:pt idx="177">
                  <c:v>16.84716981132075</c:v>
                </c:pt>
                <c:pt idx="178">
                  <c:v>17.387264150943395</c:v>
                </c:pt>
                <c:pt idx="179">
                  <c:v>17.883962264150941</c:v>
                </c:pt>
                <c:pt idx="180">
                  <c:v>18.327358490566034</c:v>
                </c:pt>
                <c:pt idx="181">
                  <c:v>18.726886792452827</c:v>
                </c:pt>
                <c:pt idx="182">
                  <c:v>19.148113207547166</c:v>
                </c:pt>
                <c:pt idx="183">
                  <c:v>19.60707547169811</c:v>
                </c:pt>
                <c:pt idx="184">
                  <c:v>20.091509433962262</c:v>
                </c:pt>
                <c:pt idx="185">
                  <c:v>20.624528301886791</c:v>
                </c:pt>
                <c:pt idx="186">
                  <c:v>21.194811320754717</c:v>
                </c:pt>
                <c:pt idx="187">
                  <c:v>21.733490566037737</c:v>
                </c:pt>
                <c:pt idx="188">
                  <c:v>22.295754716981133</c:v>
                </c:pt>
                <c:pt idx="189">
                  <c:v>22.908490566037734</c:v>
                </c:pt>
                <c:pt idx="190">
                  <c:v>23.537735849056606</c:v>
                </c:pt>
                <c:pt idx="191">
                  <c:v>24.170754716981133</c:v>
                </c:pt>
                <c:pt idx="192">
                  <c:v>24.826886792452829</c:v>
                </c:pt>
                <c:pt idx="193">
                  <c:v>25.479245283018869</c:v>
                </c:pt>
                <c:pt idx="194">
                  <c:v>26.026415094339622</c:v>
                </c:pt>
                <c:pt idx="195">
                  <c:v>26.610377358490567</c:v>
                </c:pt>
                <c:pt idx="196">
                  <c:v>27.266981132075472</c:v>
                </c:pt>
                <c:pt idx="197">
                  <c:v>27.959905660377359</c:v>
                </c:pt>
                <c:pt idx="198">
                  <c:v>28.629245283018868</c:v>
                </c:pt>
                <c:pt idx="199">
                  <c:v>29.398113207547169</c:v>
                </c:pt>
                <c:pt idx="200">
                  <c:v>30.231603773584908</c:v>
                </c:pt>
                <c:pt idx="201">
                  <c:v>31.078301886792456</c:v>
                </c:pt>
                <c:pt idx="202">
                  <c:v>31.946698113207546</c:v>
                </c:pt>
                <c:pt idx="203">
                  <c:v>32.826415094339623</c:v>
                </c:pt>
                <c:pt idx="204">
                  <c:v>33.789622641509432</c:v>
                </c:pt>
                <c:pt idx="205">
                  <c:v>34.816509433962267</c:v>
                </c:pt>
                <c:pt idx="206">
                  <c:v>35.887264150943395</c:v>
                </c:pt>
                <c:pt idx="207">
                  <c:v>36.986320754716978</c:v>
                </c:pt>
                <c:pt idx="208">
                  <c:v>38.143867924528294</c:v>
                </c:pt>
                <c:pt idx="209">
                  <c:v>39.35566037735849</c:v>
                </c:pt>
                <c:pt idx="210">
                  <c:v>40.572641509433957</c:v>
                </c:pt>
                <c:pt idx="211">
                  <c:v>41.839622641509429</c:v>
                </c:pt>
                <c:pt idx="212">
                  <c:v>43.175943396226408</c:v>
                </c:pt>
                <c:pt idx="213">
                  <c:v>44.588679245283011</c:v>
                </c:pt>
                <c:pt idx="214">
                  <c:v>46.065094339622632</c:v>
                </c:pt>
                <c:pt idx="215">
                  <c:v>47.616037735849048</c:v>
                </c:pt>
                <c:pt idx="216">
                  <c:v>49.216509433962251</c:v>
                </c:pt>
                <c:pt idx="217">
                  <c:v>50.898584905660371</c:v>
                </c:pt>
                <c:pt idx="218">
                  <c:v>52.681603773584897</c:v>
                </c:pt>
                <c:pt idx="219">
                  <c:v>54.593396226415088</c:v>
                </c:pt>
                <c:pt idx="220">
                  <c:v>56.578301886792445</c:v>
                </c:pt>
                <c:pt idx="221">
                  <c:v>58.642452830188674</c:v>
                </c:pt>
                <c:pt idx="222">
                  <c:v>60.818867924528291</c:v>
                </c:pt>
                <c:pt idx="223">
                  <c:v>62.999528301886777</c:v>
                </c:pt>
                <c:pt idx="224">
                  <c:v>65.167452830188665</c:v>
                </c:pt>
                <c:pt idx="225">
                  <c:v>67.461792452830181</c:v>
                </c:pt>
                <c:pt idx="226">
                  <c:v>69.827830188679229</c:v>
                </c:pt>
                <c:pt idx="227">
                  <c:v>72.221226415094321</c:v>
                </c:pt>
                <c:pt idx="228">
                  <c:v>74.748113207547163</c:v>
                </c:pt>
                <c:pt idx="229">
                  <c:v>77.248584905660351</c:v>
                </c:pt>
                <c:pt idx="230">
                  <c:v>79.672169811320742</c:v>
                </c:pt>
                <c:pt idx="231">
                  <c:v>82.074999999999974</c:v>
                </c:pt>
                <c:pt idx="232">
                  <c:v>84.468867924528283</c:v>
                </c:pt>
                <c:pt idx="233">
                  <c:v>86.94905660377357</c:v>
                </c:pt>
                <c:pt idx="234">
                  <c:v>89.504245283018847</c:v>
                </c:pt>
                <c:pt idx="235">
                  <c:v>92.137735849056583</c:v>
                </c:pt>
                <c:pt idx="236">
                  <c:v>94.838207547169787</c:v>
                </c:pt>
                <c:pt idx="237">
                  <c:v>97.638207547169785</c:v>
                </c:pt>
                <c:pt idx="238">
                  <c:v>100.49952830188677</c:v>
                </c:pt>
                <c:pt idx="239">
                  <c:v>103.36462264150941</c:v>
                </c:pt>
                <c:pt idx="240">
                  <c:v>106.26179245283018</c:v>
                </c:pt>
                <c:pt idx="241">
                  <c:v>109.12877358490564</c:v>
                </c:pt>
                <c:pt idx="242">
                  <c:v>111.99198113207545</c:v>
                </c:pt>
                <c:pt idx="243">
                  <c:v>114.90424528301885</c:v>
                </c:pt>
                <c:pt idx="244">
                  <c:v>117.87830188679244</c:v>
                </c:pt>
                <c:pt idx="245">
                  <c:v>120.91981132075469</c:v>
                </c:pt>
                <c:pt idx="246">
                  <c:v>124.01226415094337</c:v>
                </c:pt>
                <c:pt idx="247">
                  <c:v>127.11415094339621</c:v>
                </c:pt>
                <c:pt idx="248">
                  <c:v>130.20896226415093</c:v>
                </c:pt>
                <c:pt idx="249">
                  <c:v>133.38490566037734</c:v>
                </c:pt>
                <c:pt idx="250">
                  <c:v>136.63632075471693</c:v>
                </c:pt>
                <c:pt idx="251">
                  <c:v>139.93537735849051</c:v>
                </c:pt>
                <c:pt idx="252">
                  <c:v>143.41462264150937</c:v>
                </c:pt>
                <c:pt idx="253">
                  <c:v>147.0669811320754</c:v>
                </c:pt>
                <c:pt idx="254">
                  <c:v>150.8603773584905</c:v>
                </c:pt>
                <c:pt idx="255">
                  <c:v>154.79245283018861</c:v>
                </c:pt>
                <c:pt idx="256">
                  <c:v>158.80330188679238</c:v>
                </c:pt>
                <c:pt idx="257">
                  <c:v>162.9429245283018</c:v>
                </c:pt>
                <c:pt idx="258">
                  <c:v>167.04528301886785</c:v>
                </c:pt>
                <c:pt idx="259">
                  <c:v>171.35094339622634</c:v>
                </c:pt>
                <c:pt idx="260">
                  <c:v>175.83349056603765</c:v>
                </c:pt>
                <c:pt idx="261">
                  <c:v>180.39622641509425</c:v>
                </c:pt>
                <c:pt idx="262">
                  <c:v>185.00613207547161</c:v>
                </c:pt>
                <c:pt idx="263">
                  <c:v>189.654716981132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879296"/>
        <c:axId val="118879872"/>
      </c:scatterChart>
      <c:scatterChart>
        <c:scatterStyle val="smoothMarker"/>
        <c:varyColors val="0"/>
        <c:ser>
          <c:idx val="4"/>
          <c:order val="1"/>
          <c:tx>
            <c:strRef>
              <c:f>'emissions CDIAC'!$C$5</c:f>
              <c:strCache>
                <c:ptCount val="1"/>
                <c:pt idx="0">
                  <c:v> Emissions annuelles (ppm/an)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ysDash"/>
            </a:ln>
          </c:spPr>
          <c:marker>
            <c:symbol val="none"/>
          </c:marker>
          <c:xVal>
            <c:numRef>
              <c:f>'emissions CDIAC'!$A$6:$A$269</c:f>
              <c:numCache>
                <c:formatCode>General</c:formatCode>
                <c:ptCount val="264"/>
                <c:pt idx="0">
                  <c:v>1751</c:v>
                </c:pt>
                <c:pt idx="1">
                  <c:v>1752</c:v>
                </c:pt>
                <c:pt idx="2">
                  <c:v>1753</c:v>
                </c:pt>
                <c:pt idx="3">
                  <c:v>1754</c:v>
                </c:pt>
                <c:pt idx="4">
                  <c:v>1755</c:v>
                </c:pt>
                <c:pt idx="5">
                  <c:v>1756</c:v>
                </c:pt>
                <c:pt idx="6">
                  <c:v>1757</c:v>
                </c:pt>
                <c:pt idx="7">
                  <c:v>1758</c:v>
                </c:pt>
                <c:pt idx="8">
                  <c:v>1759</c:v>
                </c:pt>
                <c:pt idx="9">
                  <c:v>1760</c:v>
                </c:pt>
                <c:pt idx="10">
                  <c:v>1761</c:v>
                </c:pt>
                <c:pt idx="11">
                  <c:v>1762</c:v>
                </c:pt>
                <c:pt idx="12">
                  <c:v>1763</c:v>
                </c:pt>
                <c:pt idx="13">
                  <c:v>1764</c:v>
                </c:pt>
                <c:pt idx="14">
                  <c:v>1765</c:v>
                </c:pt>
                <c:pt idx="15">
                  <c:v>1766</c:v>
                </c:pt>
                <c:pt idx="16">
                  <c:v>1767</c:v>
                </c:pt>
                <c:pt idx="17">
                  <c:v>1768</c:v>
                </c:pt>
                <c:pt idx="18">
                  <c:v>1769</c:v>
                </c:pt>
                <c:pt idx="19">
                  <c:v>1770</c:v>
                </c:pt>
                <c:pt idx="20">
                  <c:v>1771</c:v>
                </c:pt>
                <c:pt idx="21">
                  <c:v>1772</c:v>
                </c:pt>
                <c:pt idx="22">
                  <c:v>1773</c:v>
                </c:pt>
                <c:pt idx="23">
                  <c:v>1774</c:v>
                </c:pt>
                <c:pt idx="24">
                  <c:v>1775</c:v>
                </c:pt>
                <c:pt idx="25">
                  <c:v>1776</c:v>
                </c:pt>
                <c:pt idx="26">
                  <c:v>1777</c:v>
                </c:pt>
                <c:pt idx="27">
                  <c:v>1778</c:v>
                </c:pt>
                <c:pt idx="28">
                  <c:v>1779</c:v>
                </c:pt>
                <c:pt idx="29">
                  <c:v>1780</c:v>
                </c:pt>
                <c:pt idx="30">
                  <c:v>1781</c:v>
                </c:pt>
                <c:pt idx="31">
                  <c:v>1782</c:v>
                </c:pt>
                <c:pt idx="32">
                  <c:v>1783</c:v>
                </c:pt>
                <c:pt idx="33">
                  <c:v>1784</c:v>
                </c:pt>
                <c:pt idx="34">
                  <c:v>1785</c:v>
                </c:pt>
                <c:pt idx="35">
                  <c:v>1786</c:v>
                </c:pt>
                <c:pt idx="36">
                  <c:v>1787</c:v>
                </c:pt>
                <c:pt idx="37">
                  <c:v>1788</c:v>
                </c:pt>
                <c:pt idx="38">
                  <c:v>1789</c:v>
                </c:pt>
                <c:pt idx="39">
                  <c:v>1790</c:v>
                </c:pt>
                <c:pt idx="40">
                  <c:v>1791</c:v>
                </c:pt>
                <c:pt idx="41">
                  <c:v>1792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1799</c:v>
                </c:pt>
                <c:pt idx="49">
                  <c:v>1800</c:v>
                </c:pt>
                <c:pt idx="50">
                  <c:v>1801</c:v>
                </c:pt>
                <c:pt idx="51">
                  <c:v>1802</c:v>
                </c:pt>
                <c:pt idx="52">
                  <c:v>1803</c:v>
                </c:pt>
                <c:pt idx="53">
                  <c:v>1804</c:v>
                </c:pt>
                <c:pt idx="54">
                  <c:v>1805</c:v>
                </c:pt>
                <c:pt idx="55">
                  <c:v>1806</c:v>
                </c:pt>
                <c:pt idx="56">
                  <c:v>1807</c:v>
                </c:pt>
                <c:pt idx="57">
                  <c:v>1808</c:v>
                </c:pt>
                <c:pt idx="58">
                  <c:v>1809</c:v>
                </c:pt>
                <c:pt idx="59">
                  <c:v>1810</c:v>
                </c:pt>
                <c:pt idx="60">
                  <c:v>1811</c:v>
                </c:pt>
                <c:pt idx="61">
                  <c:v>1812</c:v>
                </c:pt>
                <c:pt idx="62">
                  <c:v>1813</c:v>
                </c:pt>
                <c:pt idx="63">
                  <c:v>1814</c:v>
                </c:pt>
                <c:pt idx="64">
                  <c:v>1815</c:v>
                </c:pt>
                <c:pt idx="65">
                  <c:v>1816</c:v>
                </c:pt>
                <c:pt idx="66">
                  <c:v>1817</c:v>
                </c:pt>
                <c:pt idx="67">
                  <c:v>1818</c:v>
                </c:pt>
                <c:pt idx="68">
                  <c:v>1819</c:v>
                </c:pt>
                <c:pt idx="69">
                  <c:v>1820</c:v>
                </c:pt>
                <c:pt idx="70">
                  <c:v>1821</c:v>
                </c:pt>
                <c:pt idx="71">
                  <c:v>1822</c:v>
                </c:pt>
                <c:pt idx="72">
                  <c:v>1823</c:v>
                </c:pt>
                <c:pt idx="73">
                  <c:v>1824</c:v>
                </c:pt>
                <c:pt idx="74">
                  <c:v>1825</c:v>
                </c:pt>
                <c:pt idx="75">
                  <c:v>1826</c:v>
                </c:pt>
                <c:pt idx="76">
                  <c:v>1827</c:v>
                </c:pt>
                <c:pt idx="77">
                  <c:v>1828</c:v>
                </c:pt>
                <c:pt idx="78">
                  <c:v>1829</c:v>
                </c:pt>
                <c:pt idx="79">
                  <c:v>1830</c:v>
                </c:pt>
                <c:pt idx="80">
                  <c:v>1831</c:v>
                </c:pt>
                <c:pt idx="81">
                  <c:v>1832</c:v>
                </c:pt>
                <c:pt idx="82">
                  <c:v>1833</c:v>
                </c:pt>
                <c:pt idx="83">
                  <c:v>1834</c:v>
                </c:pt>
                <c:pt idx="84">
                  <c:v>1835</c:v>
                </c:pt>
                <c:pt idx="85">
                  <c:v>1836</c:v>
                </c:pt>
                <c:pt idx="86">
                  <c:v>1837</c:v>
                </c:pt>
                <c:pt idx="87">
                  <c:v>1838</c:v>
                </c:pt>
                <c:pt idx="88">
                  <c:v>1839</c:v>
                </c:pt>
                <c:pt idx="89">
                  <c:v>1840</c:v>
                </c:pt>
                <c:pt idx="90">
                  <c:v>1841</c:v>
                </c:pt>
                <c:pt idx="91">
                  <c:v>1842</c:v>
                </c:pt>
                <c:pt idx="92">
                  <c:v>1843</c:v>
                </c:pt>
                <c:pt idx="93">
                  <c:v>1844</c:v>
                </c:pt>
                <c:pt idx="94">
                  <c:v>1845</c:v>
                </c:pt>
                <c:pt idx="95">
                  <c:v>1846</c:v>
                </c:pt>
                <c:pt idx="96">
                  <c:v>1847</c:v>
                </c:pt>
                <c:pt idx="97">
                  <c:v>1848</c:v>
                </c:pt>
                <c:pt idx="98">
                  <c:v>1849</c:v>
                </c:pt>
                <c:pt idx="99">
                  <c:v>1850</c:v>
                </c:pt>
                <c:pt idx="100">
                  <c:v>1851</c:v>
                </c:pt>
                <c:pt idx="101">
                  <c:v>1852</c:v>
                </c:pt>
                <c:pt idx="102">
                  <c:v>1853</c:v>
                </c:pt>
                <c:pt idx="103">
                  <c:v>1854</c:v>
                </c:pt>
                <c:pt idx="104">
                  <c:v>1855</c:v>
                </c:pt>
                <c:pt idx="105">
                  <c:v>1856</c:v>
                </c:pt>
                <c:pt idx="106">
                  <c:v>1857</c:v>
                </c:pt>
                <c:pt idx="107">
                  <c:v>1858</c:v>
                </c:pt>
                <c:pt idx="108">
                  <c:v>1859</c:v>
                </c:pt>
                <c:pt idx="109">
                  <c:v>1860</c:v>
                </c:pt>
                <c:pt idx="110">
                  <c:v>1861</c:v>
                </c:pt>
                <c:pt idx="111">
                  <c:v>1862</c:v>
                </c:pt>
                <c:pt idx="112">
                  <c:v>1863</c:v>
                </c:pt>
                <c:pt idx="113">
                  <c:v>1864</c:v>
                </c:pt>
                <c:pt idx="114">
                  <c:v>1865</c:v>
                </c:pt>
                <c:pt idx="115">
                  <c:v>1866</c:v>
                </c:pt>
                <c:pt idx="116">
                  <c:v>1867</c:v>
                </c:pt>
                <c:pt idx="117">
                  <c:v>1868</c:v>
                </c:pt>
                <c:pt idx="118">
                  <c:v>1869</c:v>
                </c:pt>
                <c:pt idx="119">
                  <c:v>1870</c:v>
                </c:pt>
                <c:pt idx="120">
                  <c:v>1871</c:v>
                </c:pt>
                <c:pt idx="121">
                  <c:v>1872</c:v>
                </c:pt>
                <c:pt idx="122">
                  <c:v>1873</c:v>
                </c:pt>
                <c:pt idx="123">
                  <c:v>1874</c:v>
                </c:pt>
                <c:pt idx="124">
                  <c:v>1875</c:v>
                </c:pt>
                <c:pt idx="125">
                  <c:v>1876</c:v>
                </c:pt>
                <c:pt idx="126">
                  <c:v>1877</c:v>
                </c:pt>
                <c:pt idx="127">
                  <c:v>1878</c:v>
                </c:pt>
                <c:pt idx="128">
                  <c:v>1879</c:v>
                </c:pt>
                <c:pt idx="129">
                  <c:v>1880</c:v>
                </c:pt>
                <c:pt idx="130">
                  <c:v>1881</c:v>
                </c:pt>
                <c:pt idx="131">
                  <c:v>1882</c:v>
                </c:pt>
                <c:pt idx="132">
                  <c:v>1883</c:v>
                </c:pt>
                <c:pt idx="133">
                  <c:v>1884</c:v>
                </c:pt>
                <c:pt idx="134">
                  <c:v>1885</c:v>
                </c:pt>
                <c:pt idx="135">
                  <c:v>1886</c:v>
                </c:pt>
                <c:pt idx="136">
                  <c:v>1887</c:v>
                </c:pt>
                <c:pt idx="137">
                  <c:v>1888</c:v>
                </c:pt>
                <c:pt idx="138">
                  <c:v>1889</c:v>
                </c:pt>
                <c:pt idx="139">
                  <c:v>1890</c:v>
                </c:pt>
                <c:pt idx="140">
                  <c:v>1891</c:v>
                </c:pt>
                <c:pt idx="141">
                  <c:v>1892</c:v>
                </c:pt>
                <c:pt idx="142">
                  <c:v>1893</c:v>
                </c:pt>
                <c:pt idx="143">
                  <c:v>1894</c:v>
                </c:pt>
                <c:pt idx="144">
                  <c:v>1895</c:v>
                </c:pt>
                <c:pt idx="145">
                  <c:v>1896</c:v>
                </c:pt>
                <c:pt idx="146">
                  <c:v>1897</c:v>
                </c:pt>
                <c:pt idx="147">
                  <c:v>1898</c:v>
                </c:pt>
                <c:pt idx="148">
                  <c:v>1899</c:v>
                </c:pt>
                <c:pt idx="149">
                  <c:v>1900</c:v>
                </c:pt>
                <c:pt idx="150">
                  <c:v>1901</c:v>
                </c:pt>
                <c:pt idx="151">
                  <c:v>1902</c:v>
                </c:pt>
                <c:pt idx="152">
                  <c:v>1903</c:v>
                </c:pt>
                <c:pt idx="153">
                  <c:v>1904</c:v>
                </c:pt>
                <c:pt idx="154">
                  <c:v>1905</c:v>
                </c:pt>
                <c:pt idx="155">
                  <c:v>1906</c:v>
                </c:pt>
                <c:pt idx="156">
                  <c:v>1907</c:v>
                </c:pt>
                <c:pt idx="157">
                  <c:v>1908</c:v>
                </c:pt>
                <c:pt idx="158">
                  <c:v>1909</c:v>
                </c:pt>
                <c:pt idx="159">
                  <c:v>1910</c:v>
                </c:pt>
                <c:pt idx="160">
                  <c:v>1911</c:v>
                </c:pt>
                <c:pt idx="161">
                  <c:v>1912</c:v>
                </c:pt>
                <c:pt idx="162">
                  <c:v>1913</c:v>
                </c:pt>
                <c:pt idx="163">
                  <c:v>1914</c:v>
                </c:pt>
                <c:pt idx="164">
                  <c:v>1915</c:v>
                </c:pt>
                <c:pt idx="165">
                  <c:v>1916</c:v>
                </c:pt>
                <c:pt idx="166">
                  <c:v>1917</c:v>
                </c:pt>
                <c:pt idx="167">
                  <c:v>1918</c:v>
                </c:pt>
                <c:pt idx="168">
                  <c:v>1919</c:v>
                </c:pt>
                <c:pt idx="169">
                  <c:v>1920</c:v>
                </c:pt>
                <c:pt idx="170">
                  <c:v>1921</c:v>
                </c:pt>
                <c:pt idx="171">
                  <c:v>1922</c:v>
                </c:pt>
                <c:pt idx="172">
                  <c:v>1923</c:v>
                </c:pt>
                <c:pt idx="173">
                  <c:v>1924</c:v>
                </c:pt>
                <c:pt idx="174">
                  <c:v>1925</c:v>
                </c:pt>
                <c:pt idx="175">
                  <c:v>1926</c:v>
                </c:pt>
                <c:pt idx="176">
                  <c:v>1927</c:v>
                </c:pt>
                <c:pt idx="177">
                  <c:v>1928</c:v>
                </c:pt>
                <c:pt idx="178">
                  <c:v>1929</c:v>
                </c:pt>
                <c:pt idx="179">
                  <c:v>1930</c:v>
                </c:pt>
                <c:pt idx="180">
                  <c:v>1931</c:v>
                </c:pt>
                <c:pt idx="181">
                  <c:v>1932</c:v>
                </c:pt>
                <c:pt idx="182">
                  <c:v>1933</c:v>
                </c:pt>
                <c:pt idx="183">
                  <c:v>1934</c:v>
                </c:pt>
                <c:pt idx="184">
                  <c:v>1935</c:v>
                </c:pt>
                <c:pt idx="185">
                  <c:v>1936</c:v>
                </c:pt>
                <c:pt idx="186">
                  <c:v>1937</c:v>
                </c:pt>
                <c:pt idx="187">
                  <c:v>1938</c:v>
                </c:pt>
                <c:pt idx="188">
                  <c:v>1939</c:v>
                </c:pt>
                <c:pt idx="189">
                  <c:v>1940</c:v>
                </c:pt>
                <c:pt idx="190">
                  <c:v>1941</c:v>
                </c:pt>
                <c:pt idx="191">
                  <c:v>1942</c:v>
                </c:pt>
                <c:pt idx="192">
                  <c:v>1943</c:v>
                </c:pt>
                <c:pt idx="193">
                  <c:v>1944</c:v>
                </c:pt>
                <c:pt idx="194">
                  <c:v>1945</c:v>
                </c:pt>
                <c:pt idx="195">
                  <c:v>1946</c:v>
                </c:pt>
                <c:pt idx="196">
                  <c:v>1947</c:v>
                </c:pt>
                <c:pt idx="197">
                  <c:v>1948</c:v>
                </c:pt>
                <c:pt idx="198">
                  <c:v>1949</c:v>
                </c:pt>
                <c:pt idx="199">
                  <c:v>1950</c:v>
                </c:pt>
                <c:pt idx="200">
                  <c:v>1951</c:v>
                </c:pt>
                <c:pt idx="201">
                  <c:v>1952</c:v>
                </c:pt>
                <c:pt idx="202">
                  <c:v>1953</c:v>
                </c:pt>
                <c:pt idx="203">
                  <c:v>1954</c:v>
                </c:pt>
                <c:pt idx="204">
                  <c:v>1955</c:v>
                </c:pt>
                <c:pt idx="205">
                  <c:v>1956</c:v>
                </c:pt>
                <c:pt idx="206">
                  <c:v>1957</c:v>
                </c:pt>
                <c:pt idx="207">
                  <c:v>1958</c:v>
                </c:pt>
                <c:pt idx="208">
                  <c:v>1959</c:v>
                </c:pt>
                <c:pt idx="209">
                  <c:v>1960</c:v>
                </c:pt>
                <c:pt idx="210">
                  <c:v>1961</c:v>
                </c:pt>
                <c:pt idx="211">
                  <c:v>1962</c:v>
                </c:pt>
                <c:pt idx="212">
                  <c:v>1963</c:v>
                </c:pt>
                <c:pt idx="213">
                  <c:v>1964</c:v>
                </c:pt>
                <c:pt idx="214">
                  <c:v>1965</c:v>
                </c:pt>
                <c:pt idx="215">
                  <c:v>1966</c:v>
                </c:pt>
                <c:pt idx="216">
                  <c:v>1967</c:v>
                </c:pt>
                <c:pt idx="217">
                  <c:v>1968</c:v>
                </c:pt>
                <c:pt idx="218">
                  <c:v>1969</c:v>
                </c:pt>
                <c:pt idx="219">
                  <c:v>1970</c:v>
                </c:pt>
                <c:pt idx="220">
                  <c:v>1971</c:v>
                </c:pt>
                <c:pt idx="221">
                  <c:v>1972</c:v>
                </c:pt>
                <c:pt idx="222">
                  <c:v>1973</c:v>
                </c:pt>
                <c:pt idx="223">
                  <c:v>1974</c:v>
                </c:pt>
                <c:pt idx="224">
                  <c:v>1975</c:v>
                </c:pt>
                <c:pt idx="225">
                  <c:v>1976</c:v>
                </c:pt>
                <c:pt idx="226">
                  <c:v>1977</c:v>
                </c:pt>
                <c:pt idx="227">
                  <c:v>1978</c:v>
                </c:pt>
                <c:pt idx="228">
                  <c:v>1979</c:v>
                </c:pt>
                <c:pt idx="229">
                  <c:v>1980</c:v>
                </c:pt>
                <c:pt idx="230">
                  <c:v>1981</c:v>
                </c:pt>
                <c:pt idx="231">
                  <c:v>1982</c:v>
                </c:pt>
                <c:pt idx="232">
                  <c:v>1983</c:v>
                </c:pt>
                <c:pt idx="233">
                  <c:v>1984</c:v>
                </c:pt>
                <c:pt idx="234">
                  <c:v>1985</c:v>
                </c:pt>
                <c:pt idx="235">
                  <c:v>1986</c:v>
                </c:pt>
                <c:pt idx="236">
                  <c:v>1987</c:v>
                </c:pt>
                <c:pt idx="237">
                  <c:v>1988</c:v>
                </c:pt>
                <c:pt idx="238">
                  <c:v>1989</c:v>
                </c:pt>
                <c:pt idx="239">
                  <c:v>1990</c:v>
                </c:pt>
                <c:pt idx="240">
                  <c:v>1991</c:v>
                </c:pt>
                <c:pt idx="241">
                  <c:v>1992</c:v>
                </c:pt>
                <c:pt idx="242">
                  <c:v>1993</c:v>
                </c:pt>
                <c:pt idx="243">
                  <c:v>1994</c:v>
                </c:pt>
                <c:pt idx="244">
                  <c:v>1995</c:v>
                </c:pt>
                <c:pt idx="245">
                  <c:v>1996</c:v>
                </c:pt>
                <c:pt idx="246">
                  <c:v>1997</c:v>
                </c:pt>
                <c:pt idx="247">
                  <c:v>1998</c:v>
                </c:pt>
                <c:pt idx="248">
                  <c:v>1999</c:v>
                </c:pt>
                <c:pt idx="249">
                  <c:v>2000</c:v>
                </c:pt>
                <c:pt idx="250">
                  <c:v>2001</c:v>
                </c:pt>
                <c:pt idx="251">
                  <c:v>2002</c:v>
                </c:pt>
                <c:pt idx="252">
                  <c:v>2003</c:v>
                </c:pt>
                <c:pt idx="253">
                  <c:v>2004</c:v>
                </c:pt>
                <c:pt idx="254">
                  <c:v>2005</c:v>
                </c:pt>
                <c:pt idx="255">
                  <c:v>2006</c:v>
                </c:pt>
                <c:pt idx="256">
                  <c:v>2007</c:v>
                </c:pt>
                <c:pt idx="257">
                  <c:v>2008</c:v>
                </c:pt>
                <c:pt idx="258">
                  <c:v>2009</c:v>
                </c:pt>
                <c:pt idx="259">
                  <c:v>2010</c:v>
                </c:pt>
                <c:pt idx="260">
                  <c:v>2011</c:v>
                </c:pt>
                <c:pt idx="261">
                  <c:v>2012</c:v>
                </c:pt>
                <c:pt idx="262">
                  <c:v>2013</c:v>
                </c:pt>
                <c:pt idx="263">
                  <c:v>2014</c:v>
                </c:pt>
              </c:numCache>
            </c:numRef>
          </c:xVal>
          <c:yVal>
            <c:numRef>
              <c:f>'emissions CDIAC'!$C$6:$C$269</c:f>
              <c:numCache>
                <c:formatCode>0.000</c:formatCode>
                <c:ptCount val="264"/>
                <c:pt idx="0">
                  <c:v>1.4150943396226414E-3</c:v>
                </c:pt>
                <c:pt idx="1">
                  <c:v>1.4150943396226414E-3</c:v>
                </c:pt>
                <c:pt idx="2">
                  <c:v>1.4150943396226414E-3</c:v>
                </c:pt>
                <c:pt idx="3">
                  <c:v>1.4150943396226414E-3</c:v>
                </c:pt>
                <c:pt idx="4">
                  <c:v>1.4150943396226414E-3</c:v>
                </c:pt>
                <c:pt idx="5">
                  <c:v>1.4150943396226414E-3</c:v>
                </c:pt>
                <c:pt idx="6">
                  <c:v>1.4150943396226414E-3</c:v>
                </c:pt>
                <c:pt idx="7">
                  <c:v>1.4150943396226414E-3</c:v>
                </c:pt>
                <c:pt idx="8">
                  <c:v>1.4150943396226414E-3</c:v>
                </c:pt>
                <c:pt idx="9">
                  <c:v>1.4150943396226414E-3</c:v>
                </c:pt>
                <c:pt idx="10">
                  <c:v>1.4150943396226414E-3</c:v>
                </c:pt>
                <c:pt idx="11">
                  <c:v>1.4150943396226414E-3</c:v>
                </c:pt>
                <c:pt idx="12">
                  <c:v>1.4150943396226414E-3</c:v>
                </c:pt>
                <c:pt idx="13">
                  <c:v>1.4150943396226414E-3</c:v>
                </c:pt>
                <c:pt idx="14">
                  <c:v>1.4150943396226414E-3</c:v>
                </c:pt>
                <c:pt idx="15">
                  <c:v>1.4150943396226414E-3</c:v>
                </c:pt>
                <c:pt idx="16">
                  <c:v>1.4150943396226414E-3</c:v>
                </c:pt>
                <c:pt idx="17">
                  <c:v>1.4150943396226414E-3</c:v>
                </c:pt>
                <c:pt idx="18">
                  <c:v>1.4150943396226414E-3</c:v>
                </c:pt>
                <c:pt idx="19">
                  <c:v>1.4150943396226414E-3</c:v>
                </c:pt>
                <c:pt idx="20">
                  <c:v>1.8867924528301887E-3</c:v>
                </c:pt>
                <c:pt idx="21">
                  <c:v>1.8867924528301887E-3</c:v>
                </c:pt>
                <c:pt idx="22">
                  <c:v>1.8867924528301887E-3</c:v>
                </c:pt>
                <c:pt idx="23">
                  <c:v>1.8867924528301887E-3</c:v>
                </c:pt>
                <c:pt idx="24">
                  <c:v>1.8867924528301887E-3</c:v>
                </c:pt>
                <c:pt idx="25">
                  <c:v>1.8867924528301887E-3</c:v>
                </c:pt>
                <c:pt idx="26">
                  <c:v>1.8867924528301887E-3</c:v>
                </c:pt>
                <c:pt idx="27">
                  <c:v>1.8867924528301887E-3</c:v>
                </c:pt>
                <c:pt idx="28">
                  <c:v>1.8867924528301887E-3</c:v>
                </c:pt>
                <c:pt idx="29">
                  <c:v>1.8867924528301887E-3</c:v>
                </c:pt>
                <c:pt idx="30">
                  <c:v>2.3584905660377358E-3</c:v>
                </c:pt>
                <c:pt idx="31">
                  <c:v>2.3584905660377358E-3</c:v>
                </c:pt>
                <c:pt idx="32">
                  <c:v>2.3584905660377358E-3</c:v>
                </c:pt>
                <c:pt idx="33">
                  <c:v>2.3584905660377358E-3</c:v>
                </c:pt>
                <c:pt idx="34">
                  <c:v>2.3584905660377358E-3</c:v>
                </c:pt>
                <c:pt idx="35">
                  <c:v>2.3584905660377358E-3</c:v>
                </c:pt>
                <c:pt idx="36">
                  <c:v>2.3584905660377358E-3</c:v>
                </c:pt>
                <c:pt idx="37">
                  <c:v>2.3584905660377358E-3</c:v>
                </c:pt>
                <c:pt idx="38">
                  <c:v>2.3584905660377358E-3</c:v>
                </c:pt>
                <c:pt idx="39">
                  <c:v>2.3584905660377358E-3</c:v>
                </c:pt>
                <c:pt idx="40">
                  <c:v>2.8301886792452828E-3</c:v>
                </c:pt>
                <c:pt idx="41">
                  <c:v>2.8301886792452828E-3</c:v>
                </c:pt>
                <c:pt idx="42">
                  <c:v>2.8301886792452828E-3</c:v>
                </c:pt>
                <c:pt idx="43">
                  <c:v>2.8301886792452828E-3</c:v>
                </c:pt>
                <c:pt idx="44">
                  <c:v>2.8301886792452828E-3</c:v>
                </c:pt>
                <c:pt idx="45">
                  <c:v>2.8301886792452828E-3</c:v>
                </c:pt>
                <c:pt idx="46">
                  <c:v>3.3018867924528303E-3</c:v>
                </c:pt>
                <c:pt idx="47">
                  <c:v>3.3018867924528303E-3</c:v>
                </c:pt>
                <c:pt idx="48">
                  <c:v>3.3018867924528303E-3</c:v>
                </c:pt>
                <c:pt idx="49">
                  <c:v>3.7735849056603774E-3</c:v>
                </c:pt>
                <c:pt idx="50">
                  <c:v>3.7735849056603774E-3</c:v>
                </c:pt>
                <c:pt idx="51">
                  <c:v>4.7169811320754715E-3</c:v>
                </c:pt>
                <c:pt idx="52">
                  <c:v>4.2452830188679245E-3</c:v>
                </c:pt>
                <c:pt idx="53">
                  <c:v>4.2452830188679245E-3</c:v>
                </c:pt>
                <c:pt idx="54">
                  <c:v>4.2452830188679245E-3</c:v>
                </c:pt>
                <c:pt idx="55">
                  <c:v>4.7169811320754715E-3</c:v>
                </c:pt>
                <c:pt idx="56">
                  <c:v>4.7169811320754715E-3</c:v>
                </c:pt>
                <c:pt idx="57">
                  <c:v>4.7169811320754715E-3</c:v>
                </c:pt>
                <c:pt idx="58">
                  <c:v>4.7169811320754715E-3</c:v>
                </c:pt>
                <c:pt idx="59">
                  <c:v>4.7169811320754715E-3</c:v>
                </c:pt>
                <c:pt idx="60">
                  <c:v>5.1886792452830186E-3</c:v>
                </c:pt>
                <c:pt idx="61">
                  <c:v>5.1886792452830186E-3</c:v>
                </c:pt>
                <c:pt idx="62">
                  <c:v>5.1886792452830186E-3</c:v>
                </c:pt>
                <c:pt idx="63">
                  <c:v>5.1886792452830186E-3</c:v>
                </c:pt>
                <c:pt idx="64">
                  <c:v>5.6603773584905656E-3</c:v>
                </c:pt>
                <c:pt idx="65">
                  <c:v>6.1320754716981136E-3</c:v>
                </c:pt>
                <c:pt idx="66">
                  <c:v>6.6037735849056606E-3</c:v>
                </c:pt>
                <c:pt idx="67">
                  <c:v>6.6037735849056606E-3</c:v>
                </c:pt>
                <c:pt idx="68">
                  <c:v>6.6037735849056606E-3</c:v>
                </c:pt>
                <c:pt idx="69">
                  <c:v>6.6037735849056606E-3</c:v>
                </c:pt>
                <c:pt idx="70">
                  <c:v>6.6037735849056606E-3</c:v>
                </c:pt>
                <c:pt idx="71">
                  <c:v>7.0754716981132077E-3</c:v>
                </c:pt>
                <c:pt idx="72">
                  <c:v>7.5471698113207548E-3</c:v>
                </c:pt>
                <c:pt idx="73">
                  <c:v>7.5471698113207548E-3</c:v>
                </c:pt>
                <c:pt idx="74">
                  <c:v>8.0188679245283018E-3</c:v>
                </c:pt>
                <c:pt idx="75">
                  <c:v>8.0188679245283018E-3</c:v>
                </c:pt>
                <c:pt idx="76">
                  <c:v>8.4905660377358489E-3</c:v>
                </c:pt>
                <c:pt idx="77">
                  <c:v>8.4905660377358489E-3</c:v>
                </c:pt>
                <c:pt idx="78">
                  <c:v>8.4905660377358489E-3</c:v>
                </c:pt>
                <c:pt idx="79">
                  <c:v>1.1320754716981131E-2</c:v>
                </c:pt>
                <c:pt idx="80">
                  <c:v>1.0849056603773584E-2</c:v>
                </c:pt>
                <c:pt idx="81">
                  <c:v>1.0849056603773584E-2</c:v>
                </c:pt>
                <c:pt idx="82">
                  <c:v>1.1320754716981131E-2</c:v>
                </c:pt>
                <c:pt idx="83">
                  <c:v>1.1320754716981131E-2</c:v>
                </c:pt>
                <c:pt idx="84">
                  <c:v>1.179245283018868E-2</c:v>
                </c:pt>
                <c:pt idx="85">
                  <c:v>1.3679245283018868E-2</c:v>
                </c:pt>
                <c:pt idx="86">
                  <c:v>1.3679245283018868E-2</c:v>
                </c:pt>
                <c:pt idx="87">
                  <c:v>1.4150943396226415E-2</c:v>
                </c:pt>
                <c:pt idx="88">
                  <c:v>1.4622641509433962E-2</c:v>
                </c:pt>
                <c:pt idx="89">
                  <c:v>1.5566037735849057E-2</c:v>
                </c:pt>
                <c:pt idx="90">
                  <c:v>1.6037735849056604E-2</c:v>
                </c:pt>
                <c:pt idx="91">
                  <c:v>1.6981132075471698E-2</c:v>
                </c:pt>
                <c:pt idx="92">
                  <c:v>1.7452830188679245E-2</c:v>
                </c:pt>
                <c:pt idx="93">
                  <c:v>1.8396226415094339E-2</c:v>
                </c:pt>
                <c:pt idx="94">
                  <c:v>2.0283018867924527E-2</c:v>
                </c:pt>
                <c:pt idx="95">
                  <c:v>2.0283018867924527E-2</c:v>
                </c:pt>
                <c:pt idx="96">
                  <c:v>2.1698113207547168E-2</c:v>
                </c:pt>
                <c:pt idx="97">
                  <c:v>2.2169811320754716E-2</c:v>
                </c:pt>
                <c:pt idx="98">
                  <c:v>2.358490566037736E-2</c:v>
                </c:pt>
                <c:pt idx="99">
                  <c:v>2.5471698113207548E-2</c:v>
                </c:pt>
                <c:pt idx="100">
                  <c:v>2.5471698113207548E-2</c:v>
                </c:pt>
                <c:pt idx="101">
                  <c:v>2.688679245283019E-2</c:v>
                </c:pt>
                <c:pt idx="102">
                  <c:v>2.7830188679245284E-2</c:v>
                </c:pt>
                <c:pt idx="103">
                  <c:v>3.2547169811320754E-2</c:v>
                </c:pt>
                <c:pt idx="104">
                  <c:v>3.3490566037735849E-2</c:v>
                </c:pt>
                <c:pt idx="105">
                  <c:v>3.5849056603773584E-2</c:v>
                </c:pt>
                <c:pt idx="106">
                  <c:v>3.6320754716981131E-2</c:v>
                </c:pt>
                <c:pt idx="107">
                  <c:v>3.6792452830188678E-2</c:v>
                </c:pt>
                <c:pt idx="108">
                  <c:v>3.9150943396226413E-2</c:v>
                </c:pt>
                <c:pt idx="109">
                  <c:v>4.292452830188679E-2</c:v>
                </c:pt>
                <c:pt idx="110">
                  <c:v>4.4811320754716978E-2</c:v>
                </c:pt>
                <c:pt idx="111">
                  <c:v>4.5754716981132072E-2</c:v>
                </c:pt>
                <c:pt idx="112">
                  <c:v>4.9056603773584909E-2</c:v>
                </c:pt>
                <c:pt idx="113">
                  <c:v>5.2830188679245285E-2</c:v>
                </c:pt>
                <c:pt idx="114">
                  <c:v>5.6132075471698115E-2</c:v>
                </c:pt>
                <c:pt idx="115">
                  <c:v>5.7547169811320756E-2</c:v>
                </c:pt>
                <c:pt idx="116">
                  <c:v>6.1320754716981132E-2</c:v>
                </c:pt>
                <c:pt idx="117">
                  <c:v>6.3679245283018868E-2</c:v>
                </c:pt>
                <c:pt idx="118">
                  <c:v>6.6981132075471697E-2</c:v>
                </c:pt>
                <c:pt idx="119">
                  <c:v>6.9339622641509432E-2</c:v>
                </c:pt>
                <c:pt idx="120">
                  <c:v>7.3584905660377356E-2</c:v>
                </c:pt>
                <c:pt idx="121">
                  <c:v>8.1603773584905656E-2</c:v>
                </c:pt>
                <c:pt idx="122">
                  <c:v>8.6792452830188674E-2</c:v>
                </c:pt>
                <c:pt idx="123">
                  <c:v>8.2075471698113203E-2</c:v>
                </c:pt>
                <c:pt idx="124">
                  <c:v>8.8679245283018862E-2</c:v>
                </c:pt>
                <c:pt idx="125">
                  <c:v>9.0094339622641503E-2</c:v>
                </c:pt>
                <c:pt idx="126">
                  <c:v>9.1509433962264145E-2</c:v>
                </c:pt>
                <c:pt idx="127">
                  <c:v>9.2452830188679239E-2</c:v>
                </c:pt>
                <c:pt idx="128">
                  <c:v>9.9056603773584911E-2</c:v>
                </c:pt>
                <c:pt idx="129">
                  <c:v>0.11132075471698114</c:v>
                </c:pt>
                <c:pt idx="130">
                  <c:v>0.11462264150943396</c:v>
                </c:pt>
                <c:pt idx="131">
                  <c:v>0.12075471698113208</c:v>
                </c:pt>
                <c:pt idx="132">
                  <c:v>0.12830188679245283</c:v>
                </c:pt>
                <c:pt idx="133">
                  <c:v>0.12971698113207547</c:v>
                </c:pt>
                <c:pt idx="134">
                  <c:v>0.13066037735849056</c:v>
                </c:pt>
                <c:pt idx="135">
                  <c:v>0.13254716981132075</c:v>
                </c:pt>
                <c:pt idx="136">
                  <c:v>0.13915094339622641</c:v>
                </c:pt>
                <c:pt idx="137">
                  <c:v>0.15424528301886792</c:v>
                </c:pt>
                <c:pt idx="138">
                  <c:v>0.15424528301886792</c:v>
                </c:pt>
                <c:pt idx="139">
                  <c:v>0.16792452830188678</c:v>
                </c:pt>
                <c:pt idx="140">
                  <c:v>0.17547169811320754</c:v>
                </c:pt>
                <c:pt idx="141">
                  <c:v>0.17641509433962263</c:v>
                </c:pt>
                <c:pt idx="142">
                  <c:v>0.17452830188679244</c:v>
                </c:pt>
                <c:pt idx="143">
                  <c:v>0.18066037735849055</c:v>
                </c:pt>
                <c:pt idx="144">
                  <c:v>0.19150943396226416</c:v>
                </c:pt>
                <c:pt idx="145">
                  <c:v>0.19764150943396228</c:v>
                </c:pt>
                <c:pt idx="146">
                  <c:v>0.20754716981132076</c:v>
                </c:pt>
                <c:pt idx="147">
                  <c:v>0.21933962264150944</c:v>
                </c:pt>
                <c:pt idx="148">
                  <c:v>0.23915094339622642</c:v>
                </c:pt>
                <c:pt idx="149">
                  <c:v>0.25188679245283019</c:v>
                </c:pt>
                <c:pt idx="150">
                  <c:v>0.26037735849056604</c:v>
                </c:pt>
                <c:pt idx="151">
                  <c:v>0.26698113207547169</c:v>
                </c:pt>
                <c:pt idx="152">
                  <c:v>0.29103773584905662</c:v>
                </c:pt>
                <c:pt idx="153">
                  <c:v>0.29433962264150942</c:v>
                </c:pt>
                <c:pt idx="154">
                  <c:v>0.31273584905660379</c:v>
                </c:pt>
                <c:pt idx="155">
                  <c:v>0.33349056603773586</c:v>
                </c:pt>
                <c:pt idx="156">
                  <c:v>0.36981132075471695</c:v>
                </c:pt>
                <c:pt idx="157">
                  <c:v>0.35377358490566035</c:v>
                </c:pt>
                <c:pt idx="158">
                  <c:v>0.37028301886792453</c:v>
                </c:pt>
                <c:pt idx="159">
                  <c:v>0.38632075471698113</c:v>
                </c:pt>
                <c:pt idx="160">
                  <c:v>0.39433962264150946</c:v>
                </c:pt>
                <c:pt idx="161">
                  <c:v>0.41462264150943395</c:v>
                </c:pt>
                <c:pt idx="162">
                  <c:v>0.44481132075471697</c:v>
                </c:pt>
                <c:pt idx="163">
                  <c:v>0.40094339622641512</c:v>
                </c:pt>
                <c:pt idx="164">
                  <c:v>0.39528301886792455</c:v>
                </c:pt>
                <c:pt idx="165">
                  <c:v>0.42499999999999999</c:v>
                </c:pt>
                <c:pt idx="166">
                  <c:v>0.45047169811320753</c:v>
                </c:pt>
                <c:pt idx="167">
                  <c:v>0.44150943396226416</c:v>
                </c:pt>
                <c:pt idx="168">
                  <c:v>0.38018867924528305</c:v>
                </c:pt>
                <c:pt idx="169">
                  <c:v>0.43962264150943398</c:v>
                </c:pt>
                <c:pt idx="170">
                  <c:v>0.37877358490566038</c:v>
                </c:pt>
                <c:pt idx="171">
                  <c:v>0.39858490566037735</c:v>
                </c:pt>
                <c:pt idx="172">
                  <c:v>0.45754716981132076</c:v>
                </c:pt>
                <c:pt idx="173">
                  <c:v>0.45424528301886791</c:v>
                </c:pt>
                <c:pt idx="174">
                  <c:v>0.45990566037735847</c:v>
                </c:pt>
                <c:pt idx="175">
                  <c:v>0.46367924528301885</c:v>
                </c:pt>
                <c:pt idx="176">
                  <c:v>0.50094339622641515</c:v>
                </c:pt>
                <c:pt idx="177">
                  <c:v>0.50235849056603776</c:v>
                </c:pt>
                <c:pt idx="178">
                  <c:v>0.54009433962264153</c:v>
                </c:pt>
                <c:pt idx="179">
                  <c:v>0.49669811320754714</c:v>
                </c:pt>
                <c:pt idx="180">
                  <c:v>0.44339622641509435</c:v>
                </c:pt>
                <c:pt idx="181">
                  <c:v>0.39952830188679245</c:v>
                </c:pt>
                <c:pt idx="182">
                  <c:v>0.42122641509433961</c:v>
                </c:pt>
                <c:pt idx="183">
                  <c:v>0.45896226415094338</c:v>
                </c:pt>
                <c:pt idx="184">
                  <c:v>0.48443396226415092</c:v>
                </c:pt>
                <c:pt idx="185">
                  <c:v>0.53301886792452835</c:v>
                </c:pt>
                <c:pt idx="186">
                  <c:v>0.57028301886792454</c:v>
                </c:pt>
                <c:pt idx="187">
                  <c:v>0.53867924528301891</c:v>
                </c:pt>
                <c:pt idx="188">
                  <c:v>0.56226415094339621</c:v>
                </c:pt>
                <c:pt idx="189">
                  <c:v>0.61273584905660372</c:v>
                </c:pt>
                <c:pt idx="190">
                  <c:v>0.62924528301886795</c:v>
                </c:pt>
                <c:pt idx="191">
                  <c:v>0.63301886792452833</c:v>
                </c:pt>
                <c:pt idx="192">
                  <c:v>0.65613207547169816</c:v>
                </c:pt>
                <c:pt idx="193">
                  <c:v>0.65235849056603779</c:v>
                </c:pt>
                <c:pt idx="194">
                  <c:v>0.54716981132075471</c:v>
                </c:pt>
                <c:pt idx="195">
                  <c:v>0.58396226415094343</c:v>
                </c:pt>
                <c:pt idx="196">
                  <c:v>0.65660377358490563</c:v>
                </c:pt>
                <c:pt idx="197">
                  <c:v>0.69292452830188678</c:v>
                </c:pt>
                <c:pt idx="198">
                  <c:v>0.66933962264150948</c:v>
                </c:pt>
                <c:pt idx="199">
                  <c:v>0.76886792452830188</c:v>
                </c:pt>
                <c:pt idx="200">
                  <c:v>0.83349056603773586</c:v>
                </c:pt>
                <c:pt idx="201">
                  <c:v>0.84669811320754718</c:v>
                </c:pt>
                <c:pt idx="202">
                  <c:v>0.86839622641509429</c:v>
                </c:pt>
                <c:pt idx="203">
                  <c:v>0.87971698113207553</c:v>
                </c:pt>
                <c:pt idx="204">
                  <c:v>0.96320754716981127</c:v>
                </c:pt>
                <c:pt idx="205">
                  <c:v>1.0268867924528302</c:v>
                </c:pt>
                <c:pt idx="206">
                  <c:v>1.070754716981132</c:v>
                </c:pt>
                <c:pt idx="207">
                  <c:v>1.0990566037735849</c:v>
                </c:pt>
                <c:pt idx="208">
                  <c:v>1.1575471698113207</c:v>
                </c:pt>
                <c:pt idx="209">
                  <c:v>1.2117924528301887</c:v>
                </c:pt>
                <c:pt idx="210">
                  <c:v>1.2169811320754718</c:v>
                </c:pt>
                <c:pt idx="211">
                  <c:v>1.2669811320754718</c:v>
                </c:pt>
                <c:pt idx="212">
                  <c:v>1.3363207547169811</c:v>
                </c:pt>
                <c:pt idx="213">
                  <c:v>1.4127358490566038</c:v>
                </c:pt>
                <c:pt idx="214">
                  <c:v>1.4764150943396226</c:v>
                </c:pt>
                <c:pt idx="215">
                  <c:v>1.5509433962264152</c:v>
                </c:pt>
                <c:pt idx="216">
                  <c:v>1.6004716981132074</c:v>
                </c:pt>
                <c:pt idx="217">
                  <c:v>1.6820754716981132</c:v>
                </c:pt>
                <c:pt idx="218">
                  <c:v>1.7830188679245282</c:v>
                </c:pt>
                <c:pt idx="219">
                  <c:v>1.9117924528301886</c:v>
                </c:pt>
                <c:pt idx="220">
                  <c:v>1.9849056603773585</c:v>
                </c:pt>
                <c:pt idx="221">
                  <c:v>2.0641509433962266</c:v>
                </c:pt>
                <c:pt idx="222">
                  <c:v>2.1764150943396228</c:v>
                </c:pt>
                <c:pt idx="223">
                  <c:v>2.1806603773584907</c:v>
                </c:pt>
                <c:pt idx="224">
                  <c:v>2.1679245283018869</c:v>
                </c:pt>
                <c:pt idx="225">
                  <c:v>2.2943396226415094</c:v>
                </c:pt>
                <c:pt idx="226">
                  <c:v>2.3660377358490567</c:v>
                </c:pt>
                <c:pt idx="227">
                  <c:v>2.3933962264150943</c:v>
                </c:pt>
                <c:pt idx="228">
                  <c:v>2.5268867924528302</c:v>
                </c:pt>
                <c:pt idx="229">
                  <c:v>2.5004716981132074</c:v>
                </c:pt>
                <c:pt idx="230">
                  <c:v>2.4235849056603773</c:v>
                </c:pt>
                <c:pt idx="231">
                  <c:v>2.4028301886792454</c:v>
                </c:pt>
                <c:pt idx="232">
                  <c:v>2.3938679245283021</c:v>
                </c:pt>
                <c:pt idx="233">
                  <c:v>2.4801886792452832</c:v>
                </c:pt>
                <c:pt idx="234">
                  <c:v>2.5551886792452829</c:v>
                </c:pt>
                <c:pt idx="235">
                  <c:v>2.6334905660377359</c:v>
                </c:pt>
                <c:pt idx="236">
                  <c:v>2.7004716981132075</c:v>
                </c:pt>
                <c:pt idx="237">
                  <c:v>2.8</c:v>
                </c:pt>
                <c:pt idx="238">
                  <c:v>2.861320754716981</c:v>
                </c:pt>
                <c:pt idx="239">
                  <c:v>2.8650943396226416</c:v>
                </c:pt>
                <c:pt idx="240">
                  <c:v>2.8971698113207549</c:v>
                </c:pt>
                <c:pt idx="241">
                  <c:v>2.8669811320754719</c:v>
                </c:pt>
                <c:pt idx="242">
                  <c:v>2.8632075471698113</c:v>
                </c:pt>
                <c:pt idx="243">
                  <c:v>2.9122641509433964</c:v>
                </c:pt>
                <c:pt idx="244">
                  <c:v>2.9740566037735849</c:v>
                </c:pt>
                <c:pt idx="245">
                  <c:v>3.0415094339622644</c:v>
                </c:pt>
                <c:pt idx="246">
                  <c:v>3.0924528301886793</c:v>
                </c:pt>
                <c:pt idx="247">
                  <c:v>3.1018867924528304</c:v>
                </c:pt>
                <c:pt idx="248">
                  <c:v>3.094811320754717</c:v>
                </c:pt>
                <c:pt idx="249">
                  <c:v>3.175943396226415</c:v>
                </c:pt>
                <c:pt idx="250">
                  <c:v>3.2514150943396225</c:v>
                </c:pt>
                <c:pt idx="251">
                  <c:v>3.2990566037735851</c:v>
                </c:pt>
                <c:pt idx="252">
                  <c:v>3.479245283018868</c:v>
                </c:pt>
                <c:pt idx="253">
                  <c:v>3.6523584905660376</c:v>
                </c:pt>
                <c:pt idx="254">
                  <c:v>3.7933962264150942</c:v>
                </c:pt>
                <c:pt idx="255">
                  <c:v>3.9320754716981132</c:v>
                </c:pt>
                <c:pt idx="256">
                  <c:v>4.0108490566037736</c:v>
                </c:pt>
                <c:pt idx="257">
                  <c:v>4.1396226415094342</c:v>
                </c:pt>
                <c:pt idx="258">
                  <c:v>4.1023584905660373</c:v>
                </c:pt>
                <c:pt idx="259">
                  <c:v>4.3056603773584907</c:v>
                </c:pt>
                <c:pt idx="260">
                  <c:v>4.4825471698113208</c:v>
                </c:pt>
                <c:pt idx="261">
                  <c:v>4.5627358490566037</c:v>
                </c:pt>
                <c:pt idx="262">
                  <c:v>4.6099056603773585</c:v>
                </c:pt>
                <c:pt idx="263">
                  <c:v>4.6485849056603774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880448"/>
        <c:axId val="118881024"/>
      </c:scatterChart>
      <c:valAx>
        <c:axId val="118879296"/>
        <c:scaling>
          <c:orientation val="minMax"/>
          <c:max val="2010"/>
          <c:min val="1870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8879872"/>
        <c:crosses val="autoZero"/>
        <c:crossBetween val="midCat"/>
      </c:valAx>
      <c:valAx>
        <c:axId val="118879872"/>
        <c:scaling>
          <c:orientation val="minMax"/>
          <c:max val="100"/>
          <c:min val="0"/>
        </c:scaling>
        <c:delete val="0"/>
        <c:axPos val="l"/>
        <c:majorGridlines/>
        <c:min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600">
                    <a:solidFill>
                      <a:srgbClr val="FF0000"/>
                    </a:solidFill>
                    <a:latin typeface="Arial" pitchFamily="34" charset="0"/>
                    <a:cs typeface="Arial" pitchFamily="34" charset="0"/>
                  </a:rPr>
                  <a:t>ppm</a:t>
                </a:r>
                <a:endParaRPr lang="en-US">
                  <a:solidFill>
                    <a:srgbClr val="FF0000"/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1.9019651174730222E-2"/>
              <c:y val="3.779352153890439E-2"/>
            </c:manualLayout>
          </c:layout>
          <c:overlay val="0"/>
          <c:spPr>
            <a:solidFill>
              <a:schemeClr val="accent6">
                <a:lumMod val="40000"/>
                <a:lumOff val="60000"/>
              </a:schemeClr>
            </a:solidFill>
          </c:sp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rgbClr val="FF0000"/>
                </a:solidFill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18879296"/>
        <c:crosses val="autoZero"/>
        <c:crossBetween val="midCat"/>
      </c:valAx>
      <c:valAx>
        <c:axId val="118880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8881024"/>
        <c:crosses val="autoZero"/>
        <c:crossBetween val="midCat"/>
      </c:valAx>
      <c:valAx>
        <c:axId val="11888102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800">
                    <a:solidFill>
                      <a:srgbClr val="C00000"/>
                    </a:solidFill>
                    <a:latin typeface="Arial" pitchFamily="34" charset="0"/>
                    <a:cs typeface="Arial" pitchFamily="34" charset="0"/>
                  </a:rPr>
                  <a:t>ppm/an</a:t>
                </a:r>
              </a:p>
            </c:rich>
          </c:tx>
          <c:layout>
            <c:manualLayout>
              <c:xMode val="edge"/>
              <c:yMode val="edge"/>
              <c:x val="0.87518353916583291"/>
              <c:y val="3.2676944917490194E-2"/>
            </c:manualLayout>
          </c:layout>
          <c:overlay val="0"/>
          <c:spPr>
            <a:solidFill>
              <a:schemeClr val="bg2">
                <a:lumMod val="90000"/>
              </a:schemeClr>
            </a:solidFill>
          </c:spPr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rgbClr val="C00000"/>
                </a:solidFill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18880448"/>
        <c:crosses val="max"/>
        <c:crossBetween val="midCat"/>
      </c:valAx>
    </c:plotArea>
    <c:legend>
      <c:legendPos val="r"/>
      <c:legendEntry>
        <c:idx val="0"/>
        <c:txPr>
          <a:bodyPr/>
          <a:lstStyle/>
          <a:p>
            <a:pPr>
              <a:defRPr sz="1800" b="1">
                <a:solidFill>
                  <a:srgbClr val="FF0000"/>
                </a:solidFill>
                <a:latin typeface="Arial" pitchFamily="34" charset="0"/>
                <a:cs typeface="Arial" pitchFamily="34" charset="0"/>
              </a:defRPr>
            </a:pPr>
            <a:endParaRPr lang="fr-FR"/>
          </a:p>
        </c:txPr>
      </c:legendEntry>
      <c:legendEntry>
        <c:idx val="1"/>
        <c:txPr>
          <a:bodyPr/>
          <a:lstStyle/>
          <a:p>
            <a:pPr>
              <a:defRPr sz="1800" b="1">
                <a:solidFill>
                  <a:srgbClr val="C00000"/>
                </a:solidFill>
                <a:latin typeface="Arial" pitchFamily="34" charset="0"/>
                <a:cs typeface="Arial" pitchFamily="34" charset="0"/>
              </a:defRPr>
            </a:pPr>
            <a:endParaRPr lang="fr-FR"/>
          </a:p>
        </c:txPr>
      </c:legendEntry>
      <c:layout>
        <c:manualLayout>
          <c:xMode val="edge"/>
          <c:yMode val="edge"/>
          <c:x val="5.0656201365689567E-2"/>
          <c:y val="0.5088970905689344"/>
          <c:w val="0.38037587894989477"/>
          <c:h val="0.23234987913744845"/>
        </c:manualLayout>
      </c:layout>
      <c:overlay val="0"/>
      <c:spPr>
        <a:solidFill>
          <a:schemeClr val="bg2"/>
        </a:solidFill>
      </c:spPr>
      <c:txPr>
        <a:bodyPr/>
        <a:lstStyle/>
        <a:p>
          <a:pPr>
            <a:defRPr sz="1800"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2"/>
    </a:solidFill>
    <a:ln w="12700">
      <a:solidFill>
        <a:schemeClr val="tx1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solidFill>
                  <a:srgbClr val="FF0000"/>
                </a:solidFill>
                <a:latin typeface="Arial" pitchFamily="34" charset="0"/>
                <a:cs typeface="Arial" pitchFamily="34" charset="0"/>
              </a:defRPr>
            </a:pPr>
            <a:r>
              <a:rPr lang="fr-FR" sz="3200">
                <a:solidFill>
                  <a:srgbClr val="FF0000"/>
                </a:solidFill>
                <a:latin typeface="Arial" pitchFamily="34" charset="0"/>
                <a:cs typeface="Arial" pitchFamily="34" charset="0"/>
              </a:rPr>
              <a:t>Emissions de CO</a:t>
            </a:r>
            <a:r>
              <a:rPr lang="fr-FR" sz="2400">
                <a:solidFill>
                  <a:srgbClr val="FF0000"/>
                </a:solidFill>
                <a:latin typeface="Arial" pitchFamily="34" charset="0"/>
                <a:cs typeface="Arial" pitchFamily="34" charset="0"/>
              </a:rPr>
              <a:t>2</a:t>
            </a:r>
            <a:r>
              <a:rPr lang="fr-FR" sz="3200">
                <a:solidFill>
                  <a:srgbClr val="FF0000"/>
                </a:solidFill>
                <a:latin typeface="Arial" pitchFamily="34" charset="0"/>
                <a:cs typeface="Arial" pitchFamily="34" charset="0"/>
              </a:rPr>
              <a:t> anthropique </a:t>
            </a:r>
            <a:r>
              <a:rPr lang="fr-FR" sz="2400">
                <a:solidFill>
                  <a:srgbClr val="FF0000"/>
                </a:solidFill>
                <a:latin typeface="Arial" pitchFamily="34" charset="0"/>
                <a:cs typeface="Arial" pitchFamily="34" charset="0"/>
              </a:rPr>
              <a:t/>
            </a:r>
            <a:br>
              <a:rPr lang="fr-FR" sz="2400">
                <a:solidFill>
                  <a:srgbClr val="FF0000"/>
                </a:solidFill>
                <a:latin typeface="Arial" pitchFamily="34" charset="0"/>
                <a:cs typeface="Arial" pitchFamily="34" charset="0"/>
              </a:rPr>
            </a:br>
            <a:r>
              <a:rPr lang="fr-FR" sz="1600">
                <a:solidFill>
                  <a:srgbClr val="FF0000"/>
                </a:solidFill>
                <a:latin typeface="Arial" pitchFamily="34" charset="0"/>
                <a:cs typeface="Arial" pitchFamily="34" charset="0"/>
              </a:rPr>
              <a:t>https://cdiac.ess-dive.lbl.gov/ftp/ndp030/global.1751_2014.</a:t>
            </a:r>
            <a:endParaRPr lang="fr-FR" sz="2800">
              <a:solidFill>
                <a:srgbClr val="FF0000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4.7574305826668196E-2"/>
          <c:y val="5.0380972401811878E-2"/>
        </c:manualLayout>
      </c:layout>
      <c:overlay val="1"/>
      <c:spPr>
        <a:solidFill>
          <a:schemeClr val="bg2"/>
        </a:solidFill>
      </c:spPr>
    </c:title>
    <c:autoTitleDeleted val="0"/>
    <c:plotArea>
      <c:layout>
        <c:manualLayout>
          <c:layoutTarget val="inner"/>
          <c:xMode val="edge"/>
          <c:yMode val="edge"/>
          <c:x val="4.3632674145747251E-2"/>
          <c:y val="1.9716026015927077E-2"/>
          <c:w val="0.90384574222885394"/>
          <c:h val="0.9057353438065664"/>
        </c:manualLayout>
      </c:layout>
      <c:scatterChart>
        <c:scatterStyle val="smoothMarker"/>
        <c:varyColors val="0"/>
        <c:ser>
          <c:idx val="4"/>
          <c:order val="0"/>
          <c:tx>
            <c:strRef>
              <c:f>'emissions CDIAC'!$C$5</c:f>
              <c:strCache>
                <c:ptCount val="1"/>
                <c:pt idx="0">
                  <c:v> Emissions annuelles (ppm/an)</c:v>
                </c:pt>
              </c:strCache>
            </c:strRef>
          </c:tx>
          <c:spPr>
            <a:ln w="539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'emissions CDIAC'!$A$6:$A$269</c:f>
              <c:numCache>
                <c:formatCode>General</c:formatCode>
                <c:ptCount val="264"/>
                <c:pt idx="0">
                  <c:v>1751</c:v>
                </c:pt>
                <c:pt idx="1">
                  <c:v>1752</c:v>
                </c:pt>
                <c:pt idx="2">
                  <c:v>1753</c:v>
                </c:pt>
                <c:pt idx="3">
                  <c:v>1754</c:v>
                </c:pt>
                <c:pt idx="4">
                  <c:v>1755</c:v>
                </c:pt>
                <c:pt idx="5">
                  <c:v>1756</c:v>
                </c:pt>
                <c:pt idx="6">
                  <c:v>1757</c:v>
                </c:pt>
                <c:pt idx="7">
                  <c:v>1758</c:v>
                </c:pt>
                <c:pt idx="8">
                  <c:v>1759</c:v>
                </c:pt>
                <c:pt idx="9">
                  <c:v>1760</c:v>
                </c:pt>
                <c:pt idx="10">
                  <c:v>1761</c:v>
                </c:pt>
                <c:pt idx="11">
                  <c:v>1762</c:v>
                </c:pt>
                <c:pt idx="12">
                  <c:v>1763</c:v>
                </c:pt>
                <c:pt idx="13">
                  <c:v>1764</c:v>
                </c:pt>
                <c:pt idx="14">
                  <c:v>1765</c:v>
                </c:pt>
                <c:pt idx="15">
                  <c:v>1766</c:v>
                </c:pt>
                <c:pt idx="16">
                  <c:v>1767</c:v>
                </c:pt>
                <c:pt idx="17">
                  <c:v>1768</c:v>
                </c:pt>
                <c:pt idx="18">
                  <c:v>1769</c:v>
                </c:pt>
                <c:pt idx="19">
                  <c:v>1770</c:v>
                </c:pt>
                <c:pt idx="20">
                  <c:v>1771</c:v>
                </c:pt>
                <c:pt idx="21">
                  <c:v>1772</c:v>
                </c:pt>
                <c:pt idx="22">
                  <c:v>1773</c:v>
                </c:pt>
                <c:pt idx="23">
                  <c:v>1774</c:v>
                </c:pt>
                <c:pt idx="24">
                  <c:v>1775</c:v>
                </c:pt>
                <c:pt idx="25">
                  <c:v>1776</c:v>
                </c:pt>
                <c:pt idx="26">
                  <c:v>1777</c:v>
                </c:pt>
                <c:pt idx="27">
                  <c:v>1778</c:v>
                </c:pt>
                <c:pt idx="28">
                  <c:v>1779</c:v>
                </c:pt>
                <c:pt idx="29">
                  <c:v>1780</c:v>
                </c:pt>
                <c:pt idx="30">
                  <c:v>1781</c:v>
                </c:pt>
                <c:pt idx="31">
                  <c:v>1782</c:v>
                </c:pt>
                <c:pt idx="32">
                  <c:v>1783</c:v>
                </c:pt>
                <c:pt idx="33">
                  <c:v>1784</c:v>
                </c:pt>
                <c:pt idx="34">
                  <c:v>1785</c:v>
                </c:pt>
                <c:pt idx="35">
                  <c:v>1786</c:v>
                </c:pt>
                <c:pt idx="36">
                  <c:v>1787</c:v>
                </c:pt>
                <c:pt idx="37">
                  <c:v>1788</c:v>
                </c:pt>
                <c:pt idx="38">
                  <c:v>1789</c:v>
                </c:pt>
                <c:pt idx="39">
                  <c:v>1790</c:v>
                </c:pt>
                <c:pt idx="40">
                  <c:v>1791</c:v>
                </c:pt>
                <c:pt idx="41">
                  <c:v>1792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1799</c:v>
                </c:pt>
                <c:pt idx="49">
                  <c:v>1800</c:v>
                </c:pt>
                <c:pt idx="50">
                  <c:v>1801</c:v>
                </c:pt>
                <c:pt idx="51">
                  <c:v>1802</c:v>
                </c:pt>
                <c:pt idx="52">
                  <c:v>1803</c:v>
                </c:pt>
                <c:pt idx="53">
                  <c:v>1804</c:v>
                </c:pt>
                <c:pt idx="54">
                  <c:v>1805</c:v>
                </c:pt>
                <c:pt idx="55">
                  <c:v>1806</c:v>
                </c:pt>
                <c:pt idx="56">
                  <c:v>1807</c:v>
                </c:pt>
                <c:pt idx="57">
                  <c:v>1808</c:v>
                </c:pt>
                <c:pt idx="58">
                  <c:v>1809</c:v>
                </c:pt>
                <c:pt idx="59">
                  <c:v>1810</c:v>
                </c:pt>
                <c:pt idx="60">
                  <c:v>1811</c:v>
                </c:pt>
                <c:pt idx="61">
                  <c:v>1812</c:v>
                </c:pt>
                <c:pt idx="62">
                  <c:v>1813</c:v>
                </c:pt>
                <c:pt idx="63">
                  <c:v>1814</c:v>
                </c:pt>
                <c:pt idx="64">
                  <c:v>1815</c:v>
                </c:pt>
                <c:pt idx="65">
                  <c:v>1816</c:v>
                </c:pt>
                <c:pt idx="66">
                  <c:v>1817</c:v>
                </c:pt>
                <c:pt idx="67">
                  <c:v>1818</c:v>
                </c:pt>
                <c:pt idx="68">
                  <c:v>1819</c:v>
                </c:pt>
                <c:pt idx="69">
                  <c:v>1820</c:v>
                </c:pt>
                <c:pt idx="70">
                  <c:v>1821</c:v>
                </c:pt>
                <c:pt idx="71">
                  <c:v>1822</c:v>
                </c:pt>
                <c:pt idx="72">
                  <c:v>1823</c:v>
                </c:pt>
                <c:pt idx="73">
                  <c:v>1824</c:v>
                </c:pt>
                <c:pt idx="74">
                  <c:v>1825</c:v>
                </c:pt>
                <c:pt idx="75">
                  <c:v>1826</c:v>
                </c:pt>
                <c:pt idx="76">
                  <c:v>1827</c:v>
                </c:pt>
                <c:pt idx="77">
                  <c:v>1828</c:v>
                </c:pt>
                <c:pt idx="78">
                  <c:v>1829</c:v>
                </c:pt>
                <c:pt idx="79">
                  <c:v>1830</c:v>
                </c:pt>
                <c:pt idx="80">
                  <c:v>1831</c:v>
                </c:pt>
                <c:pt idx="81">
                  <c:v>1832</c:v>
                </c:pt>
                <c:pt idx="82">
                  <c:v>1833</c:v>
                </c:pt>
                <c:pt idx="83">
                  <c:v>1834</c:v>
                </c:pt>
                <c:pt idx="84">
                  <c:v>1835</c:v>
                </c:pt>
                <c:pt idx="85">
                  <c:v>1836</c:v>
                </c:pt>
                <c:pt idx="86">
                  <c:v>1837</c:v>
                </c:pt>
                <c:pt idx="87">
                  <c:v>1838</c:v>
                </c:pt>
                <c:pt idx="88">
                  <c:v>1839</c:v>
                </c:pt>
                <c:pt idx="89">
                  <c:v>1840</c:v>
                </c:pt>
                <c:pt idx="90">
                  <c:v>1841</c:v>
                </c:pt>
                <c:pt idx="91">
                  <c:v>1842</c:v>
                </c:pt>
                <c:pt idx="92">
                  <c:v>1843</c:v>
                </c:pt>
                <c:pt idx="93">
                  <c:v>1844</c:v>
                </c:pt>
                <c:pt idx="94">
                  <c:v>1845</c:v>
                </c:pt>
                <c:pt idx="95">
                  <c:v>1846</c:v>
                </c:pt>
                <c:pt idx="96">
                  <c:v>1847</c:v>
                </c:pt>
                <c:pt idx="97">
                  <c:v>1848</c:v>
                </c:pt>
                <c:pt idx="98">
                  <c:v>1849</c:v>
                </c:pt>
                <c:pt idx="99">
                  <c:v>1850</c:v>
                </c:pt>
                <c:pt idx="100">
                  <c:v>1851</c:v>
                </c:pt>
                <c:pt idx="101">
                  <c:v>1852</c:v>
                </c:pt>
                <c:pt idx="102">
                  <c:v>1853</c:v>
                </c:pt>
                <c:pt idx="103">
                  <c:v>1854</c:v>
                </c:pt>
                <c:pt idx="104">
                  <c:v>1855</c:v>
                </c:pt>
                <c:pt idx="105">
                  <c:v>1856</c:v>
                </c:pt>
                <c:pt idx="106">
                  <c:v>1857</c:v>
                </c:pt>
                <c:pt idx="107">
                  <c:v>1858</c:v>
                </c:pt>
                <c:pt idx="108">
                  <c:v>1859</c:v>
                </c:pt>
                <c:pt idx="109">
                  <c:v>1860</c:v>
                </c:pt>
                <c:pt idx="110">
                  <c:v>1861</c:v>
                </c:pt>
                <c:pt idx="111">
                  <c:v>1862</c:v>
                </c:pt>
                <c:pt idx="112">
                  <c:v>1863</c:v>
                </c:pt>
                <c:pt idx="113">
                  <c:v>1864</c:v>
                </c:pt>
                <c:pt idx="114">
                  <c:v>1865</c:v>
                </c:pt>
                <c:pt idx="115">
                  <c:v>1866</c:v>
                </c:pt>
                <c:pt idx="116">
                  <c:v>1867</c:v>
                </c:pt>
                <c:pt idx="117">
                  <c:v>1868</c:v>
                </c:pt>
                <c:pt idx="118">
                  <c:v>1869</c:v>
                </c:pt>
                <c:pt idx="119">
                  <c:v>1870</c:v>
                </c:pt>
                <c:pt idx="120">
                  <c:v>1871</c:v>
                </c:pt>
                <c:pt idx="121">
                  <c:v>1872</c:v>
                </c:pt>
                <c:pt idx="122">
                  <c:v>1873</c:v>
                </c:pt>
                <c:pt idx="123">
                  <c:v>1874</c:v>
                </c:pt>
                <c:pt idx="124">
                  <c:v>1875</c:v>
                </c:pt>
                <c:pt idx="125">
                  <c:v>1876</c:v>
                </c:pt>
                <c:pt idx="126">
                  <c:v>1877</c:v>
                </c:pt>
                <c:pt idx="127">
                  <c:v>1878</c:v>
                </c:pt>
                <c:pt idx="128">
                  <c:v>1879</c:v>
                </c:pt>
                <c:pt idx="129">
                  <c:v>1880</c:v>
                </c:pt>
                <c:pt idx="130">
                  <c:v>1881</c:v>
                </c:pt>
                <c:pt idx="131">
                  <c:v>1882</c:v>
                </c:pt>
                <c:pt idx="132">
                  <c:v>1883</c:v>
                </c:pt>
                <c:pt idx="133">
                  <c:v>1884</c:v>
                </c:pt>
                <c:pt idx="134">
                  <c:v>1885</c:v>
                </c:pt>
                <c:pt idx="135">
                  <c:v>1886</c:v>
                </c:pt>
                <c:pt idx="136">
                  <c:v>1887</c:v>
                </c:pt>
                <c:pt idx="137">
                  <c:v>1888</c:v>
                </c:pt>
                <c:pt idx="138">
                  <c:v>1889</c:v>
                </c:pt>
                <c:pt idx="139">
                  <c:v>1890</c:v>
                </c:pt>
                <c:pt idx="140">
                  <c:v>1891</c:v>
                </c:pt>
                <c:pt idx="141">
                  <c:v>1892</c:v>
                </c:pt>
                <c:pt idx="142">
                  <c:v>1893</c:v>
                </c:pt>
                <c:pt idx="143">
                  <c:v>1894</c:v>
                </c:pt>
                <c:pt idx="144">
                  <c:v>1895</c:v>
                </c:pt>
                <c:pt idx="145">
                  <c:v>1896</c:v>
                </c:pt>
                <c:pt idx="146">
                  <c:v>1897</c:v>
                </c:pt>
                <c:pt idx="147">
                  <c:v>1898</c:v>
                </c:pt>
                <c:pt idx="148">
                  <c:v>1899</c:v>
                </c:pt>
                <c:pt idx="149">
                  <c:v>1900</c:v>
                </c:pt>
                <c:pt idx="150">
                  <c:v>1901</c:v>
                </c:pt>
                <c:pt idx="151">
                  <c:v>1902</c:v>
                </c:pt>
                <c:pt idx="152">
                  <c:v>1903</c:v>
                </c:pt>
                <c:pt idx="153">
                  <c:v>1904</c:v>
                </c:pt>
                <c:pt idx="154">
                  <c:v>1905</c:v>
                </c:pt>
                <c:pt idx="155">
                  <c:v>1906</c:v>
                </c:pt>
                <c:pt idx="156">
                  <c:v>1907</c:v>
                </c:pt>
                <c:pt idx="157">
                  <c:v>1908</c:v>
                </c:pt>
                <c:pt idx="158">
                  <c:v>1909</c:v>
                </c:pt>
                <c:pt idx="159">
                  <c:v>1910</c:v>
                </c:pt>
                <c:pt idx="160">
                  <c:v>1911</c:v>
                </c:pt>
                <c:pt idx="161">
                  <c:v>1912</c:v>
                </c:pt>
                <c:pt idx="162">
                  <c:v>1913</c:v>
                </c:pt>
                <c:pt idx="163">
                  <c:v>1914</c:v>
                </c:pt>
                <c:pt idx="164">
                  <c:v>1915</c:v>
                </c:pt>
                <c:pt idx="165">
                  <c:v>1916</c:v>
                </c:pt>
                <c:pt idx="166">
                  <c:v>1917</c:v>
                </c:pt>
                <c:pt idx="167">
                  <c:v>1918</c:v>
                </c:pt>
                <c:pt idx="168">
                  <c:v>1919</c:v>
                </c:pt>
                <c:pt idx="169">
                  <c:v>1920</c:v>
                </c:pt>
                <c:pt idx="170">
                  <c:v>1921</c:v>
                </c:pt>
                <c:pt idx="171">
                  <c:v>1922</c:v>
                </c:pt>
                <c:pt idx="172">
                  <c:v>1923</c:v>
                </c:pt>
                <c:pt idx="173">
                  <c:v>1924</c:v>
                </c:pt>
                <c:pt idx="174">
                  <c:v>1925</c:v>
                </c:pt>
                <c:pt idx="175">
                  <c:v>1926</c:v>
                </c:pt>
                <c:pt idx="176">
                  <c:v>1927</c:v>
                </c:pt>
                <c:pt idx="177">
                  <c:v>1928</c:v>
                </c:pt>
                <c:pt idx="178">
                  <c:v>1929</c:v>
                </c:pt>
                <c:pt idx="179">
                  <c:v>1930</c:v>
                </c:pt>
                <c:pt idx="180">
                  <c:v>1931</c:v>
                </c:pt>
                <c:pt idx="181">
                  <c:v>1932</c:v>
                </c:pt>
                <c:pt idx="182">
                  <c:v>1933</c:v>
                </c:pt>
                <c:pt idx="183">
                  <c:v>1934</c:v>
                </c:pt>
                <c:pt idx="184">
                  <c:v>1935</c:v>
                </c:pt>
                <c:pt idx="185">
                  <c:v>1936</c:v>
                </c:pt>
                <c:pt idx="186">
                  <c:v>1937</c:v>
                </c:pt>
                <c:pt idx="187">
                  <c:v>1938</c:v>
                </c:pt>
                <c:pt idx="188">
                  <c:v>1939</c:v>
                </c:pt>
                <c:pt idx="189">
                  <c:v>1940</c:v>
                </c:pt>
                <c:pt idx="190">
                  <c:v>1941</c:v>
                </c:pt>
                <c:pt idx="191">
                  <c:v>1942</c:v>
                </c:pt>
                <c:pt idx="192">
                  <c:v>1943</c:v>
                </c:pt>
                <c:pt idx="193">
                  <c:v>1944</c:v>
                </c:pt>
                <c:pt idx="194">
                  <c:v>1945</c:v>
                </c:pt>
                <c:pt idx="195">
                  <c:v>1946</c:v>
                </c:pt>
                <c:pt idx="196">
                  <c:v>1947</c:v>
                </c:pt>
                <c:pt idx="197">
                  <c:v>1948</c:v>
                </c:pt>
                <c:pt idx="198">
                  <c:v>1949</c:v>
                </c:pt>
                <c:pt idx="199">
                  <c:v>1950</c:v>
                </c:pt>
                <c:pt idx="200">
                  <c:v>1951</c:v>
                </c:pt>
                <c:pt idx="201">
                  <c:v>1952</c:v>
                </c:pt>
                <c:pt idx="202">
                  <c:v>1953</c:v>
                </c:pt>
                <c:pt idx="203">
                  <c:v>1954</c:v>
                </c:pt>
                <c:pt idx="204">
                  <c:v>1955</c:v>
                </c:pt>
                <c:pt idx="205">
                  <c:v>1956</c:v>
                </c:pt>
                <c:pt idx="206">
                  <c:v>1957</c:v>
                </c:pt>
                <c:pt idx="207">
                  <c:v>1958</c:v>
                </c:pt>
                <c:pt idx="208">
                  <c:v>1959</c:v>
                </c:pt>
                <c:pt idx="209">
                  <c:v>1960</c:v>
                </c:pt>
                <c:pt idx="210">
                  <c:v>1961</c:v>
                </c:pt>
                <c:pt idx="211">
                  <c:v>1962</c:v>
                </c:pt>
                <c:pt idx="212">
                  <c:v>1963</c:v>
                </c:pt>
                <c:pt idx="213">
                  <c:v>1964</c:v>
                </c:pt>
                <c:pt idx="214">
                  <c:v>1965</c:v>
                </c:pt>
                <c:pt idx="215">
                  <c:v>1966</c:v>
                </c:pt>
                <c:pt idx="216">
                  <c:v>1967</c:v>
                </c:pt>
                <c:pt idx="217">
                  <c:v>1968</c:v>
                </c:pt>
                <c:pt idx="218">
                  <c:v>1969</c:v>
                </c:pt>
                <c:pt idx="219">
                  <c:v>1970</c:v>
                </c:pt>
                <c:pt idx="220">
                  <c:v>1971</c:v>
                </c:pt>
                <c:pt idx="221">
                  <c:v>1972</c:v>
                </c:pt>
                <c:pt idx="222">
                  <c:v>1973</c:v>
                </c:pt>
                <c:pt idx="223">
                  <c:v>1974</c:v>
                </c:pt>
                <c:pt idx="224">
                  <c:v>1975</c:v>
                </c:pt>
                <c:pt idx="225">
                  <c:v>1976</c:v>
                </c:pt>
                <c:pt idx="226">
                  <c:v>1977</c:v>
                </c:pt>
                <c:pt idx="227">
                  <c:v>1978</c:v>
                </c:pt>
                <c:pt idx="228">
                  <c:v>1979</c:v>
                </c:pt>
                <c:pt idx="229">
                  <c:v>1980</c:v>
                </c:pt>
                <c:pt idx="230">
                  <c:v>1981</c:v>
                </c:pt>
                <c:pt idx="231">
                  <c:v>1982</c:v>
                </c:pt>
                <c:pt idx="232">
                  <c:v>1983</c:v>
                </c:pt>
                <c:pt idx="233">
                  <c:v>1984</c:v>
                </c:pt>
                <c:pt idx="234">
                  <c:v>1985</c:v>
                </c:pt>
                <c:pt idx="235">
                  <c:v>1986</c:v>
                </c:pt>
                <c:pt idx="236">
                  <c:v>1987</c:v>
                </c:pt>
                <c:pt idx="237">
                  <c:v>1988</c:v>
                </c:pt>
                <c:pt idx="238">
                  <c:v>1989</c:v>
                </c:pt>
                <c:pt idx="239">
                  <c:v>1990</c:v>
                </c:pt>
                <c:pt idx="240">
                  <c:v>1991</c:v>
                </c:pt>
                <c:pt idx="241">
                  <c:v>1992</c:v>
                </c:pt>
                <c:pt idx="242">
                  <c:v>1993</c:v>
                </c:pt>
                <c:pt idx="243">
                  <c:v>1994</c:v>
                </c:pt>
                <c:pt idx="244">
                  <c:v>1995</c:v>
                </c:pt>
                <c:pt idx="245">
                  <c:v>1996</c:v>
                </c:pt>
                <c:pt idx="246">
                  <c:v>1997</c:v>
                </c:pt>
                <c:pt idx="247">
                  <c:v>1998</c:v>
                </c:pt>
                <c:pt idx="248">
                  <c:v>1999</c:v>
                </c:pt>
                <c:pt idx="249">
                  <c:v>2000</c:v>
                </c:pt>
                <c:pt idx="250">
                  <c:v>2001</c:v>
                </c:pt>
                <c:pt idx="251">
                  <c:v>2002</c:v>
                </c:pt>
                <c:pt idx="252">
                  <c:v>2003</c:v>
                </c:pt>
                <c:pt idx="253">
                  <c:v>2004</c:v>
                </c:pt>
                <c:pt idx="254">
                  <c:v>2005</c:v>
                </c:pt>
                <c:pt idx="255">
                  <c:v>2006</c:v>
                </c:pt>
                <c:pt idx="256">
                  <c:v>2007</c:v>
                </c:pt>
                <c:pt idx="257">
                  <c:v>2008</c:v>
                </c:pt>
                <c:pt idx="258">
                  <c:v>2009</c:v>
                </c:pt>
                <c:pt idx="259">
                  <c:v>2010</c:v>
                </c:pt>
                <c:pt idx="260">
                  <c:v>2011</c:v>
                </c:pt>
                <c:pt idx="261">
                  <c:v>2012</c:v>
                </c:pt>
                <c:pt idx="262">
                  <c:v>2013</c:v>
                </c:pt>
                <c:pt idx="263">
                  <c:v>2014</c:v>
                </c:pt>
              </c:numCache>
            </c:numRef>
          </c:xVal>
          <c:yVal>
            <c:numRef>
              <c:f>'emissions CDIAC'!$C$6:$C$269</c:f>
              <c:numCache>
                <c:formatCode>0.000</c:formatCode>
                <c:ptCount val="264"/>
                <c:pt idx="0">
                  <c:v>1.4150943396226414E-3</c:v>
                </c:pt>
                <c:pt idx="1">
                  <c:v>1.4150943396226414E-3</c:v>
                </c:pt>
                <c:pt idx="2">
                  <c:v>1.4150943396226414E-3</c:v>
                </c:pt>
                <c:pt idx="3">
                  <c:v>1.4150943396226414E-3</c:v>
                </c:pt>
                <c:pt idx="4">
                  <c:v>1.4150943396226414E-3</c:v>
                </c:pt>
                <c:pt idx="5">
                  <c:v>1.4150943396226414E-3</c:v>
                </c:pt>
                <c:pt idx="6">
                  <c:v>1.4150943396226414E-3</c:v>
                </c:pt>
                <c:pt idx="7">
                  <c:v>1.4150943396226414E-3</c:v>
                </c:pt>
                <c:pt idx="8">
                  <c:v>1.4150943396226414E-3</c:v>
                </c:pt>
                <c:pt idx="9">
                  <c:v>1.4150943396226414E-3</c:v>
                </c:pt>
                <c:pt idx="10">
                  <c:v>1.4150943396226414E-3</c:v>
                </c:pt>
                <c:pt idx="11">
                  <c:v>1.4150943396226414E-3</c:v>
                </c:pt>
                <c:pt idx="12">
                  <c:v>1.4150943396226414E-3</c:v>
                </c:pt>
                <c:pt idx="13">
                  <c:v>1.4150943396226414E-3</c:v>
                </c:pt>
                <c:pt idx="14">
                  <c:v>1.4150943396226414E-3</c:v>
                </c:pt>
                <c:pt idx="15">
                  <c:v>1.4150943396226414E-3</c:v>
                </c:pt>
                <c:pt idx="16">
                  <c:v>1.4150943396226414E-3</c:v>
                </c:pt>
                <c:pt idx="17">
                  <c:v>1.4150943396226414E-3</c:v>
                </c:pt>
                <c:pt idx="18">
                  <c:v>1.4150943396226414E-3</c:v>
                </c:pt>
                <c:pt idx="19">
                  <c:v>1.4150943396226414E-3</c:v>
                </c:pt>
                <c:pt idx="20">
                  <c:v>1.8867924528301887E-3</c:v>
                </c:pt>
                <c:pt idx="21">
                  <c:v>1.8867924528301887E-3</c:v>
                </c:pt>
                <c:pt idx="22">
                  <c:v>1.8867924528301887E-3</c:v>
                </c:pt>
                <c:pt idx="23">
                  <c:v>1.8867924528301887E-3</c:v>
                </c:pt>
                <c:pt idx="24">
                  <c:v>1.8867924528301887E-3</c:v>
                </c:pt>
                <c:pt idx="25">
                  <c:v>1.8867924528301887E-3</c:v>
                </c:pt>
                <c:pt idx="26">
                  <c:v>1.8867924528301887E-3</c:v>
                </c:pt>
                <c:pt idx="27">
                  <c:v>1.8867924528301887E-3</c:v>
                </c:pt>
                <c:pt idx="28">
                  <c:v>1.8867924528301887E-3</c:v>
                </c:pt>
                <c:pt idx="29">
                  <c:v>1.8867924528301887E-3</c:v>
                </c:pt>
                <c:pt idx="30">
                  <c:v>2.3584905660377358E-3</c:v>
                </c:pt>
                <c:pt idx="31">
                  <c:v>2.3584905660377358E-3</c:v>
                </c:pt>
                <c:pt idx="32">
                  <c:v>2.3584905660377358E-3</c:v>
                </c:pt>
                <c:pt idx="33">
                  <c:v>2.3584905660377358E-3</c:v>
                </c:pt>
                <c:pt idx="34">
                  <c:v>2.3584905660377358E-3</c:v>
                </c:pt>
                <c:pt idx="35">
                  <c:v>2.3584905660377358E-3</c:v>
                </c:pt>
                <c:pt idx="36">
                  <c:v>2.3584905660377358E-3</c:v>
                </c:pt>
                <c:pt idx="37">
                  <c:v>2.3584905660377358E-3</c:v>
                </c:pt>
                <c:pt idx="38">
                  <c:v>2.3584905660377358E-3</c:v>
                </c:pt>
                <c:pt idx="39">
                  <c:v>2.3584905660377358E-3</c:v>
                </c:pt>
                <c:pt idx="40">
                  <c:v>2.8301886792452828E-3</c:v>
                </c:pt>
                <c:pt idx="41">
                  <c:v>2.8301886792452828E-3</c:v>
                </c:pt>
                <c:pt idx="42">
                  <c:v>2.8301886792452828E-3</c:v>
                </c:pt>
                <c:pt idx="43">
                  <c:v>2.8301886792452828E-3</c:v>
                </c:pt>
                <c:pt idx="44">
                  <c:v>2.8301886792452828E-3</c:v>
                </c:pt>
                <c:pt idx="45">
                  <c:v>2.8301886792452828E-3</c:v>
                </c:pt>
                <c:pt idx="46">
                  <c:v>3.3018867924528303E-3</c:v>
                </c:pt>
                <c:pt idx="47">
                  <c:v>3.3018867924528303E-3</c:v>
                </c:pt>
                <c:pt idx="48">
                  <c:v>3.3018867924528303E-3</c:v>
                </c:pt>
                <c:pt idx="49">
                  <c:v>3.7735849056603774E-3</c:v>
                </c:pt>
                <c:pt idx="50">
                  <c:v>3.7735849056603774E-3</c:v>
                </c:pt>
                <c:pt idx="51">
                  <c:v>4.7169811320754715E-3</c:v>
                </c:pt>
                <c:pt idx="52">
                  <c:v>4.2452830188679245E-3</c:v>
                </c:pt>
                <c:pt idx="53">
                  <c:v>4.2452830188679245E-3</c:v>
                </c:pt>
                <c:pt idx="54">
                  <c:v>4.2452830188679245E-3</c:v>
                </c:pt>
                <c:pt idx="55">
                  <c:v>4.7169811320754715E-3</c:v>
                </c:pt>
                <c:pt idx="56">
                  <c:v>4.7169811320754715E-3</c:v>
                </c:pt>
                <c:pt idx="57">
                  <c:v>4.7169811320754715E-3</c:v>
                </c:pt>
                <c:pt idx="58">
                  <c:v>4.7169811320754715E-3</c:v>
                </c:pt>
                <c:pt idx="59">
                  <c:v>4.7169811320754715E-3</c:v>
                </c:pt>
                <c:pt idx="60">
                  <c:v>5.1886792452830186E-3</c:v>
                </c:pt>
                <c:pt idx="61">
                  <c:v>5.1886792452830186E-3</c:v>
                </c:pt>
                <c:pt idx="62">
                  <c:v>5.1886792452830186E-3</c:v>
                </c:pt>
                <c:pt idx="63">
                  <c:v>5.1886792452830186E-3</c:v>
                </c:pt>
                <c:pt idx="64">
                  <c:v>5.6603773584905656E-3</c:v>
                </c:pt>
                <c:pt idx="65">
                  <c:v>6.1320754716981136E-3</c:v>
                </c:pt>
                <c:pt idx="66">
                  <c:v>6.6037735849056606E-3</c:v>
                </c:pt>
                <c:pt idx="67">
                  <c:v>6.6037735849056606E-3</c:v>
                </c:pt>
                <c:pt idx="68">
                  <c:v>6.6037735849056606E-3</c:v>
                </c:pt>
                <c:pt idx="69">
                  <c:v>6.6037735849056606E-3</c:v>
                </c:pt>
                <c:pt idx="70">
                  <c:v>6.6037735849056606E-3</c:v>
                </c:pt>
                <c:pt idx="71">
                  <c:v>7.0754716981132077E-3</c:v>
                </c:pt>
                <c:pt idx="72">
                  <c:v>7.5471698113207548E-3</c:v>
                </c:pt>
                <c:pt idx="73">
                  <c:v>7.5471698113207548E-3</c:v>
                </c:pt>
                <c:pt idx="74">
                  <c:v>8.0188679245283018E-3</c:v>
                </c:pt>
                <c:pt idx="75">
                  <c:v>8.0188679245283018E-3</c:v>
                </c:pt>
                <c:pt idx="76">
                  <c:v>8.4905660377358489E-3</c:v>
                </c:pt>
                <c:pt idx="77">
                  <c:v>8.4905660377358489E-3</c:v>
                </c:pt>
                <c:pt idx="78">
                  <c:v>8.4905660377358489E-3</c:v>
                </c:pt>
                <c:pt idx="79">
                  <c:v>1.1320754716981131E-2</c:v>
                </c:pt>
                <c:pt idx="80">
                  <c:v>1.0849056603773584E-2</c:v>
                </c:pt>
                <c:pt idx="81">
                  <c:v>1.0849056603773584E-2</c:v>
                </c:pt>
                <c:pt idx="82">
                  <c:v>1.1320754716981131E-2</c:v>
                </c:pt>
                <c:pt idx="83">
                  <c:v>1.1320754716981131E-2</c:v>
                </c:pt>
                <c:pt idx="84">
                  <c:v>1.179245283018868E-2</c:v>
                </c:pt>
                <c:pt idx="85">
                  <c:v>1.3679245283018868E-2</c:v>
                </c:pt>
                <c:pt idx="86">
                  <c:v>1.3679245283018868E-2</c:v>
                </c:pt>
                <c:pt idx="87">
                  <c:v>1.4150943396226415E-2</c:v>
                </c:pt>
                <c:pt idx="88">
                  <c:v>1.4622641509433962E-2</c:v>
                </c:pt>
                <c:pt idx="89">
                  <c:v>1.5566037735849057E-2</c:v>
                </c:pt>
                <c:pt idx="90">
                  <c:v>1.6037735849056604E-2</c:v>
                </c:pt>
                <c:pt idx="91">
                  <c:v>1.6981132075471698E-2</c:v>
                </c:pt>
                <c:pt idx="92">
                  <c:v>1.7452830188679245E-2</c:v>
                </c:pt>
                <c:pt idx="93">
                  <c:v>1.8396226415094339E-2</c:v>
                </c:pt>
                <c:pt idx="94">
                  <c:v>2.0283018867924527E-2</c:v>
                </c:pt>
                <c:pt idx="95">
                  <c:v>2.0283018867924527E-2</c:v>
                </c:pt>
                <c:pt idx="96">
                  <c:v>2.1698113207547168E-2</c:v>
                </c:pt>
                <c:pt idx="97">
                  <c:v>2.2169811320754716E-2</c:v>
                </c:pt>
                <c:pt idx="98">
                  <c:v>2.358490566037736E-2</c:v>
                </c:pt>
                <c:pt idx="99">
                  <c:v>2.5471698113207548E-2</c:v>
                </c:pt>
                <c:pt idx="100">
                  <c:v>2.5471698113207548E-2</c:v>
                </c:pt>
                <c:pt idx="101">
                  <c:v>2.688679245283019E-2</c:v>
                </c:pt>
                <c:pt idx="102">
                  <c:v>2.7830188679245284E-2</c:v>
                </c:pt>
                <c:pt idx="103">
                  <c:v>3.2547169811320754E-2</c:v>
                </c:pt>
                <c:pt idx="104">
                  <c:v>3.3490566037735849E-2</c:v>
                </c:pt>
                <c:pt idx="105">
                  <c:v>3.5849056603773584E-2</c:v>
                </c:pt>
                <c:pt idx="106">
                  <c:v>3.6320754716981131E-2</c:v>
                </c:pt>
                <c:pt idx="107">
                  <c:v>3.6792452830188678E-2</c:v>
                </c:pt>
                <c:pt idx="108">
                  <c:v>3.9150943396226413E-2</c:v>
                </c:pt>
                <c:pt idx="109">
                  <c:v>4.292452830188679E-2</c:v>
                </c:pt>
                <c:pt idx="110">
                  <c:v>4.4811320754716978E-2</c:v>
                </c:pt>
                <c:pt idx="111">
                  <c:v>4.5754716981132072E-2</c:v>
                </c:pt>
                <c:pt idx="112">
                  <c:v>4.9056603773584909E-2</c:v>
                </c:pt>
                <c:pt idx="113">
                  <c:v>5.2830188679245285E-2</c:v>
                </c:pt>
                <c:pt idx="114">
                  <c:v>5.6132075471698115E-2</c:v>
                </c:pt>
                <c:pt idx="115">
                  <c:v>5.7547169811320756E-2</c:v>
                </c:pt>
                <c:pt idx="116">
                  <c:v>6.1320754716981132E-2</c:v>
                </c:pt>
                <c:pt idx="117">
                  <c:v>6.3679245283018868E-2</c:v>
                </c:pt>
                <c:pt idx="118">
                  <c:v>6.6981132075471697E-2</c:v>
                </c:pt>
                <c:pt idx="119">
                  <c:v>6.9339622641509432E-2</c:v>
                </c:pt>
                <c:pt idx="120">
                  <c:v>7.3584905660377356E-2</c:v>
                </c:pt>
                <c:pt idx="121">
                  <c:v>8.1603773584905656E-2</c:v>
                </c:pt>
                <c:pt idx="122">
                  <c:v>8.6792452830188674E-2</c:v>
                </c:pt>
                <c:pt idx="123">
                  <c:v>8.2075471698113203E-2</c:v>
                </c:pt>
                <c:pt idx="124">
                  <c:v>8.8679245283018862E-2</c:v>
                </c:pt>
                <c:pt idx="125">
                  <c:v>9.0094339622641503E-2</c:v>
                </c:pt>
                <c:pt idx="126">
                  <c:v>9.1509433962264145E-2</c:v>
                </c:pt>
                <c:pt idx="127">
                  <c:v>9.2452830188679239E-2</c:v>
                </c:pt>
                <c:pt idx="128">
                  <c:v>9.9056603773584911E-2</c:v>
                </c:pt>
                <c:pt idx="129">
                  <c:v>0.11132075471698114</c:v>
                </c:pt>
                <c:pt idx="130">
                  <c:v>0.11462264150943396</c:v>
                </c:pt>
                <c:pt idx="131">
                  <c:v>0.12075471698113208</c:v>
                </c:pt>
                <c:pt idx="132">
                  <c:v>0.12830188679245283</c:v>
                </c:pt>
                <c:pt idx="133">
                  <c:v>0.12971698113207547</c:v>
                </c:pt>
                <c:pt idx="134">
                  <c:v>0.13066037735849056</c:v>
                </c:pt>
                <c:pt idx="135">
                  <c:v>0.13254716981132075</c:v>
                </c:pt>
                <c:pt idx="136">
                  <c:v>0.13915094339622641</c:v>
                </c:pt>
                <c:pt idx="137">
                  <c:v>0.15424528301886792</c:v>
                </c:pt>
                <c:pt idx="138">
                  <c:v>0.15424528301886792</c:v>
                </c:pt>
                <c:pt idx="139">
                  <c:v>0.16792452830188678</c:v>
                </c:pt>
                <c:pt idx="140">
                  <c:v>0.17547169811320754</c:v>
                </c:pt>
                <c:pt idx="141">
                  <c:v>0.17641509433962263</c:v>
                </c:pt>
                <c:pt idx="142">
                  <c:v>0.17452830188679244</c:v>
                </c:pt>
                <c:pt idx="143">
                  <c:v>0.18066037735849055</c:v>
                </c:pt>
                <c:pt idx="144">
                  <c:v>0.19150943396226416</c:v>
                </c:pt>
                <c:pt idx="145">
                  <c:v>0.19764150943396228</c:v>
                </c:pt>
                <c:pt idx="146">
                  <c:v>0.20754716981132076</c:v>
                </c:pt>
                <c:pt idx="147">
                  <c:v>0.21933962264150944</c:v>
                </c:pt>
                <c:pt idx="148">
                  <c:v>0.23915094339622642</c:v>
                </c:pt>
                <c:pt idx="149">
                  <c:v>0.25188679245283019</c:v>
                </c:pt>
                <c:pt idx="150">
                  <c:v>0.26037735849056604</c:v>
                </c:pt>
                <c:pt idx="151">
                  <c:v>0.26698113207547169</c:v>
                </c:pt>
                <c:pt idx="152">
                  <c:v>0.29103773584905662</c:v>
                </c:pt>
                <c:pt idx="153">
                  <c:v>0.29433962264150942</c:v>
                </c:pt>
                <c:pt idx="154">
                  <c:v>0.31273584905660379</c:v>
                </c:pt>
                <c:pt idx="155">
                  <c:v>0.33349056603773586</c:v>
                </c:pt>
                <c:pt idx="156">
                  <c:v>0.36981132075471695</c:v>
                </c:pt>
                <c:pt idx="157">
                  <c:v>0.35377358490566035</c:v>
                </c:pt>
                <c:pt idx="158">
                  <c:v>0.37028301886792453</c:v>
                </c:pt>
                <c:pt idx="159">
                  <c:v>0.38632075471698113</c:v>
                </c:pt>
                <c:pt idx="160">
                  <c:v>0.39433962264150946</c:v>
                </c:pt>
                <c:pt idx="161">
                  <c:v>0.41462264150943395</c:v>
                </c:pt>
                <c:pt idx="162">
                  <c:v>0.44481132075471697</c:v>
                </c:pt>
                <c:pt idx="163">
                  <c:v>0.40094339622641512</c:v>
                </c:pt>
                <c:pt idx="164">
                  <c:v>0.39528301886792455</c:v>
                </c:pt>
                <c:pt idx="165">
                  <c:v>0.42499999999999999</c:v>
                </c:pt>
                <c:pt idx="166">
                  <c:v>0.45047169811320753</c:v>
                </c:pt>
                <c:pt idx="167">
                  <c:v>0.44150943396226416</c:v>
                </c:pt>
                <c:pt idx="168">
                  <c:v>0.38018867924528305</c:v>
                </c:pt>
                <c:pt idx="169">
                  <c:v>0.43962264150943398</c:v>
                </c:pt>
                <c:pt idx="170">
                  <c:v>0.37877358490566038</c:v>
                </c:pt>
                <c:pt idx="171">
                  <c:v>0.39858490566037735</c:v>
                </c:pt>
                <c:pt idx="172">
                  <c:v>0.45754716981132076</c:v>
                </c:pt>
                <c:pt idx="173">
                  <c:v>0.45424528301886791</c:v>
                </c:pt>
                <c:pt idx="174">
                  <c:v>0.45990566037735847</c:v>
                </c:pt>
                <c:pt idx="175">
                  <c:v>0.46367924528301885</c:v>
                </c:pt>
                <c:pt idx="176">
                  <c:v>0.50094339622641515</c:v>
                </c:pt>
                <c:pt idx="177">
                  <c:v>0.50235849056603776</c:v>
                </c:pt>
                <c:pt idx="178">
                  <c:v>0.54009433962264153</c:v>
                </c:pt>
                <c:pt idx="179">
                  <c:v>0.49669811320754714</c:v>
                </c:pt>
                <c:pt idx="180">
                  <c:v>0.44339622641509435</c:v>
                </c:pt>
                <c:pt idx="181">
                  <c:v>0.39952830188679245</c:v>
                </c:pt>
                <c:pt idx="182">
                  <c:v>0.42122641509433961</c:v>
                </c:pt>
                <c:pt idx="183">
                  <c:v>0.45896226415094338</c:v>
                </c:pt>
                <c:pt idx="184">
                  <c:v>0.48443396226415092</c:v>
                </c:pt>
                <c:pt idx="185">
                  <c:v>0.53301886792452835</c:v>
                </c:pt>
                <c:pt idx="186">
                  <c:v>0.57028301886792454</c:v>
                </c:pt>
                <c:pt idx="187">
                  <c:v>0.53867924528301891</c:v>
                </c:pt>
                <c:pt idx="188">
                  <c:v>0.56226415094339621</c:v>
                </c:pt>
                <c:pt idx="189">
                  <c:v>0.61273584905660372</c:v>
                </c:pt>
                <c:pt idx="190">
                  <c:v>0.62924528301886795</c:v>
                </c:pt>
                <c:pt idx="191">
                  <c:v>0.63301886792452833</c:v>
                </c:pt>
                <c:pt idx="192">
                  <c:v>0.65613207547169816</c:v>
                </c:pt>
                <c:pt idx="193">
                  <c:v>0.65235849056603779</c:v>
                </c:pt>
                <c:pt idx="194">
                  <c:v>0.54716981132075471</c:v>
                </c:pt>
                <c:pt idx="195">
                  <c:v>0.58396226415094343</c:v>
                </c:pt>
                <c:pt idx="196">
                  <c:v>0.65660377358490563</c:v>
                </c:pt>
                <c:pt idx="197">
                  <c:v>0.69292452830188678</c:v>
                </c:pt>
                <c:pt idx="198">
                  <c:v>0.66933962264150948</c:v>
                </c:pt>
                <c:pt idx="199">
                  <c:v>0.76886792452830188</c:v>
                </c:pt>
                <c:pt idx="200">
                  <c:v>0.83349056603773586</c:v>
                </c:pt>
                <c:pt idx="201">
                  <c:v>0.84669811320754718</c:v>
                </c:pt>
                <c:pt idx="202">
                  <c:v>0.86839622641509429</c:v>
                </c:pt>
                <c:pt idx="203">
                  <c:v>0.87971698113207553</c:v>
                </c:pt>
                <c:pt idx="204">
                  <c:v>0.96320754716981127</c:v>
                </c:pt>
                <c:pt idx="205">
                  <c:v>1.0268867924528302</c:v>
                </c:pt>
                <c:pt idx="206">
                  <c:v>1.070754716981132</c:v>
                </c:pt>
                <c:pt idx="207">
                  <c:v>1.0990566037735849</c:v>
                </c:pt>
                <c:pt idx="208">
                  <c:v>1.1575471698113207</c:v>
                </c:pt>
                <c:pt idx="209">
                  <c:v>1.2117924528301887</c:v>
                </c:pt>
                <c:pt idx="210">
                  <c:v>1.2169811320754718</c:v>
                </c:pt>
                <c:pt idx="211">
                  <c:v>1.2669811320754718</c:v>
                </c:pt>
                <c:pt idx="212">
                  <c:v>1.3363207547169811</c:v>
                </c:pt>
                <c:pt idx="213">
                  <c:v>1.4127358490566038</c:v>
                </c:pt>
                <c:pt idx="214">
                  <c:v>1.4764150943396226</c:v>
                </c:pt>
                <c:pt idx="215">
                  <c:v>1.5509433962264152</c:v>
                </c:pt>
                <c:pt idx="216">
                  <c:v>1.6004716981132074</c:v>
                </c:pt>
                <c:pt idx="217">
                  <c:v>1.6820754716981132</c:v>
                </c:pt>
                <c:pt idx="218">
                  <c:v>1.7830188679245282</c:v>
                </c:pt>
                <c:pt idx="219">
                  <c:v>1.9117924528301886</c:v>
                </c:pt>
                <c:pt idx="220">
                  <c:v>1.9849056603773585</c:v>
                </c:pt>
                <c:pt idx="221">
                  <c:v>2.0641509433962266</c:v>
                </c:pt>
                <c:pt idx="222">
                  <c:v>2.1764150943396228</c:v>
                </c:pt>
                <c:pt idx="223">
                  <c:v>2.1806603773584907</c:v>
                </c:pt>
                <c:pt idx="224">
                  <c:v>2.1679245283018869</c:v>
                </c:pt>
                <c:pt idx="225">
                  <c:v>2.2943396226415094</c:v>
                </c:pt>
                <c:pt idx="226">
                  <c:v>2.3660377358490567</c:v>
                </c:pt>
                <c:pt idx="227">
                  <c:v>2.3933962264150943</c:v>
                </c:pt>
                <c:pt idx="228">
                  <c:v>2.5268867924528302</c:v>
                </c:pt>
                <c:pt idx="229">
                  <c:v>2.5004716981132074</c:v>
                </c:pt>
                <c:pt idx="230">
                  <c:v>2.4235849056603773</c:v>
                </c:pt>
                <c:pt idx="231">
                  <c:v>2.4028301886792454</c:v>
                </c:pt>
                <c:pt idx="232">
                  <c:v>2.3938679245283021</c:v>
                </c:pt>
                <c:pt idx="233">
                  <c:v>2.4801886792452832</c:v>
                </c:pt>
                <c:pt idx="234">
                  <c:v>2.5551886792452829</c:v>
                </c:pt>
                <c:pt idx="235">
                  <c:v>2.6334905660377359</c:v>
                </c:pt>
                <c:pt idx="236">
                  <c:v>2.7004716981132075</c:v>
                </c:pt>
                <c:pt idx="237">
                  <c:v>2.8</c:v>
                </c:pt>
                <c:pt idx="238">
                  <c:v>2.861320754716981</c:v>
                </c:pt>
                <c:pt idx="239">
                  <c:v>2.8650943396226416</c:v>
                </c:pt>
                <c:pt idx="240">
                  <c:v>2.8971698113207549</c:v>
                </c:pt>
                <c:pt idx="241">
                  <c:v>2.8669811320754719</c:v>
                </c:pt>
                <c:pt idx="242">
                  <c:v>2.8632075471698113</c:v>
                </c:pt>
                <c:pt idx="243">
                  <c:v>2.9122641509433964</c:v>
                </c:pt>
                <c:pt idx="244">
                  <c:v>2.9740566037735849</c:v>
                </c:pt>
                <c:pt idx="245">
                  <c:v>3.0415094339622644</c:v>
                </c:pt>
                <c:pt idx="246">
                  <c:v>3.0924528301886793</c:v>
                </c:pt>
                <c:pt idx="247">
                  <c:v>3.1018867924528304</c:v>
                </c:pt>
                <c:pt idx="248">
                  <c:v>3.094811320754717</c:v>
                </c:pt>
                <c:pt idx="249">
                  <c:v>3.175943396226415</c:v>
                </c:pt>
                <c:pt idx="250">
                  <c:v>3.2514150943396225</c:v>
                </c:pt>
                <c:pt idx="251">
                  <c:v>3.2990566037735851</c:v>
                </c:pt>
                <c:pt idx="252">
                  <c:v>3.479245283018868</c:v>
                </c:pt>
                <c:pt idx="253">
                  <c:v>3.6523584905660376</c:v>
                </c:pt>
                <c:pt idx="254">
                  <c:v>3.7933962264150942</c:v>
                </c:pt>
                <c:pt idx="255">
                  <c:v>3.9320754716981132</c:v>
                </c:pt>
                <c:pt idx="256">
                  <c:v>4.0108490566037736</c:v>
                </c:pt>
                <c:pt idx="257">
                  <c:v>4.1396226415094342</c:v>
                </c:pt>
                <c:pt idx="258">
                  <c:v>4.1023584905660373</c:v>
                </c:pt>
                <c:pt idx="259">
                  <c:v>4.3056603773584907</c:v>
                </c:pt>
                <c:pt idx="260">
                  <c:v>4.4825471698113208</c:v>
                </c:pt>
                <c:pt idx="261">
                  <c:v>4.5627358490566037</c:v>
                </c:pt>
                <c:pt idx="262">
                  <c:v>4.6099056603773585</c:v>
                </c:pt>
                <c:pt idx="263">
                  <c:v>4.6485849056603774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770752"/>
        <c:axId val="143771328"/>
      </c:scatterChart>
      <c:valAx>
        <c:axId val="143770752"/>
        <c:scaling>
          <c:orientation val="minMax"/>
          <c:max val="2015"/>
          <c:min val="189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43771328"/>
        <c:crosses val="autoZero"/>
        <c:crossBetween val="midCat"/>
      </c:valAx>
      <c:valAx>
        <c:axId val="143771328"/>
        <c:scaling>
          <c:orientation val="minMax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>
                  <a:defRPr sz="2000">
                    <a:solidFill>
                      <a:srgbClr val="FF0000"/>
                    </a:solidFill>
                  </a:defRPr>
                </a:pPr>
                <a:r>
                  <a:rPr lang="en-US" sz="2000">
                    <a:solidFill>
                      <a:srgbClr val="FF0000"/>
                    </a:solidFill>
                    <a:latin typeface="Arial" pitchFamily="34" charset="0"/>
                    <a:cs typeface="Arial" pitchFamily="34" charset="0"/>
                  </a:rPr>
                  <a:t>ppm/an</a:t>
                </a:r>
              </a:p>
            </c:rich>
          </c:tx>
          <c:layout>
            <c:manualLayout>
              <c:xMode val="edge"/>
              <c:yMode val="edge"/>
              <c:x val="0.81743109546277171"/>
              <c:y val="1.5046327513307265E-2"/>
            </c:manualLayout>
          </c:layout>
          <c:overlay val="0"/>
          <c:spPr>
            <a:solidFill>
              <a:schemeClr val="bg2">
                <a:lumMod val="90000"/>
              </a:schemeClr>
            </a:solidFill>
          </c:spPr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solidFill>
                  <a:srgbClr val="FF0000"/>
                </a:solidFill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43770752"/>
        <c:crosses val="max"/>
        <c:crossBetween val="midCat"/>
      </c:valAx>
    </c:plotArea>
    <c:plotVisOnly val="1"/>
    <c:dispBlanksAs val="gap"/>
    <c:showDLblsOverMax val="0"/>
  </c:chart>
  <c:spPr>
    <a:solidFill>
      <a:schemeClr val="bg2"/>
    </a:solidFill>
    <a:ln w="12700">
      <a:solidFill>
        <a:schemeClr val="tx1"/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000"/>
              <a:t>[CO</a:t>
            </a:r>
            <a:r>
              <a:rPr lang="en-US" sz="1600"/>
              <a:t>2</a:t>
            </a:r>
            <a:r>
              <a:rPr lang="en-US" sz="2000"/>
              <a:t>] avant 1958 (archive glaciaire Law Dome)</a:t>
            </a:r>
          </a:p>
        </c:rich>
      </c:tx>
      <c:layout/>
      <c:overlay val="1"/>
      <c:spPr>
        <a:solidFill>
          <a:schemeClr val="bg1">
            <a:lumMod val="9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4.8429087765884206E-2"/>
          <c:y val="3.3544658402848156E-2"/>
          <c:w val="0.90694570317223344"/>
          <c:h val="0.89740349783009798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chemeClr val="accent3">
                  <a:lumMod val="7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'CO2 avant 1958 Law Dome 2006'!$E$1870:$E$1978</c:f>
              <c:numCache>
                <c:formatCode>General</c:formatCode>
                <c:ptCount val="109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</c:numCache>
            </c:numRef>
          </c:xVal>
          <c:yVal>
            <c:numRef>
              <c:f>'CO2 avant 1958 Law Dome 2006'!$F$1870:$F$1978</c:f>
              <c:numCache>
                <c:formatCode>General</c:formatCode>
                <c:ptCount val="109"/>
                <c:pt idx="0">
                  <c:v>286.8</c:v>
                </c:pt>
                <c:pt idx="1">
                  <c:v>286.8</c:v>
                </c:pt>
                <c:pt idx="2">
                  <c:v>286.8</c:v>
                </c:pt>
                <c:pt idx="3">
                  <c:v>286.7</c:v>
                </c:pt>
                <c:pt idx="4">
                  <c:v>286.5</c:v>
                </c:pt>
                <c:pt idx="5">
                  <c:v>286.39999999999998</c:v>
                </c:pt>
                <c:pt idx="6">
                  <c:v>286.2</c:v>
                </c:pt>
                <c:pt idx="7">
                  <c:v>286.2</c:v>
                </c:pt>
                <c:pt idx="8">
                  <c:v>286.2</c:v>
                </c:pt>
                <c:pt idx="9">
                  <c:v>286.2</c:v>
                </c:pt>
                <c:pt idx="10">
                  <c:v>286.10000000000002</c:v>
                </c:pt>
                <c:pt idx="11">
                  <c:v>286.10000000000002</c:v>
                </c:pt>
                <c:pt idx="12">
                  <c:v>286.10000000000002</c:v>
                </c:pt>
                <c:pt idx="13">
                  <c:v>286.10000000000002</c:v>
                </c:pt>
                <c:pt idx="14">
                  <c:v>286.10000000000002</c:v>
                </c:pt>
                <c:pt idx="15">
                  <c:v>286.3</c:v>
                </c:pt>
                <c:pt idx="16">
                  <c:v>286.5</c:v>
                </c:pt>
                <c:pt idx="17">
                  <c:v>286.8</c:v>
                </c:pt>
                <c:pt idx="18">
                  <c:v>287.10000000000002</c:v>
                </c:pt>
                <c:pt idx="19">
                  <c:v>287.5</c:v>
                </c:pt>
                <c:pt idx="20">
                  <c:v>287.89999999999998</c:v>
                </c:pt>
                <c:pt idx="21">
                  <c:v>288.3</c:v>
                </c:pt>
                <c:pt idx="22">
                  <c:v>288.8</c:v>
                </c:pt>
                <c:pt idx="23">
                  <c:v>289.10000000000002</c:v>
                </c:pt>
                <c:pt idx="24">
                  <c:v>289.39999999999998</c:v>
                </c:pt>
                <c:pt idx="25">
                  <c:v>289.5</c:v>
                </c:pt>
                <c:pt idx="26">
                  <c:v>289.5</c:v>
                </c:pt>
                <c:pt idx="27">
                  <c:v>289.60000000000002</c:v>
                </c:pt>
                <c:pt idx="28">
                  <c:v>289.60000000000002</c:v>
                </c:pt>
                <c:pt idx="29">
                  <c:v>289.60000000000002</c:v>
                </c:pt>
                <c:pt idx="30">
                  <c:v>289.8</c:v>
                </c:pt>
                <c:pt idx="31">
                  <c:v>289.89999999999998</c:v>
                </c:pt>
                <c:pt idx="32">
                  <c:v>290.10000000000002</c:v>
                </c:pt>
                <c:pt idx="33">
                  <c:v>290.3</c:v>
                </c:pt>
                <c:pt idx="34">
                  <c:v>290.60000000000002</c:v>
                </c:pt>
                <c:pt idx="35">
                  <c:v>290.89999999999998</c:v>
                </c:pt>
                <c:pt idx="36">
                  <c:v>291.3</c:v>
                </c:pt>
                <c:pt idx="37">
                  <c:v>291.8</c:v>
                </c:pt>
                <c:pt idx="38">
                  <c:v>292.2</c:v>
                </c:pt>
                <c:pt idx="39">
                  <c:v>292.60000000000002</c:v>
                </c:pt>
                <c:pt idx="40">
                  <c:v>293</c:v>
                </c:pt>
                <c:pt idx="41">
                  <c:v>293.60000000000002</c:v>
                </c:pt>
                <c:pt idx="42">
                  <c:v>294.10000000000002</c:v>
                </c:pt>
                <c:pt idx="43">
                  <c:v>294.60000000000002</c:v>
                </c:pt>
                <c:pt idx="44">
                  <c:v>295.10000000000002</c:v>
                </c:pt>
                <c:pt idx="45">
                  <c:v>295.5</c:v>
                </c:pt>
                <c:pt idx="46">
                  <c:v>295.89999999999998</c:v>
                </c:pt>
                <c:pt idx="47">
                  <c:v>296</c:v>
                </c:pt>
                <c:pt idx="48">
                  <c:v>296</c:v>
                </c:pt>
                <c:pt idx="49">
                  <c:v>296</c:v>
                </c:pt>
                <c:pt idx="50">
                  <c:v>296.10000000000002</c:v>
                </c:pt>
                <c:pt idx="51">
                  <c:v>296.2</c:v>
                </c:pt>
                <c:pt idx="52">
                  <c:v>296.39999999999998</c:v>
                </c:pt>
                <c:pt idx="53">
                  <c:v>296.7</c:v>
                </c:pt>
                <c:pt idx="54">
                  <c:v>297</c:v>
                </c:pt>
                <c:pt idx="55">
                  <c:v>297.39999999999998</c:v>
                </c:pt>
                <c:pt idx="56">
                  <c:v>297.89999999999998</c:v>
                </c:pt>
                <c:pt idx="57">
                  <c:v>298.3</c:v>
                </c:pt>
                <c:pt idx="58">
                  <c:v>298.7</c:v>
                </c:pt>
                <c:pt idx="59">
                  <c:v>299.10000000000002</c:v>
                </c:pt>
                <c:pt idx="60">
                  <c:v>299.3</c:v>
                </c:pt>
                <c:pt idx="61">
                  <c:v>299.5</c:v>
                </c:pt>
                <c:pt idx="62">
                  <c:v>299.8</c:v>
                </c:pt>
                <c:pt idx="63">
                  <c:v>300.2</c:v>
                </c:pt>
                <c:pt idx="64">
                  <c:v>300.60000000000002</c:v>
                </c:pt>
                <c:pt idx="65">
                  <c:v>301.10000000000002</c:v>
                </c:pt>
                <c:pt idx="66">
                  <c:v>301.60000000000002</c:v>
                </c:pt>
                <c:pt idx="67">
                  <c:v>302.10000000000002</c:v>
                </c:pt>
                <c:pt idx="68">
                  <c:v>302.60000000000002</c:v>
                </c:pt>
                <c:pt idx="69">
                  <c:v>303</c:v>
                </c:pt>
                <c:pt idx="70">
                  <c:v>303.39999999999998</c:v>
                </c:pt>
                <c:pt idx="71">
                  <c:v>303.7</c:v>
                </c:pt>
                <c:pt idx="72">
                  <c:v>303.89999999999998</c:v>
                </c:pt>
                <c:pt idx="73">
                  <c:v>304.10000000000002</c:v>
                </c:pt>
                <c:pt idx="74">
                  <c:v>304.39999999999998</c:v>
                </c:pt>
                <c:pt idx="75">
                  <c:v>304.7</c:v>
                </c:pt>
                <c:pt idx="76">
                  <c:v>305</c:v>
                </c:pt>
                <c:pt idx="77">
                  <c:v>305.39999999999998</c:v>
                </c:pt>
                <c:pt idx="78">
                  <c:v>305.8</c:v>
                </c:pt>
                <c:pt idx="79">
                  <c:v>306.2</c:v>
                </c:pt>
                <c:pt idx="80">
                  <c:v>306.60000000000002</c:v>
                </c:pt>
                <c:pt idx="81">
                  <c:v>307</c:v>
                </c:pt>
                <c:pt idx="82">
                  <c:v>307.3</c:v>
                </c:pt>
                <c:pt idx="83">
                  <c:v>307.60000000000002</c:v>
                </c:pt>
                <c:pt idx="84">
                  <c:v>308</c:v>
                </c:pt>
                <c:pt idx="85">
                  <c:v>308.39999999999998</c:v>
                </c:pt>
                <c:pt idx="86">
                  <c:v>308.7</c:v>
                </c:pt>
                <c:pt idx="87">
                  <c:v>309.2</c:v>
                </c:pt>
                <c:pt idx="88">
                  <c:v>309.60000000000002</c:v>
                </c:pt>
                <c:pt idx="89">
                  <c:v>310.10000000000002</c:v>
                </c:pt>
                <c:pt idx="90">
                  <c:v>310.5</c:v>
                </c:pt>
                <c:pt idx="91">
                  <c:v>310.8</c:v>
                </c:pt>
                <c:pt idx="92">
                  <c:v>311</c:v>
                </c:pt>
                <c:pt idx="93">
                  <c:v>311</c:v>
                </c:pt>
                <c:pt idx="94">
                  <c:v>311</c:v>
                </c:pt>
                <c:pt idx="95">
                  <c:v>310.89999999999998</c:v>
                </c:pt>
                <c:pt idx="96">
                  <c:v>310.8</c:v>
                </c:pt>
                <c:pt idx="97">
                  <c:v>310.8</c:v>
                </c:pt>
                <c:pt idx="98">
                  <c:v>310.89999999999998</c:v>
                </c:pt>
                <c:pt idx="99">
                  <c:v>311</c:v>
                </c:pt>
                <c:pt idx="100">
                  <c:v>311.2</c:v>
                </c:pt>
                <c:pt idx="101">
                  <c:v>311.5</c:v>
                </c:pt>
                <c:pt idx="102">
                  <c:v>311.8</c:v>
                </c:pt>
                <c:pt idx="103">
                  <c:v>312.2</c:v>
                </c:pt>
                <c:pt idx="104">
                  <c:v>312.8</c:v>
                </c:pt>
                <c:pt idx="105">
                  <c:v>313.5</c:v>
                </c:pt>
                <c:pt idx="106">
                  <c:v>314.10000000000002</c:v>
                </c:pt>
                <c:pt idx="107">
                  <c:v>314.7</c:v>
                </c:pt>
                <c:pt idx="108">
                  <c:v>315.2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773056"/>
        <c:axId val="143773632"/>
      </c:scatterChart>
      <c:valAx>
        <c:axId val="143773056"/>
        <c:scaling>
          <c:orientation val="minMax"/>
          <c:max val="1960"/>
          <c:min val="185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fr-FR"/>
          </a:p>
        </c:txPr>
        <c:crossAx val="143773632"/>
        <c:crosses val="autoZero"/>
        <c:crossBetween val="midCat"/>
      </c:valAx>
      <c:valAx>
        <c:axId val="143773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solidFill>
                  <a:schemeClr val="accent3">
                    <a:lumMod val="50000"/>
                  </a:schemeClr>
                </a:solidFill>
              </a:defRPr>
            </a:pPr>
            <a:endParaRPr lang="fr-FR"/>
          </a:p>
        </c:txPr>
        <c:crossAx val="143773056"/>
        <c:crosses val="autoZero"/>
        <c:crossBetween val="midCat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fr-F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174449464745367E-2"/>
          <c:y val="5.1400554097404488E-2"/>
          <c:w val="0.91681601063185214"/>
          <c:h val="0.8326195683872849"/>
        </c:manualLayout>
      </c:layout>
      <c:areaChart>
        <c:grouping val="standard"/>
        <c:varyColors val="0"/>
        <c:ser>
          <c:idx val="2"/>
          <c:order val="0"/>
          <c:tx>
            <c:strRef>
              <c:f>'Cumul anthropique vs CO2'!$D$3</c:f>
              <c:strCache>
                <c:ptCount val="1"/>
                <c:pt idx="0">
                  <c:v>  Croissance [CO2] depuis 1958 (ppm)</c:v>
                </c:pt>
              </c:strCache>
            </c:strRef>
          </c:tx>
          <c:spPr>
            <a:solidFill>
              <a:srgbClr val="92D050"/>
            </a:solidFill>
            <a:ln w="76200">
              <a:solidFill>
                <a:schemeClr val="tx1"/>
              </a:solidFill>
            </a:ln>
          </c:spPr>
          <c:cat>
            <c:numRef>
              <c:f>'Cumul anthropique vs CO2'!$A$4:$A$59</c:f>
              <c:numCache>
                <c:formatCode>General</c:formatCode>
                <c:ptCount val="56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</c:numCache>
            </c:numRef>
          </c:cat>
          <c:val>
            <c:numRef>
              <c:f>'Cumul anthropique vs CO2'!$D$4:$D$59</c:f>
              <c:numCache>
                <c:formatCode>General</c:formatCode>
                <c:ptCount val="56"/>
                <c:pt idx="0">
                  <c:v>0</c:v>
                </c:pt>
                <c:pt idx="1">
                  <c:v>1.910000000000025</c:v>
                </c:pt>
                <c:pt idx="2">
                  <c:v>2.6399999999999864</c:v>
                </c:pt>
                <c:pt idx="3">
                  <c:v>3.4499999999999886</c:v>
                </c:pt>
                <c:pt idx="4">
                  <c:v>3.9900000000000091</c:v>
                </c:pt>
                <c:pt idx="5">
                  <c:v>4.6200000000000045</c:v>
                </c:pt>
                <c:pt idx="6">
                  <c:v>5.0400000000000205</c:v>
                </c:pt>
                <c:pt idx="7">
                  <c:v>6.3799999999999955</c:v>
                </c:pt>
                <c:pt idx="8">
                  <c:v>7.160000000000025</c:v>
                </c:pt>
                <c:pt idx="9">
                  <c:v>8.0400000000000205</c:v>
                </c:pt>
                <c:pt idx="10">
                  <c:v>9.6200000000000045</c:v>
                </c:pt>
                <c:pt idx="11">
                  <c:v>10.680000000000007</c:v>
                </c:pt>
                <c:pt idx="12">
                  <c:v>11.319999999999993</c:v>
                </c:pt>
                <c:pt idx="13">
                  <c:v>12.449999999999989</c:v>
                </c:pt>
                <c:pt idx="14">
                  <c:v>14.680000000000007</c:v>
                </c:pt>
                <c:pt idx="15">
                  <c:v>15.180000000000007</c:v>
                </c:pt>
                <c:pt idx="16">
                  <c:v>16.110000000000014</c:v>
                </c:pt>
                <c:pt idx="17">
                  <c:v>17.04000000000002</c:v>
                </c:pt>
                <c:pt idx="18">
                  <c:v>18.829999999999984</c:v>
                </c:pt>
                <c:pt idx="19">
                  <c:v>20.399999999999977</c:v>
                </c:pt>
                <c:pt idx="20">
                  <c:v>21.839999999999975</c:v>
                </c:pt>
                <c:pt idx="21">
                  <c:v>23.75</c:v>
                </c:pt>
                <c:pt idx="22">
                  <c:v>25.110000000000014</c:v>
                </c:pt>
                <c:pt idx="23">
                  <c:v>26.449999999999989</c:v>
                </c:pt>
                <c:pt idx="24">
                  <c:v>28.050000000000011</c:v>
                </c:pt>
                <c:pt idx="25">
                  <c:v>29.649999999999977</c:v>
                </c:pt>
                <c:pt idx="26">
                  <c:v>31.120000000000005</c:v>
                </c:pt>
                <c:pt idx="27">
                  <c:v>32.420000000000016</c:v>
                </c:pt>
                <c:pt idx="28">
                  <c:v>34.19</c:v>
                </c:pt>
                <c:pt idx="29">
                  <c:v>36.569999999999993</c:v>
                </c:pt>
                <c:pt idx="30">
                  <c:v>38.120000000000005</c:v>
                </c:pt>
                <c:pt idx="31">
                  <c:v>39.389999999999986</c:v>
                </c:pt>
                <c:pt idx="32">
                  <c:v>40.610000000000014</c:v>
                </c:pt>
                <c:pt idx="33">
                  <c:v>41.449999999999989</c:v>
                </c:pt>
                <c:pt idx="34">
                  <c:v>42.100000000000023</c:v>
                </c:pt>
                <c:pt idx="35">
                  <c:v>43.829999999999984</c:v>
                </c:pt>
                <c:pt idx="36">
                  <c:v>45.819999999999993</c:v>
                </c:pt>
                <c:pt idx="37">
                  <c:v>47.610000000000014</c:v>
                </c:pt>
                <c:pt idx="38">
                  <c:v>48.730000000000018</c:v>
                </c:pt>
                <c:pt idx="39">
                  <c:v>51.699999999999989</c:v>
                </c:pt>
                <c:pt idx="40">
                  <c:v>53.379999999999995</c:v>
                </c:pt>
                <c:pt idx="41">
                  <c:v>54.550000000000011</c:v>
                </c:pt>
                <c:pt idx="42">
                  <c:v>56.139999999999986</c:v>
                </c:pt>
                <c:pt idx="43">
                  <c:v>58.279999999999973</c:v>
                </c:pt>
                <c:pt idx="44">
                  <c:v>60.800000000000011</c:v>
                </c:pt>
                <c:pt idx="45">
                  <c:v>62.519999999999982</c:v>
                </c:pt>
                <c:pt idx="46">
                  <c:v>64.800000000000011</c:v>
                </c:pt>
                <c:pt idx="47">
                  <c:v>66.899999999999977</c:v>
                </c:pt>
                <c:pt idx="48">
                  <c:v>68.79000000000002</c:v>
                </c:pt>
                <c:pt idx="49">
                  <c:v>70.600000000000023</c:v>
                </c:pt>
                <c:pt idx="50">
                  <c:v>72.430000000000007</c:v>
                </c:pt>
                <c:pt idx="51">
                  <c:v>74.899999999999977</c:v>
                </c:pt>
                <c:pt idx="52">
                  <c:v>76.649999999999977</c:v>
                </c:pt>
                <c:pt idx="53">
                  <c:v>78.850000000000023</c:v>
                </c:pt>
                <c:pt idx="54">
                  <c:v>81.519999999999982</c:v>
                </c:pt>
                <c:pt idx="55">
                  <c:v>83.649999999999977</c:v>
                </c:pt>
              </c:numCache>
            </c:numRef>
          </c:val>
        </c:ser>
        <c:ser>
          <c:idx val="3"/>
          <c:order val="1"/>
          <c:tx>
            <c:strRef>
              <c:f>'Cumul anthropique vs CO2'!$E$3</c:f>
              <c:strCache>
                <c:ptCount val="1"/>
                <c:pt idx="0">
                  <c:v>  21%  du cumul anthropique depuis 1958 (ppm)</c:v>
                </c:pt>
              </c:strCache>
            </c:strRef>
          </c:tx>
          <c:spPr>
            <a:solidFill>
              <a:srgbClr val="FF0000">
                <a:alpha val="80000"/>
              </a:srgbClr>
            </a:solidFill>
            <a:ln w="57150">
              <a:solidFill>
                <a:srgbClr val="FF0000"/>
              </a:solidFill>
            </a:ln>
          </c:spPr>
          <c:cat>
            <c:numRef>
              <c:f>'Cumul anthropique vs CO2'!$A$4:$A$59</c:f>
              <c:numCache>
                <c:formatCode>General</c:formatCode>
                <c:ptCount val="56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</c:numCache>
            </c:numRef>
          </c:cat>
          <c:val>
            <c:numRef>
              <c:f>'Cumul anthropique vs CO2'!$E$4:$E$59</c:f>
              <c:numCache>
                <c:formatCode>General</c:formatCode>
                <c:ptCount val="56"/>
                <c:pt idx="0">
                  <c:v>0.24308490566037738</c:v>
                </c:pt>
                <c:pt idx="1">
                  <c:v>0.49756132075471687</c:v>
                </c:pt>
                <c:pt idx="2">
                  <c:v>0.75312735849056589</c:v>
                </c:pt>
                <c:pt idx="3">
                  <c:v>1.0191933962264148</c:v>
                </c:pt>
                <c:pt idx="4">
                  <c:v>1.2998207547169811</c:v>
                </c:pt>
                <c:pt idx="5">
                  <c:v>1.5964952830188679</c:v>
                </c:pt>
                <c:pt idx="6">
                  <c:v>1.9065424528301884</c:v>
                </c:pt>
                <c:pt idx="7">
                  <c:v>2.2322405660377358</c:v>
                </c:pt>
                <c:pt idx="8">
                  <c:v>2.5683396226415094</c:v>
                </c:pt>
                <c:pt idx="9">
                  <c:v>2.9215754716981128</c:v>
                </c:pt>
                <c:pt idx="10">
                  <c:v>3.2960094339622641</c:v>
                </c:pt>
                <c:pt idx="11">
                  <c:v>3.6974858490566032</c:v>
                </c:pt>
                <c:pt idx="12">
                  <c:v>4.1143160377358479</c:v>
                </c:pt>
                <c:pt idx="13">
                  <c:v>4.5477877358490559</c:v>
                </c:pt>
                <c:pt idx="14">
                  <c:v>5.0048349056603767</c:v>
                </c:pt>
                <c:pt idx="15">
                  <c:v>5.4627735849056593</c:v>
                </c:pt>
                <c:pt idx="16">
                  <c:v>5.9180377358490546</c:v>
                </c:pt>
                <c:pt idx="17">
                  <c:v>6.399849056603772</c:v>
                </c:pt>
                <c:pt idx="18">
                  <c:v>6.8967169811320739</c:v>
                </c:pt>
                <c:pt idx="19">
                  <c:v>7.3993301886792437</c:v>
                </c:pt>
                <c:pt idx="20">
                  <c:v>7.9299764150943384</c:v>
                </c:pt>
                <c:pt idx="21">
                  <c:v>8.4550754716981125</c:v>
                </c:pt>
                <c:pt idx="22">
                  <c:v>8.9640283018867919</c:v>
                </c:pt>
                <c:pt idx="23">
                  <c:v>9.4686226415094321</c:v>
                </c:pt>
                <c:pt idx="24">
                  <c:v>9.9713349056603775</c:v>
                </c:pt>
                <c:pt idx="25">
                  <c:v>10.492174528301886</c:v>
                </c:pt>
                <c:pt idx="26">
                  <c:v>11.028764150943395</c:v>
                </c:pt>
                <c:pt idx="27">
                  <c:v>11.581797169811319</c:v>
                </c:pt>
                <c:pt idx="28">
                  <c:v>12.148896226415092</c:v>
                </c:pt>
                <c:pt idx="29">
                  <c:v>12.736896226415093</c:v>
                </c:pt>
                <c:pt idx="30">
                  <c:v>13.337773584905658</c:v>
                </c:pt>
                <c:pt idx="31">
                  <c:v>13.939443396226416</c:v>
                </c:pt>
                <c:pt idx="32">
                  <c:v>14.547849056603773</c:v>
                </c:pt>
                <c:pt idx="33">
                  <c:v>15.149915094339621</c:v>
                </c:pt>
                <c:pt idx="34">
                  <c:v>15.751188679245281</c:v>
                </c:pt>
                <c:pt idx="35">
                  <c:v>16.362764150943395</c:v>
                </c:pt>
                <c:pt idx="36">
                  <c:v>16.987316037735848</c:v>
                </c:pt>
                <c:pt idx="37">
                  <c:v>17.626033018867926</c:v>
                </c:pt>
                <c:pt idx="38">
                  <c:v>18.275448113207549</c:v>
                </c:pt>
                <c:pt idx="39">
                  <c:v>18.926844339622644</c:v>
                </c:pt>
                <c:pt idx="40">
                  <c:v>19.576754716981132</c:v>
                </c:pt>
                <c:pt idx="41">
                  <c:v>20.243702830188681</c:v>
                </c:pt>
                <c:pt idx="42">
                  <c:v>20.926500000000004</c:v>
                </c:pt>
                <c:pt idx="43">
                  <c:v>21.619301886792456</c:v>
                </c:pt>
                <c:pt idx="44">
                  <c:v>22.349943396226418</c:v>
                </c:pt>
                <c:pt idx="45">
                  <c:v>23.116938679245283</c:v>
                </c:pt>
                <c:pt idx="46">
                  <c:v>23.913551886792455</c:v>
                </c:pt>
                <c:pt idx="47">
                  <c:v>24.739287735849061</c:v>
                </c:pt>
                <c:pt idx="48">
                  <c:v>25.581566037735854</c:v>
                </c:pt>
                <c:pt idx="49">
                  <c:v>26.450886792452835</c:v>
                </c:pt>
                <c:pt idx="50">
                  <c:v>27.312382075471703</c:v>
                </c:pt>
                <c:pt idx="51">
                  <c:v>28.216570754716987</c:v>
                </c:pt>
                <c:pt idx="52">
                  <c:v>29.157905660377363</c:v>
                </c:pt>
                <c:pt idx="53">
                  <c:v>30.116080188679248</c:v>
                </c:pt>
                <c:pt idx="54">
                  <c:v>31.084160377358494</c:v>
                </c:pt>
                <c:pt idx="55">
                  <c:v>32.060363207547177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039936"/>
        <c:axId val="143775360"/>
      </c:areaChart>
      <c:catAx>
        <c:axId val="1440399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43775360"/>
        <c:crosses val="autoZero"/>
        <c:auto val="1"/>
        <c:lblAlgn val="ctr"/>
        <c:lblOffset val="100"/>
        <c:noMultiLvlLbl val="0"/>
      </c:catAx>
      <c:valAx>
        <c:axId val="143775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>
                <a:solidFill>
                  <a:srgbClr val="00B050"/>
                </a:solidFill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440399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7.5819791479512774E-2"/>
          <c:y val="6.3134110594892309E-2"/>
          <c:w val="0.52147793773759266"/>
          <c:h val="0.24287383238771798"/>
        </c:manualLayout>
      </c:layout>
      <c:overlay val="0"/>
      <c:spPr>
        <a:solidFill>
          <a:schemeClr val="accent3">
            <a:lumMod val="20000"/>
            <a:lumOff val="80000"/>
          </a:schemeClr>
        </a:solidFill>
      </c:spPr>
      <c:txPr>
        <a:bodyPr/>
        <a:lstStyle/>
        <a:p>
          <a:pPr>
            <a:defRPr sz="1800"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chemeClr val="accent3">
        <a:lumMod val="20000"/>
        <a:lumOff val="80000"/>
      </a:schemeClr>
    </a:solidFill>
    <a:ln>
      <a:solidFill>
        <a:schemeClr val="tx1"/>
      </a:solidFill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13365267983807E-2"/>
          <c:y val="4.4019031420606376E-2"/>
          <c:w val="0.90006270430295265"/>
          <c:h val="0.8862696009152701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'Cumul anthropique vs CO2'!$B$3</c:f>
              <c:strCache>
                <c:ptCount val="1"/>
                <c:pt idx="0">
                  <c:v>  [CO2] (ppm) MLO lissage 13 mois</c:v>
                </c:pt>
              </c:strCache>
            </c:strRef>
          </c:tx>
          <c:spPr>
            <a:ln w="762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'Cumul anthropique vs CO2'!$A$4:$A$59</c:f>
              <c:numCache>
                <c:formatCode>General</c:formatCode>
                <c:ptCount val="56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</c:numCache>
            </c:numRef>
          </c:xVal>
          <c:yVal>
            <c:numRef>
              <c:f>'Cumul anthropique vs CO2'!$B$4:$B$59</c:f>
              <c:numCache>
                <c:formatCode>General</c:formatCode>
                <c:ptCount val="56"/>
                <c:pt idx="0">
                  <c:v>315.97000000000003</c:v>
                </c:pt>
                <c:pt idx="1">
                  <c:v>316.91000000000003</c:v>
                </c:pt>
                <c:pt idx="2">
                  <c:v>317.64</c:v>
                </c:pt>
                <c:pt idx="3">
                  <c:v>318.45</c:v>
                </c:pt>
                <c:pt idx="4">
                  <c:v>318.99</c:v>
                </c:pt>
                <c:pt idx="5">
                  <c:v>319.62</c:v>
                </c:pt>
                <c:pt idx="6">
                  <c:v>320.04000000000002</c:v>
                </c:pt>
                <c:pt idx="7">
                  <c:v>321.38</c:v>
                </c:pt>
                <c:pt idx="8">
                  <c:v>322.16000000000003</c:v>
                </c:pt>
                <c:pt idx="9">
                  <c:v>323.04000000000002</c:v>
                </c:pt>
                <c:pt idx="10">
                  <c:v>324.62</c:v>
                </c:pt>
                <c:pt idx="11">
                  <c:v>325.68</c:v>
                </c:pt>
                <c:pt idx="12">
                  <c:v>326.32</c:v>
                </c:pt>
                <c:pt idx="13">
                  <c:v>327.45</c:v>
                </c:pt>
                <c:pt idx="14">
                  <c:v>329.68</c:v>
                </c:pt>
                <c:pt idx="15">
                  <c:v>330.18</c:v>
                </c:pt>
                <c:pt idx="16">
                  <c:v>331.11</c:v>
                </c:pt>
                <c:pt idx="17">
                  <c:v>332.04</c:v>
                </c:pt>
                <c:pt idx="18">
                  <c:v>333.83</c:v>
                </c:pt>
                <c:pt idx="19">
                  <c:v>335.4</c:v>
                </c:pt>
                <c:pt idx="20">
                  <c:v>336.84</c:v>
                </c:pt>
                <c:pt idx="21">
                  <c:v>338.75</c:v>
                </c:pt>
                <c:pt idx="22">
                  <c:v>340.11</c:v>
                </c:pt>
                <c:pt idx="23">
                  <c:v>341.45</c:v>
                </c:pt>
                <c:pt idx="24">
                  <c:v>343.05</c:v>
                </c:pt>
                <c:pt idx="25">
                  <c:v>344.65</c:v>
                </c:pt>
                <c:pt idx="26">
                  <c:v>346.12</c:v>
                </c:pt>
                <c:pt idx="27">
                  <c:v>347.42</c:v>
                </c:pt>
                <c:pt idx="28">
                  <c:v>349.19</c:v>
                </c:pt>
                <c:pt idx="29">
                  <c:v>351.57</c:v>
                </c:pt>
                <c:pt idx="30">
                  <c:v>353.12</c:v>
                </c:pt>
                <c:pt idx="31">
                  <c:v>354.39</c:v>
                </c:pt>
                <c:pt idx="32">
                  <c:v>355.61</c:v>
                </c:pt>
                <c:pt idx="33">
                  <c:v>356.45</c:v>
                </c:pt>
                <c:pt idx="34">
                  <c:v>357.1</c:v>
                </c:pt>
                <c:pt idx="35">
                  <c:v>358.83</c:v>
                </c:pt>
                <c:pt idx="36">
                  <c:v>360.82</c:v>
                </c:pt>
                <c:pt idx="37">
                  <c:v>362.61</c:v>
                </c:pt>
                <c:pt idx="38">
                  <c:v>363.73</c:v>
                </c:pt>
                <c:pt idx="39">
                  <c:v>366.7</c:v>
                </c:pt>
                <c:pt idx="40">
                  <c:v>368.38</c:v>
                </c:pt>
                <c:pt idx="41">
                  <c:v>369.55</c:v>
                </c:pt>
                <c:pt idx="42">
                  <c:v>371.14</c:v>
                </c:pt>
                <c:pt idx="43">
                  <c:v>373.28</c:v>
                </c:pt>
                <c:pt idx="44">
                  <c:v>375.8</c:v>
                </c:pt>
                <c:pt idx="45">
                  <c:v>377.52</c:v>
                </c:pt>
                <c:pt idx="46">
                  <c:v>379.8</c:v>
                </c:pt>
                <c:pt idx="47">
                  <c:v>381.9</c:v>
                </c:pt>
                <c:pt idx="48">
                  <c:v>383.79</c:v>
                </c:pt>
                <c:pt idx="49">
                  <c:v>385.6</c:v>
                </c:pt>
                <c:pt idx="50">
                  <c:v>387.43</c:v>
                </c:pt>
                <c:pt idx="51">
                  <c:v>389.9</c:v>
                </c:pt>
                <c:pt idx="52">
                  <c:v>391.65</c:v>
                </c:pt>
                <c:pt idx="53">
                  <c:v>393.85</c:v>
                </c:pt>
                <c:pt idx="54">
                  <c:v>396.52</c:v>
                </c:pt>
                <c:pt idx="55">
                  <c:v>398.65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532032"/>
        <c:axId val="143532608"/>
      </c:scatterChart>
      <c:scatterChart>
        <c:scatterStyle val="smoothMarker"/>
        <c:varyColors val="0"/>
        <c:ser>
          <c:idx val="3"/>
          <c:order val="1"/>
          <c:tx>
            <c:strRef>
              <c:f>'Cumul anthropique vs CO2'!$E$3</c:f>
              <c:strCache>
                <c:ptCount val="1"/>
                <c:pt idx="0">
                  <c:v>  21%  du cumul anthropique depuis 1958 (ppm)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'Cumul anthropique vs CO2'!$A$4:$A$59</c:f>
              <c:numCache>
                <c:formatCode>General</c:formatCode>
                <c:ptCount val="56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</c:numCache>
            </c:numRef>
          </c:xVal>
          <c:yVal>
            <c:numRef>
              <c:f>'Cumul anthropique vs CO2'!$E$4:$E$59</c:f>
              <c:numCache>
                <c:formatCode>General</c:formatCode>
                <c:ptCount val="56"/>
                <c:pt idx="0">
                  <c:v>0.24308490566037738</c:v>
                </c:pt>
                <c:pt idx="1">
                  <c:v>0.49756132075471687</c:v>
                </c:pt>
                <c:pt idx="2">
                  <c:v>0.75312735849056589</c:v>
                </c:pt>
                <c:pt idx="3">
                  <c:v>1.0191933962264148</c:v>
                </c:pt>
                <c:pt idx="4">
                  <c:v>1.2998207547169811</c:v>
                </c:pt>
                <c:pt idx="5">
                  <c:v>1.5964952830188679</c:v>
                </c:pt>
                <c:pt idx="6">
                  <c:v>1.9065424528301884</c:v>
                </c:pt>
                <c:pt idx="7">
                  <c:v>2.2322405660377358</c:v>
                </c:pt>
                <c:pt idx="8">
                  <c:v>2.5683396226415094</c:v>
                </c:pt>
                <c:pt idx="9">
                  <c:v>2.9215754716981128</c:v>
                </c:pt>
                <c:pt idx="10">
                  <c:v>3.2960094339622641</c:v>
                </c:pt>
                <c:pt idx="11">
                  <c:v>3.6974858490566032</c:v>
                </c:pt>
                <c:pt idx="12">
                  <c:v>4.1143160377358479</c:v>
                </c:pt>
                <c:pt idx="13">
                  <c:v>4.5477877358490559</c:v>
                </c:pt>
                <c:pt idx="14">
                  <c:v>5.0048349056603767</c:v>
                </c:pt>
                <c:pt idx="15">
                  <c:v>5.4627735849056593</c:v>
                </c:pt>
                <c:pt idx="16">
                  <c:v>5.9180377358490546</c:v>
                </c:pt>
                <c:pt idx="17">
                  <c:v>6.399849056603772</c:v>
                </c:pt>
                <c:pt idx="18">
                  <c:v>6.8967169811320739</c:v>
                </c:pt>
                <c:pt idx="19">
                  <c:v>7.3993301886792437</c:v>
                </c:pt>
                <c:pt idx="20">
                  <c:v>7.9299764150943384</c:v>
                </c:pt>
                <c:pt idx="21">
                  <c:v>8.4550754716981125</c:v>
                </c:pt>
                <c:pt idx="22">
                  <c:v>8.9640283018867919</c:v>
                </c:pt>
                <c:pt idx="23">
                  <c:v>9.4686226415094321</c:v>
                </c:pt>
                <c:pt idx="24">
                  <c:v>9.9713349056603775</c:v>
                </c:pt>
                <c:pt idx="25">
                  <c:v>10.492174528301886</c:v>
                </c:pt>
                <c:pt idx="26">
                  <c:v>11.028764150943395</c:v>
                </c:pt>
                <c:pt idx="27">
                  <c:v>11.581797169811319</c:v>
                </c:pt>
                <c:pt idx="28">
                  <c:v>12.148896226415092</c:v>
                </c:pt>
                <c:pt idx="29">
                  <c:v>12.736896226415093</c:v>
                </c:pt>
                <c:pt idx="30">
                  <c:v>13.337773584905658</c:v>
                </c:pt>
                <c:pt idx="31">
                  <c:v>13.939443396226416</c:v>
                </c:pt>
                <c:pt idx="32">
                  <c:v>14.547849056603773</c:v>
                </c:pt>
                <c:pt idx="33">
                  <c:v>15.149915094339621</c:v>
                </c:pt>
                <c:pt idx="34">
                  <c:v>15.751188679245281</c:v>
                </c:pt>
                <c:pt idx="35">
                  <c:v>16.362764150943395</c:v>
                </c:pt>
                <c:pt idx="36">
                  <c:v>16.987316037735848</c:v>
                </c:pt>
                <c:pt idx="37">
                  <c:v>17.626033018867926</c:v>
                </c:pt>
                <c:pt idx="38">
                  <c:v>18.275448113207549</c:v>
                </c:pt>
                <c:pt idx="39">
                  <c:v>18.926844339622644</c:v>
                </c:pt>
                <c:pt idx="40">
                  <c:v>19.576754716981132</c:v>
                </c:pt>
                <c:pt idx="41">
                  <c:v>20.243702830188681</c:v>
                </c:pt>
                <c:pt idx="42">
                  <c:v>20.926500000000004</c:v>
                </c:pt>
                <c:pt idx="43">
                  <c:v>21.619301886792456</c:v>
                </c:pt>
                <c:pt idx="44">
                  <c:v>22.349943396226418</c:v>
                </c:pt>
                <c:pt idx="45">
                  <c:v>23.116938679245283</c:v>
                </c:pt>
                <c:pt idx="46">
                  <c:v>23.913551886792455</c:v>
                </c:pt>
                <c:pt idx="47">
                  <c:v>24.739287735849061</c:v>
                </c:pt>
                <c:pt idx="48">
                  <c:v>25.581566037735854</c:v>
                </c:pt>
                <c:pt idx="49">
                  <c:v>26.450886792452835</c:v>
                </c:pt>
                <c:pt idx="50">
                  <c:v>27.312382075471703</c:v>
                </c:pt>
                <c:pt idx="51">
                  <c:v>28.216570754716987</c:v>
                </c:pt>
                <c:pt idx="52">
                  <c:v>29.157905660377363</c:v>
                </c:pt>
                <c:pt idx="53">
                  <c:v>30.116080188679248</c:v>
                </c:pt>
                <c:pt idx="54">
                  <c:v>31.084160377358494</c:v>
                </c:pt>
                <c:pt idx="55">
                  <c:v>32.060363207547177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533760"/>
        <c:axId val="143533184"/>
      </c:scatterChart>
      <c:valAx>
        <c:axId val="143532032"/>
        <c:scaling>
          <c:orientation val="minMax"/>
          <c:max val="2015"/>
          <c:min val="1955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fr-FR"/>
          </a:p>
        </c:txPr>
        <c:crossAx val="143532608"/>
        <c:crosses val="autoZero"/>
        <c:crossBetween val="midCat"/>
      </c:valAx>
      <c:valAx>
        <c:axId val="143532608"/>
        <c:scaling>
          <c:orientation val="minMax"/>
          <c:max val="410"/>
          <c:min val="3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>
            <a:solidFill>
              <a:srgbClr val="00B050"/>
            </a:solidFill>
          </a:ln>
        </c:spPr>
        <c:txPr>
          <a:bodyPr/>
          <a:lstStyle/>
          <a:p>
            <a:pPr>
              <a:defRPr sz="1600">
                <a:solidFill>
                  <a:srgbClr val="00B050"/>
                </a:solidFill>
              </a:defRPr>
            </a:pPr>
            <a:endParaRPr lang="fr-FR"/>
          </a:p>
        </c:txPr>
        <c:crossAx val="143532032"/>
        <c:crosses val="autoZero"/>
        <c:crossBetween val="midCat"/>
      </c:valAx>
      <c:valAx>
        <c:axId val="143533184"/>
        <c:scaling>
          <c:orientation val="minMax"/>
          <c:max val="9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FF0000"/>
                </a:solidFill>
              </a:defRPr>
            </a:pPr>
            <a:endParaRPr lang="fr-FR"/>
          </a:p>
        </c:txPr>
        <c:crossAx val="143533760"/>
        <c:crosses val="max"/>
        <c:crossBetween val="midCat"/>
      </c:valAx>
      <c:valAx>
        <c:axId val="143533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35331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7.5863482750930786E-2"/>
          <c:y val="8.2218817060198693E-2"/>
          <c:w val="0.53743917644368877"/>
          <c:h val="0.18036368772289146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solidFill>
        <a:schemeClr val="tx1"/>
      </a:solidFill>
    </a:ln>
  </c:spPr>
  <c:txPr>
    <a:bodyPr/>
    <a:lstStyle/>
    <a:p>
      <a:pPr>
        <a:defRPr sz="1400" b="1">
          <a:latin typeface="Arial" pitchFamily="34" charset="0"/>
          <a:cs typeface="Arial" pitchFamily="34" charset="0"/>
        </a:defRPr>
      </a:pPr>
      <a:endParaRPr lang="fr-F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237203859305907E-2"/>
          <c:y val="4.1821075488294647E-2"/>
          <c:w val="0.89009116790588061"/>
          <c:h val="0.91635784902341066"/>
        </c:manualLayout>
      </c:layout>
      <c:scatterChart>
        <c:scatterStyle val="smoothMarker"/>
        <c:varyColors val="0"/>
        <c:ser>
          <c:idx val="5"/>
          <c:order val="0"/>
          <c:tx>
            <c:strRef>
              <c:f>'Calcul effet SUESS'!$E$5</c:f>
              <c:strCache>
                <c:ptCount val="1"/>
                <c:pt idx="0">
                  <c:v> Emissions anthropiques (ppm/an)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'Calcul effet SUESS'!$A$6:$A$108</c:f>
              <c:numCache>
                <c:formatCode>General</c:formatCode>
                <c:ptCount val="103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</c:numCache>
            </c:numRef>
          </c:xVal>
          <c:yVal>
            <c:numRef>
              <c:f>'Calcul effet SUESS'!$E$6:$E$108</c:f>
              <c:numCache>
                <c:formatCode>0.000</c:formatCode>
                <c:ptCount val="103"/>
                <c:pt idx="0">
                  <c:v>2.5471698113207548E-2</c:v>
                </c:pt>
                <c:pt idx="1">
                  <c:v>2.5471698113207548E-2</c:v>
                </c:pt>
                <c:pt idx="2">
                  <c:v>2.688679245283019E-2</c:v>
                </c:pt>
                <c:pt idx="3">
                  <c:v>2.7830188679245284E-2</c:v>
                </c:pt>
                <c:pt idx="4">
                  <c:v>3.2547169811320754E-2</c:v>
                </c:pt>
                <c:pt idx="5">
                  <c:v>3.3490566037735849E-2</c:v>
                </c:pt>
                <c:pt idx="6">
                  <c:v>3.5849056603773584E-2</c:v>
                </c:pt>
                <c:pt idx="7">
                  <c:v>3.6320754716981131E-2</c:v>
                </c:pt>
                <c:pt idx="8">
                  <c:v>3.6792452830188678E-2</c:v>
                </c:pt>
                <c:pt idx="9">
                  <c:v>3.9150943396226413E-2</c:v>
                </c:pt>
                <c:pt idx="10">
                  <c:v>4.292452830188679E-2</c:v>
                </c:pt>
                <c:pt idx="11">
                  <c:v>4.4811320754716978E-2</c:v>
                </c:pt>
                <c:pt idx="12">
                  <c:v>4.5754716981132072E-2</c:v>
                </c:pt>
                <c:pt idx="13">
                  <c:v>4.9056603773584909E-2</c:v>
                </c:pt>
                <c:pt idx="14">
                  <c:v>5.2830188679245285E-2</c:v>
                </c:pt>
                <c:pt idx="15">
                  <c:v>5.6132075471698115E-2</c:v>
                </c:pt>
                <c:pt idx="16">
                  <c:v>5.7547169811320756E-2</c:v>
                </c:pt>
                <c:pt idx="17">
                  <c:v>6.1320754716981132E-2</c:v>
                </c:pt>
                <c:pt idx="18">
                  <c:v>6.3679245283018868E-2</c:v>
                </c:pt>
                <c:pt idx="19">
                  <c:v>6.6981132075471697E-2</c:v>
                </c:pt>
                <c:pt idx="20">
                  <c:v>6.9339622641509432E-2</c:v>
                </c:pt>
                <c:pt idx="21">
                  <c:v>7.3584905660377356E-2</c:v>
                </c:pt>
                <c:pt idx="22">
                  <c:v>8.1603773584905656E-2</c:v>
                </c:pt>
                <c:pt idx="23">
                  <c:v>8.6792452830188674E-2</c:v>
                </c:pt>
                <c:pt idx="24">
                  <c:v>8.2075471698113203E-2</c:v>
                </c:pt>
                <c:pt idx="25">
                  <c:v>8.8679245283018862E-2</c:v>
                </c:pt>
                <c:pt idx="26">
                  <c:v>9.0094339622641503E-2</c:v>
                </c:pt>
                <c:pt idx="27">
                  <c:v>9.1509433962264145E-2</c:v>
                </c:pt>
                <c:pt idx="28">
                  <c:v>9.2452830188679239E-2</c:v>
                </c:pt>
                <c:pt idx="29">
                  <c:v>9.9056603773584911E-2</c:v>
                </c:pt>
                <c:pt idx="30">
                  <c:v>0.11132075471698114</c:v>
                </c:pt>
                <c:pt idx="31">
                  <c:v>0.11462264150943396</c:v>
                </c:pt>
                <c:pt idx="32">
                  <c:v>0.12075471698113208</c:v>
                </c:pt>
                <c:pt idx="33">
                  <c:v>0.12830188679245283</c:v>
                </c:pt>
                <c:pt idx="34">
                  <c:v>0.12971698113207547</c:v>
                </c:pt>
                <c:pt idx="35">
                  <c:v>0.13066037735849056</c:v>
                </c:pt>
                <c:pt idx="36">
                  <c:v>0.13254716981132075</c:v>
                </c:pt>
                <c:pt idx="37">
                  <c:v>0.13915094339622641</c:v>
                </c:pt>
                <c:pt idx="38">
                  <c:v>0.15424528301886792</c:v>
                </c:pt>
                <c:pt idx="39">
                  <c:v>0.15424528301886792</c:v>
                </c:pt>
                <c:pt idx="40">
                  <c:v>0.16792452830188678</c:v>
                </c:pt>
                <c:pt idx="41">
                  <c:v>0.17547169811320754</c:v>
                </c:pt>
                <c:pt idx="42">
                  <c:v>0.17641509433962263</c:v>
                </c:pt>
                <c:pt idx="43">
                  <c:v>0.17452830188679244</c:v>
                </c:pt>
                <c:pt idx="44">
                  <c:v>0.18066037735849055</c:v>
                </c:pt>
                <c:pt idx="45">
                  <c:v>0.19150943396226416</c:v>
                </c:pt>
                <c:pt idx="46">
                  <c:v>0.19764150943396228</c:v>
                </c:pt>
                <c:pt idx="47">
                  <c:v>0.20754716981132076</c:v>
                </c:pt>
                <c:pt idx="48">
                  <c:v>0.21933962264150944</c:v>
                </c:pt>
                <c:pt idx="49">
                  <c:v>0.23915094339622642</c:v>
                </c:pt>
                <c:pt idx="50">
                  <c:v>0.25188679245283019</c:v>
                </c:pt>
                <c:pt idx="51">
                  <c:v>0.26037735849056604</c:v>
                </c:pt>
                <c:pt idx="52">
                  <c:v>0.26698113207547169</c:v>
                </c:pt>
                <c:pt idx="53">
                  <c:v>0.29103773584905662</c:v>
                </c:pt>
                <c:pt idx="54">
                  <c:v>0.29433962264150942</c:v>
                </c:pt>
                <c:pt idx="55">
                  <c:v>0.31273584905660379</c:v>
                </c:pt>
                <c:pt idx="56">
                  <c:v>0.33349056603773586</c:v>
                </c:pt>
                <c:pt idx="57">
                  <c:v>0.36981132075471695</c:v>
                </c:pt>
                <c:pt idx="58">
                  <c:v>0.35377358490566035</c:v>
                </c:pt>
                <c:pt idx="59">
                  <c:v>0.37028301886792453</c:v>
                </c:pt>
                <c:pt idx="60">
                  <c:v>0.38632075471698113</c:v>
                </c:pt>
                <c:pt idx="61">
                  <c:v>0.39433962264150946</c:v>
                </c:pt>
                <c:pt idx="62">
                  <c:v>0.41462264150943395</c:v>
                </c:pt>
                <c:pt idx="63">
                  <c:v>0.44481132075471697</c:v>
                </c:pt>
                <c:pt idx="64">
                  <c:v>0.40094339622641512</c:v>
                </c:pt>
                <c:pt idx="65">
                  <c:v>0.39528301886792455</c:v>
                </c:pt>
                <c:pt idx="66">
                  <c:v>0.42499999999999999</c:v>
                </c:pt>
                <c:pt idx="67">
                  <c:v>0.45047169811320753</c:v>
                </c:pt>
                <c:pt idx="68">
                  <c:v>0.44150943396226416</c:v>
                </c:pt>
                <c:pt idx="69">
                  <c:v>0.38018867924528305</c:v>
                </c:pt>
                <c:pt idx="70">
                  <c:v>0.43962264150943398</c:v>
                </c:pt>
                <c:pt idx="71">
                  <c:v>0.37877358490566038</c:v>
                </c:pt>
                <c:pt idx="72">
                  <c:v>0.39858490566037735</c:v>
                </c:pt>
                <c:pt idx="73">
                  <c:v>0.45754716981132076</c:v>
                </c:pt>
                <c:pt idx="74">
                  <c:v>0.45424528301886791</c:v>
                </c:pt>
                <c:pt idx="75">
                  <c:v>0.45990566037735847</c:v>
                </c:pt>
                <c:pt idx="76">
                  <c:v>0.46367924528301885</c:v>
                </c:pt>
                <c:pt idx="77">
                  <c:v>0.50094339622641515</c:v>
                </c:pt>
                <c:pt idx="78">
                  <c:v>0.50235849056603776</c:v>
                </c:pt>
                <c:pt idx="79">
                  <c:v>0.54009433962264153</c:v>
                </c:pt>
                <c:pt idx="80">
                  <c:v>0.49669811320754714</c:v>
                </c:pt>
                <c:pt idx="81">
                  <c:v>0.44339622641509435</c:v>
                </c:pt>
                <c:pt idx="82">
                  <c:v>0.39952830188679245</c:v>
                </c:pt>
                <c:pt idx="83">
                  <c:v>0.42122641509433961</c:v>
                </c:pt>
                <c:pt idx="84">
                  <c:v>0.45896226415094338</c:v>
                </c:pt>
                <c:pt idx="85">
                  <c:v>0.48443396226415092</c:v>
                </c:pt>
                <c:pt idx="86">
                  <c:v>0.53301886792452835</c:v>
                </c:pt>
                <c:pt idx="87">
                  <c:v>0.57028301886792454</c:v>
                </c:pt>
                <c:pt idx="88">
                  <c:v>0.53867924528301891</c:v>
                </c:pt>
                <c:pt idx="89">
                  <c:v>0.56226415094339621</c:v>
                </c:pt>
                <c:pt idx="90">
                  <c:v>0.61273584905660372</c:v>
                </c:pt>
                <c:pt idx="91">
                  <c:v>0.62924528301886795</c:v>
                </c:pt>
                <c:pt idx="92">
                  <c:v>0.63301886792452833</c:v>
                </c:pt>
                <c:pt idx="93">
                  <c:v>0.65613207547169816</c:v>
                </c:pt>
                <c:pt idx="94">
                  <c:v>0.65235849056603779</c:v>
                </c:pt>
                <c:pt idx="95">
                  <c:v>0.54716981132075471</c:v>
                </c:pt>
                <c:pt idx="96">
                  <c:v>0.58396226415094343</c:v>
                </c:pt>
                <c:pt idx="97">
                  <c:v>0.65660377358490563</c:v>
                </c:pt>
                <c:pt idx="98">
                  <c:v>0.69292452830188678</c:v>
                </c:pt>
                <c:pt idx="99">
                  <c:v>0.66933962264150948</c:v>
                </c:pt>
                <c:pt idx="100">
                  <c:v>0.76886792452830188</c:v>
                </c:pt>
                <c:pt idx="101">
                  <c:v>0.83349056603773586</c:v>
                </c:pt>
                <c:pt idx="102">
                  <c:v>0.84669811320754718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537792"/>
        <c:axId val="143538368"/>
      </c:scatterChart>
      <c:scatterChart>
        <c:scatterStyle val="smoothMarker"/>
        <c:varyColors val="0"/>
        <c:ser>
          <c:idx val="7"/>
          <c:order val="1"/>
          <c:tx>
            <c:strRef>
              <c:f>'Calcul effet SUESS'!$L$5</c:f>
              <c:strCache>
                <c:ptCount val="1"/>
                <c:pt idx="0">
                  <c:v> D 14C → Modèle   55 % emissions</c:v>
                </c:pt>
              </c:strCache>
            </c:strRef>
          </c:tx>
          <c:spPr>
            <a:ln w="5715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'Calcul effet SUESS'!$A$6:$A$108</c:f>
              <c:numCache>
                <c:formatCode>General</c:formatCode>
                <c:ptCount val="103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</c:numCache>
            </c:numRef>
          </c:xVal>
          <c:yVal>
            <c:numRef>
              <c:f>'Calcul effet SUESS'!$L$6:$L$108</c:f>
              <c:numCache>
                <c:formatCode>0.000</c:formatCode>
                <c:ptCount val="103"/>
                <c:pt idx="0" formatCode="General">
                  <c:v>0</c:v>
                </c:pt>
                <c:pt idx="1">
                  <c:v>-4.7468374155762168E-2</c:v>
                </c:pt>
                <c:pt idx="2">
                  <c:v>-9.7569248755460664E-2</c:v>
                </c:pt>
                <c:pt idx="3">
                  <c:v>-0.14942289442246523</c:v>
                </c:pt>
                <c:pt idx="4">
                  <c:v>-0.21006011698422894</c:v>
                </c:pt>
                <c:pt idx="5">
                  <c:v>-0.27244639073967336</c:v>
                </c:pt>
                <c:pt idx="6">
                  <c:v>-0.33921853253583473</c:v>
                </c:pt>
                <c:pt idx="7">
                  <c:v>-0.40685930436181922</c:v>
                </c:pt>
                <c:pt idx="8">
                  <c:v>-0.47536931147048805</c:v>
                </c:pt>
                <c:pt idx="9">
                  <c:v>-0.54826270135135413</c:v>
                </c:pt>
                <c:pt idx="10">
                  <c:v>-0.6281718685899913</c:v>
                </c:pt>
                <c:pt idx="11">
                  <c:v>-0.71157837363340004</c:v>
                </c:pt>
                <c:pt idx="12">
                  <c:v>-0.79672558799897597</c:v>
                </c:pt>
                <c:pt idx="13">
                  <c:v>-0.88800544905248191</c:v>
                </c:pt>
                <c:pt idx="14">
                  <c:v>-0.98628984459671321</c:v>
                </c:pt>
                <c:pt idx="15">
                  <c:v>-1.0906959072590097</c:v>
                </c:pt>
                <c:pt idx="16">
                  <c:v>-1.1977083442561818</c:v>
                </c:pt>
                <c:pt idx="17">
                  <c:v>-1.3117189130519524</c:v>
                </c:pt>
                <c:pt idx="18">
                  <c:v>-1.4300845022798347</c:v>
                </c:pt>
                <c:pt idx="19">
                  <c:v>-1.5545607905726435</c:v>
                </c:pt>
                <c:pt idx="20">
                  <c:v>-1.683385653823301</c:v>
                </c:pt>
                <c:pt idx="21">
                  <c:v>-1.820068538097718</c:v>
                </c:pt>
                <c:pt idx="22">
                  <c:v>-1.9716172625130086</c:v>
                </c:pt>
                <c:pt idx="23">
                  <c:v>-2.1327432613376223</c:v>
                </c:pt>
                <c:pt idx="24">
                  <c:v>-2.285026530150811</c:v>
                </c:pt>
                <c:pt idx="25">
                  <c:v>-2.4495605246197529</c:v>
                </c:pt>
                <c:pt idx="26">
                  <c:v>-2.6166428914930702</c:v>
                </c:pt>
                <c:pt idx="27">
                  <c:v>-2.7862930894670903</c:v>
                </c:pt>
                <c:pt idx="28">
                  <c:v>-2.9576318952094605</c:v>
                </c:pt>
                <c:pt idx="29">
                  <c:v>-3.1411771739935497</c:v>
                </c:pt>
                <c:pt idx="30">
                  <c:v>-3.3474019811075224</c:v>
                </c:pt>
                <c:pt idx="31">
                  <c:v>-3.5596026727420766</c:v>
                </c:pt>
                <c:pt idx="32">
                  <c:v>-3.7830794099176459</c:v>
                </c:pt>
                <c:pt idx="33">
                  <c:v>-4.020426930951718</c:v>
                </c:pt>
                <c:pt idx="34">
                  <c:v>-4.2602349466326066</c:v>
                </c:pt>
                <c:pt idx="35">
                  <c:v>-4.5016675577750433</c:v>
                </c:pt>
                <c:pt idx="36">
                  <c:v>-4.7464760176073346</c:v>
                </c:pt>
                <c:pt idx="37">
                  <c:v>-5.0033965736870023</c:v>
                </c:pt>
                <c:pt idx="38">
                  <c:v>-5.2881151278306735</c:v>
                </c:pt>
                <c:pt idx="39">
                  <c:v>-5.572530865571439</c:v>
                </c:pt>
                <c:pt idx="40">
                  <c:v>-5.8821342642223939</c:v>
                </c:pt>
                <c:pt idx="41">
                  <c:v>-6.2053858055289215</c:v>
                </c:pt>
                <c:pt idx="42">
                  <c:v>-6.5300922135585449</c:v>
                </c:pt>
                <c:pt idx="43">
                  <c:v>-6.8510824519734683</c:v>
                </c:pt>
                <c:pt idx="44">
                  <c:v>-7.1832374279971836</c:v>
                </c:pt>
                <c:pt idx="45">
                  <c:v>-7.5351654542201878</c:v>
                </c:pt>
                <c:pt idx="46">
                  <c:v>-7.8980415287102161</c:v>
                </c:pt>
                <c:pt idx="47">
                  <c:v>-8.278881155548282</c:v>
                </c:pt>
                <c:pt idx="48">
                  <c:v>-8.6810782593760436</c:v>
                </c:pt>
                <c:pt idx="49">
                  <c:v>-9.1193685294984714</c:v>
                </c:pt>
                <c:pt idx="50">
                  <c:v>-9.5804719497157116</c:v>
                </c:pt>
                <c:pt idx="51">
                  <c:v>-10.056603526583908</c:v>
                </c:pt>
                <c:pt idx="52">
                  <c:v>-10.544310525408017</c:v>
                </c:pt>
                <c:pt idx="53">
                  <c:v>-11.075773634572904</c:v>
                </c:pt>
                <c:pt idx="54">
                  <c:v>-11.612284336065438</c:v>
                </c:pt>
                <c:pt idx="55">
                  <c:v>-12.182030759400577</c:v>
                </c:pt>
                <c:pt idx="56">
                  <c:v>-12.788934940990421</c:v>
                </c:pt>
                <c:pt idx="57">
                  <c:v>-13.461450527623027</c:v>
                </c:pt>
                <c:pt idx="58">
                  <c:v>-14.102712196852229</c:v>
                </c:pt>
                <c:pt idx="59">
                  <c:v>-14.77386982499743</c:v>
                </c:pt>
                <c:pt idx="60">
                  <c:v>-15.47313361968831</c:v>
                </c:pt>
                <c:pt idx="61">
                  <c:v>-16.185684088856174</c:v>
                </c:pt>
                <c:pt idx="62">
                  <c:v>-16.934164262659131</c:v>
                </c:pt>
                <c:pt idx="63">
                  <c:v>-17.73621273110383</c:v>
                </c:pt>
                <c:pt idx="64">
                  <c:v>-18.45571693922302</c:v>
                </c:pt>
                <c:pt idx="65">
                  <c:v>-19.165234992268385</c:v>
                </c:pt>
                <c:pt idx="66">
                  <c:v>-19.928237870121645</c:v>
                </c:pt>
                <c:pt idx="67">
                  <c:v>-20.735539105924406</c:v>
                </c:pt>
                <c:pt idx="68">
                  <c:v>-21.52423082592524</c:v>
                </c:pt>
                <c:pt idx="69">
                  <c:v>-22.200173485234398</c:v>
                </c:pt>
                <c:pt idx="70">
                  <c:v>-22.985887061359012</c:v>
                </c:pt>
                <c:pt idx="71">
                  <c:v>-23.657148143225193</c:v>
                </c:pt>
                <c:pt idx="72">
                  <c:v>-24.366075912018331</c:v>
                </c:pt>
                <c:pt idx="73">
                  <c:v>-25.180329079518931</c:v>
                </c:pt>
                <c:pt idx="74">
                  <c:v>-25.984620110062544</c:v>
                </c:pt>
                <c:pt idx="75">
                  <c:v>-26.798010372387861</c:v>
                </c:pt>
                <c:pt idx="76">
                  <c:v>-27.616621001259237</c:v>
                </c:pt>
                <c:pt idx="77">
                  <c:v>-28.50120095402437</c:v>
                </c:pt>
                <c:pt idx="78">
                  <c:v>-29.384875174139044</c:v>
                </c:pt>
                <c:pt idx="79">
                  <c:v>-30.33512940205441</c:v>
                </c:pt>
                <c:pt idx="80">
                  <c:v>-31.203103730338771</c:v>
                </c:pt>
                <c:pt idx="81">
                  <c:v>-31.97566280172973</c:v>
                </c:pt>
                <c:pt idx="82">
                  <c:v>-32.670847234641911</c:v>
                </c:pt>
                <c:pt idx="83">
                  <c:v>-33.406674863070009</c:v>
                </c:pt>
                <c:pt idx="84">
                  <c:v>-34.208084870662631</c:v>
                </c:pt>
                <c:pt idx="85">
                  <c:v>-35.051747764305503</c:v>
                </c:pt>
                <c:pt idx="86">
                  <c:v>-35.979744443997518</c:v>
                </c:pt>
                <c:pt idx="87">
                  <c:v>-36.969852507641882</c:v>
                </c:pt>
                <c:pt idx="88">
                  <c:v>-37.898806675950404</c:v>
                </c:pt>
                <c:pt idx="89">
                  <c:v>-38.870349371281719</c:v>
                </c:pt>
                <c:pt idx="90">
                  <c:v>-39.92873939989817</c:v>
                </c:pt>
                <c:pt idx="91">
                  <c:v>-41.010837912173066</c:v>
                </c:pt>
                <c:pt idx="92">
                  <c:v>-42.09606868024715</c:v>
                </c:pt>
                <c:pt idx="93">
                  <c:v>-43.219832384751491</c:v>
                </c:pt>
                <c:pt idx="94">
                  <c:v>-44.332502855254248</c:v>
                </c:pt>
                <c:pt idx="95">
                  <c:v>-45.255531672074831</c:v>
                </c:pt>
                <c:pt idx="96">
                  <c:v>-46.250526127336251</c:v>
                </c:pt>
                <c:pt idx="97">
                  <c:v>-47.369613628931397</c:v>
                </c:pt>
                <c:pt idx="98">
                  <c:v>-48.544611035577958</c:v>
                </c:pt>
                <c:pt idx="99">
                  <c:v>-49.671848989841386</c:v>
                </c:pt>
                <c:pt idx="100">
                  <c:v>-50.97471824828321</c:v>
                </c:pt>
                <c:pt idx="101">
                  <c:v>-52.379598437918993</c:v>
                </c:pt>
                <c:pt idx="102">
                  <c:v>-53.797850712406991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539520"/>
        <c:axId val="143538944"/>
      </c:scatterChart>
      <c:valAx>
        <c:axId val="143537792"/>
        <c:scaling>
          <c:orientation val="minMax"/>
          <c:max val="1950"/>
          <c:min val="1850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800"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43538368"/>
        <c:crosses val="autoZero"/>
        <c:crossBetween val="midCat"/>
      </c:valAx>
      <c:valAx>
        <c:axId val="143538368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00B0F0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 sz="3200">
                    <a:latin typeface="Symbol" pitchFamily="18" charset="2"/>
                  </a:rPr>
                  <a:t>D</a:t>
                </a:r>
                <a:r>
                  <a:rPr lang="fr-FR" sz="3200"/>
                  <a:t> 14C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.87770076342245262"/>
              <c:y val="5.1673923132350613E-2"/>
            </c:manualLayout>
          </c:layout>
          <c:overlay val="0"/>
          <c:spPr>
            <a:solidFill>
              <a:schemeClr val="accent5">
                <a:lumMod val="40000"/>
                <a:lumOff val="60000"/>
              </a:schemeClr>
            </a:solidFill>
          </c:spPr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2000" b="1">
                <a:solidFill>
                  <a:srgbClr val="FF0000"/>
                </a:solidFill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43537792"/>
        <c:crosses val="autoZero"/>
        <c:crossBetween val="midCat"/>
      </c:valAx>
      <c:valAx>
        <c:axId val="143538944"/>
        <c:scaling>
          <c:orientation val="minMax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 sz="2400">
                    <a:solidFill>
                      <a:srgbClr val="FF0000"/>
                    </a:solidFill>
                  </a:rPr>
                  <a:t>ppm/an</a:t>
                </a:r>
                <a:endParaRPr lang="fr-FR" sz="800">
                  <a:solidFill>
                    <a:srgbClr val="FF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6755169746064644E-2"/>
              <c:y val="5.2288229259535267E-2"/>
            </c:manualLayout>
          </c:layout>
          <c:overlay val="0"/>
          <c:spPr>
            <a:solidFill>
              <a:schemeClr val="accent2">
                <a:lumMod val="20000"/>
                <a:lumOff val="80000"/>
              </a:schemeClr>
            </a:solidFill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400" b="1">
                <a:solidFill>
                  <a:srgbClr val="0070C0"/>
                </a:solidFill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43539520"/>
        <c:crosses val="max"/>
        <c:crossBetween val="midCat"/>
      </c:valAx>
      <c:valAx>
        <c:axId val="14353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35389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6203237875552494"/>
          <c:y val="0.76895414716054988"/>
          <c:w val="0.42036504419097698"/>
          <c:h val="0.16439582616364035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2400"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19050">
      <a:solidFill>
        <a:schemeClr val="tx1"/>
      </a:solidFill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296942507737211E-2"/>
          <c:y val="1.9011163844245501E-2"/>
          <c:w val="0.87712041501420346"/>
          <c:h val="0.93809216912954352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'Calcul effet SUESS'!$E$5</c:f>
              <c:strCache>
                <c:ptCount val="1"/>
                <c:pt idx="0">
                  <c:v> Emissions anthropiques (ppm/an)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'Calcul effet SUESS'!$A$6:$A$114</c:f>
              <c:numCache>
                <c:formatCode>General</c:formatCode>
                <c:ptCount val="109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</c:numCache>
            </c:numRef>
          </c:xVal>
          <c:yVal>
            <c:numRef>
              <c:f>'Calcul effet SUESS'!$E$6:$E$114</c:f>
              <c:numCache>
                <c:formatCode>0.000</c:formatCode>
                <c:ptCount val="109"/>
                <c:pt idx="0">
                  <c:v>2.5471698113207548E-2</c:v>
                </c:pt>
                <c:pt idx="1">
                  <c:v>2.5471698113207548E-2</c:v>
                </c:pt>
                <c:pt idx="2">
                  <c:v>2.688679245283019E-2</c:v>
                </c:pt>
                <c:pt idx="3">
                  <c:v>2.7830188679245284E-2</c:v>
                </c:pt>
                <c:pt idx="4">
                  <c:v>3.2547169811320754E-2</c:v>
                </c:pt>
                <c:pt idx="5">
                  <c:v>3.3490566037735849E-2</c:v>
                </c:pt>
                <c:pt idx="6">
                  <c:v>3.5849056603773584E-2</c:v>
                </c:pt>
                <c:pt idx="7">
                  <c:v>3.6320754716981131E-2</c:v>
                </c:pt>
                <c:pt idx="8">
                  <c:v>3.6792452830188678E-2</c:v>
                </c:pt>
                <c:pt idx="9">
                  <c:v>3.9150943396226413E-2</c:v>
                </c:pt>
                <c:pt idx="10">
                  <c:v>4.292452830188679E-2</c:v>
                </c:pt>
                <c:pt idx="11">
                  <c:v>4.4811320754716978E-2</c:v>
                </c:pt>
                <c:pt idx="12">
                  <c:v>4.5754716981132072E-2</c:v>
                </c:pt>
                <c:pt idx="13">
                  <c:v>4.9056603773584909E-2</c:v>
                </c:pt>
                <c:pt idx="14">
                  <c:v>5.2830188679245285E-2</c:v>
                </c:pt>
                <c:pt idx="15">
                  <c:v>5.6132075471698115E-2</c:v>
                </c:pt>
                <c:pt idx="16">
                  <c:v>5.7547169811320756E-2</c:v>
                </c:pt>
                <c:pt idx="17">
                  <c:v>6.1320754716981132E-2</c:v>
                </c:pt>
                <c:pt idx="18">
                  <c:v>6.3679245283018868E-2</c:v>
                </c:pt>
                <c:pt idx="19">
                  <c:v>6.6981132075471697E-2</c:v>
                </c:pt>
                <c:pt idx="20">
                  <c:v>6.9339622641509432E-2</c:v>
                </c:pt>
                <c:pt idx="21">
                  <c:v>7.3584905660377356E-2</c:v>
                </c:pt>
                <c:pt idx="22">
                  <c:v>8.1603773584905656E-2</c:v>
                </c:pt>
                <c:pt idx="23">
                  <c:v>8.6792452830188674E-2</c:v>
                </c:pt>
                <c:pt idx="24">
                  <c:v>8.2075471698113203E-2</c:v>
                </c:pt>
                <c:pt idx="25">
                  <c:v>8.8679245283018862E-2</c:v>
                </c:pt>
                <c:pt idx="26">
                  <c:v>9.0094339622641503E-2</c:v>
                </c:pt>
                <c:pt idx="27">
                  <c:v>9.1509433962264145E-2</c:v>
                </c:pt>
                <c:pt idx="28">
                  <c:v>9.2452830188679239E-2</c:v>
                </c:pt>
                <c:pt idx="29">
                  <c:v>9.9056603773584911E-2</c:v>
                </c:pt>
                <c:pt idx="30">
                  <c:v>0.11132075471698114</c:v>
                </c:pt>
                <c:pt idx="31">
                  <c:v>0.11462264150943396</c:v>
                </c:pt>
                <c:pt idx="32">
                  <c:v>0.12075471698113208</c:v>
                </c:pt>
                <c:pt idx="33">
                  <c:v>0.12830188679245283</c:v>
                </c:pt>
                <c:pt idx="34">
                  <c:v>0.12971698113207547</c:v>
                </c:pt>
                <c:pt idx="35">
                  <c:v>0.13066037735849056</c:v>
                </c:pt>
                <c:pt idx="36">
                  <c:v>0.13254716981132075</c:v>
                </c:pt>
                <c:pt idx="37">
                  <c:v>0.13915094339622641</c:v>
                </c:pt>
                <c:pt idx="38">
                  <c:v>0.15424528301886792</c:v>
                </c:pt>
                <c:pt idx="39">
                  <c:v>0.15424528301886792</c:v>
                </c:pt>
                <c:pt idx="40">
                  <c:v>0.16792452830188678</c:v>
                </c:pt>
                <c:pt idx="41">
                  <c:v>0.17547169811320754</c:v>
                </c:pt>
                <c:pt idx="42">
                  <c:v>0.17641509433962263</c:v>
                </c:pt>
                <c:pt idx="43">
                  <c:v>0.17452830188679244</c:v>
                </c:pt>
                <c:pt idx="44">
                  <c:v>0.18066037735849055</c:v>
                </c:pt>
                <c:pt idx="45">
                  <c:v>0.19150943396226416</c:v>
                </c:pt>
                <c:pt idx="46">
                  <c:v>0.19764150943396228</c:v>
                </c:pt>
                <c:pt idx="47">
                  <c:v>0.20754716981132076</c:v>
                </c:pt>
                <c:pt idx="48">
                  <c:v>0.21933962264150944</c:v>
                </c:pt>
                <c:pt idx="49">
                  <c:v>0.23915094339622642</c:v>
                </c:pt>
                <c:pt idx="50">
                  <c:v>0.25188679245283019</c:v>
                </c:pt>
                <c:pt idx="51">
                  <c:v>0.26037735849056604</c:v>
                </c:pt>
                <c:pt idx="52">
                  <c:v>0.26698113207547169</c:v>
                </c:pt>
                <c:pt idx="53">
                  <c:v>0.29103773584905662</c:v>
                </c:pt>
                <c:pt idx="54">
                  <c:v>0.29433962264150942</c:v>
                </c:pt>
                <c:pt idx="55">
                  <c:v>0.31273584905660379</c:v>
                </c:pt>
                <c:pt idx="56">
                  <c:v>0.33349056603773586</c:v>
                </c:pt>
                <c:pt idx="57">
                  <c:v>0.36981132075471695</c:v>
                </c:pt>
                <c:pt idx="58">
                  <c:v>0.35377358490566035</c:v>
                </c:pt>
                <c:pt idx="59">
                  <c:v>0.37028301886792453</c:v>
                </c:pt>
                <c:pt idx="60">
                  <c:v>0.38632075471698113</c:v>
                </c:pt>
                <c:pt idx="61">
                  <c:v>0.39433962264150946</c:v>
                </c:pt>
                <c:pt idx="62">
                  <c:v>0.41462264150943395</c:v>
                </c:pt>
                <c:pt idx="63">
                  <c:v>0.44481132075471697</c:v>
                </c:pt>
                <c:pt idx="64">
                  <c:v>0.40094339622641512</c:v>
                </c:pt>
                <c:pt idx="65">
                  <c:v>0.39528301886792455</c:v>
                </c:pt>
                <c:pt idx="66">
                  <c:v>0.42499999999999999</c:v>
                </c:pt>
                <c:pt idx="67">
                  <c:v>0.45047169811320753</c:v>
                </c:pt>
                <c:pt idx="68">
                  <c:v>0.44150943396226416</c:v>
                </c:pt>
                <c:pt idx="69">
                  <c:v>0.38018867924528305</c:v>
                </c:pt>
                <c:pt idx="70">
                  <c:v>0.43962264150943398</c:v>
                </c:pt>
                <c:pt idx="71">
                  <c:v>0.37877358490566038</c:v>
                </c:pt>
                <c:pt idx="72">
                  <c:v>0.39858490566037735</c:v>
                </c:pt>
                <c:pt idx="73">
                  <c:v>0.45754716981132076</c:v>
                </c:pt>
                <c:pt idx="74">
                  <c:v>0.45424528301886791</c:v>
                </c:pt>
                <c:pt idx="75">
                  <c:v>0.45990566037735847</c:v>
                </c:pt>
                <c:pt idx="76">
                  <c:v>0.46367924528301885</c:v>
                </c:pt>
                <c:pt idx="77">
                  <c:v>0.50094339622641515</c:v>
                </c:pt>
                <c:pt idx="78">
                  <c:v>0.50235849056603776</c:v>
                </c:pt>
                <c:pt idx="79">
                  <c:v>0.54009433962264153</c:v>
                </c:pt>
                <c:pt idx="80">
                  <c:v>0.49669811320754714</c:v>
                </c:pt>
                <c:pt idx="81">
                  <c:v>0.44339622641509435</c:v>
                </c:pt>
                <c:pt idx="82">
                  <c:v>0.39952830188679245</c:v>
                </c:pt>
                <c:pt idx="83">
                  <c:v>0.42122641509433961</c:v>
                </c:pt>
                <c:pt idx="84">
                  <c:v>0.45896226415094338</c:v>
                </c:pt>
                <c:pt idx="85">
                  <c:v>0.48443396226415092</c:v>
                </c:pt>
                <c:pt idx="86">
                  <c:v>0.53301886792452835</c:v>
                </c:pt>
                <c:pt idx="87">
                  <c:v>0.57028301886792454</c:v>
                </c:pt>
                <c:pt idx="88">
                  <c:v>0.53867924528301891</c:v>
                </c:pt>
                <c:pt idx="89">
                  <c:v>0.56226415094339621</c:v>
                </c:pt>
                <c:pt idx="90">
                  <c:v>0.61273584905660372</c:v>
                </c:pt>
                <c:pt idx="91">
                  <c:v>0.62924528301886795</c:v>
                </c:pt>
                <c:pt idx="92">
                  <c:v>0.63301886792452833</c:v>
                </c:pt>
                <c:pt idx="93">
                  <c:v>0.65613207547169816</c:v>
                </c:pt>
                <c:pt idx="94">
                  <c:v>0.65235849056603779</c:v>
                </c:pt>
                <c:pt idx="95">
                  <c:v>0.54716981132075471</c:v>
                </c:pt>
                <c:pt idx="96">
                  <c:v>0.58396226415094343</c:v>
                </c:pt>
                <c:pt idx="97">
                  <c:v>0.65660377358490563</c:v>
                </c:pt>
                <c:pt idx="98">
                  <c:v>0.69292452830188678</c:v>
                </c:pt>
                <c:pt idx="99">
                  <c:v>0.66933962264150948</c:v>
                </c:pt>
                <c:pt idx="100">
                  <c:v>0.76886792452830188</c:v>
                </c:pt>
                <c:pt idx="101">
                  <c:v>0.83349056603773586</c:v>
                </c:pt>
                <c:pt idx="102">
                  <c:v>0.84669811320754718</c:v>
                </c:pt>
                <c:pt idx="103">
                  <c:v>0.86839622641509429</c:v>
                </c:pt>
                <c:pt idx="104">
                  <c:v>0.87971698113207553</c:v>
                </c:pt>
                <c:pt idx="105">
                  <c:v>0.96320754716981127</c:v>
                </c:pt>
                <c:pt idx="106">
                  <c:v>1.0268867924528302</c:v>
                </c:pt>
                <c:pt idx="107">
                  <c:v>1.070754716981132</c:v>
                </c:pt>
                <c:pt idx="108">
                  <c:v>1.0990566037735849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320768"/>
        <c:axId val="144321344"/>
      </c:scatterChart>
      <c:scatterChart>
        <c:scatterStyle val="smoothMarker"/>
        <c:varyColors val="0"/>
        <c:ser>
          <c:idx val="5"/>
          <c:order val="1"/>
          <c:tx>
            <c:strRef>
              <c:f>'Calcul effet SUESS'!$K$5</c:f>
              <c:strCache>
                <c:ptCount val="1"/>
                <c:pt idx="0">
                  <c:v> [CO2] reconstitution depuis 1958 (ppm)</c:v>
                </c:pt>
              </c:strCache>
            </c:strRef>
          </c:tx>
          <c:spPr>
            <a:ln w="571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'Calcul effet SUESS'!$A$6:$A$114</c:f>
              <c:numCache>
                <c:formatCode>General</c:formatCode>
                <c:ptCount val="109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</c:numCache>
            </c:numRef>
          </c:xVal>
          <c:yVal>
            <c:numRef>
              <c:f>'Calcul effet SUESS'!$K$6:$K$114</c:f>
              <c:numCache>
                <c:formatCode>0.00</c:formatCode>
                <c:ptCount val="109"/>
                <c:pt idx="0">
                  <c:v>295.11794339622651</c:v>
                </c:pt>
                <c:pt idx="1">
                  <c:v>295.13195283018877</c:v>
                </c:pt>
                <c:pt idx="2">
                  <c:v>295.14596226415102</c:v>
                </c:pt>
                <c:pt idx="3">
                  <c:v>295.16075000000006</c:v>
                </c:pt>
                <c:pt idx="4">
                  <c:v>295.17605660377365</c:v>
                </c:pt>
                <c:pt idx="5">
                  <c:v>295.19395754716987</c:v>
                </c:pt>
                <c:pt idx="6">
                  <c:v>295.21237735849064</c:v>
                </c:pt>
                <c:pt idx="7">
                  <c:v>295.23209433962273</c:v>
                </c:pt>
                <c:pt idx="8">
                  <c:v>295.25207075471707</c:v>
                </c:pt>
                <c:pt idx="9">
                  <c:v>295.27230660377364</c:v>
                </c:pt>
                <c:pt idx="10">
                  <c:v>295.29383962264154</c:v>
                </c:pt>
                <c:pt idx="11">
                  <c:v>295.3174481132076</c:v>
                </c:pt>
                <c:pt idx="12">
                  <c:v>295.34209433962269</c:v>
                </c:pt>
                <c:pt idx="13">
                  <c:v>295.36725943396232</c:v>
                </c:pt>
                <c:pt idx="14">
                  <c:v>295.39424056603781</c:v>
                </c:pt>
                <c:pt idx="15">
                  <c:v>295.42329716981141</c:v>
                </c:pt>
                <c:pt idx="16">
                  <c:v>295.45416981132087</c:v>
                </c:pt>
                <c:pt idx="17">
                  <c:v>295.48582075471711</c:v>
                </c:pt>
                <c:pt idx="18">
                  <c:v>295.51954716981146</c:v>
                </c:pt>
                <c:pt idx="19">
                  <c:v>295.55457075471713</c:v>
                </c:pt>
                <c:pt idx="20">
                  <c:v>295.59141037735867</c:v>
                </c:pt>
                <c:pt idx="21">
                  <c:v>295.62954716981147</c:v>
                </c:pt>
                <c:pt idx="22">
                  <c:v>295.67001886792468</c:v>
                </c:pt>
                <c:pt idx="23">
                  <c:v>295.7149009433964</c:v>
                </c:pt>
                <c:pt idx="24">
                  <c:v>295.76263679245301</c:v>
                </c:pt>
                <c:pt idx="25">
                  <c:v>295.80777830188697</c:v>
                </c:pt>
                <c:pt idx="26">
                  <c:v>295.8565518867926</c:v>
                </c:pt>
                <c:pt idx="27">
                  <c:v>295.90610377358507</c:v>
                </c:pt>
                <c:pt idx="28">
                  <c:v>295.95643396226433</c:v>
                </c:pt>
                <c:pt idx="29">
                  <c:v>296.00728301886812</c:v>
                </c:pt>
                <c:pt idx="30">
                  <c:v>296.06176415094359</c:v>
                </c:pt>
                <c:pt idx="31">
                  <c:v>296.12299056603791</c:v>
                </c:pt>
                <c:pt idx="32">
                  <c:v>296.1860330188681</c:v>
                </c:pt>
                <c:pt idx="33">
                  <c:v>296.25244811320772</c:v>
                </c:pt>
                <c:pt idx="34">
                  <c:v>296.32301415094355</c:v>
                </c:pt>
                <c:pt idx="35">
                  <c:v>296.39435849056622</c:v>
                </c:pt>
                <c:pt idx="36">
                  <c:v>296.46622169811337</c:v>
                </c:pt>
                <c:pt idx="37">
                  <c:v>296.53912264150961</c:v>
                </c:pt>
                <c:pt idx="38">
                  <c:v>296.61565566037751</c:v>
                </c:pt>
                <c:pt idx="39">
                  <c:v>296.7004905660379</c:v>
                </c:pt>
                <c:pt idx="40">
                  <c:v>296.78532547169829</c:v>
                </c:pt>
                <c:pt idx="41">
                  <c:v>296.87768396226431</c:v>
                </c:pt>
                <c:pt idx="42">
                  <c:v>296.97419339622655</c:v>
                </c:pt>
                <c:pt idx="43">
                  <c:v>297.07122169811333</c:v>
                </c:pt>
                <c:pt idx="44">
                  <c:v>297.16721226415109</c:v>
                </c:pt>
                <c:pt idx="45">
                  <c:v>297.26657547169827</c:v>
                </c:pt>
                <c:pt idx="46">
                  <c:v>297.37190566037754</c:v>
                </c:pt>
                <c:pt idx="47">
                  <c:v>297.48060849056623</c:v>
                </c:pt>
                <c:pt idx="48">
                  <c:v>297.59475943396245</c:v>
                </c:pt>
                <c:pt idx="49">
                  <c:v>297.71539622641529</c:v>
                </c:pt>
                <c:pt idx="50">
                  <c:v>297.84692924528321</c:v>
                </c:pt>
                <c:pt idx="51">
                  <c:v>297.98546698113228</c:v>
                </c:pt>
                <c:pt idx="52">
                  <c:v>298.1286745283021</c:v>
                </c:pt>
                <c:pt idx="53">
                  <c:v>298.27551415094359</c:v>
                </c:pt>
                <c:pt idx="54">
                  <c:v>298.43558490566056</c:v>
                </c:pt>
                <c:pt idx="55">
                  <c:v>298.5974716981134</c:v>
                </c:pt>
                <c:pt idx="56">
                  <c:v>298.76947641509452</c:v>
                </c:pt>
                <c:pt idx="57">
                  <c:v>298.95289622641525</c:v>
                </c:pt>
                <c:pt idx="58">
                  <c:v>299.15629245283031</c:v>
                </c:pt>
                <c:pt idx="59">
                  <c:v>299.35086792452842</c:v>
                </c:pt>
                <c:pt idx="60">
                  <c:v>299.55452358490578</c:v>
                </c:pt>
                <c:pt idx="61">
                  <c:v>299.76700000000011</c:v>
                </c:pt>
                <c:pt idx="62">
                  <c:v>299.98388679245295</c:v>
                </c:pt>
                <c:pt idx="63">
                  <c:v>300.21192924528316</c:v>
                </c:pt>
                <c:pt idx="64">
                  <c:v>300.45657547169827</c:v>
                </c:pt>
                <c:pt idx="65">
                  <c:v>300.67709433962278</c:v>
                </c:pt>
                <c:pt idx="66">
                  <c:v>300.89450000000016</c:v>
                </c:pt>
                <c:pt idx="67">
                  <c:v>301.12825000000015</c:v>
                </c:pt>
                <c:pt idx="68">
                  <c:v>301.37600943396239</c:v>
                </c:pt>
                <c:pt idx="69">
                  <c:v>301.61883962264164</c:v>
                </c:pt>
                <c:pt idx="70">
                  <c:v>301.82794339622654</c:v>
                </c:pt>
                <c:pt idx="71">
                  <c:v>302.06973584905671</c:v>
                </c:pt>
                <c:pt idx="72">
                  <c:v>302.27806132075483</c:v>
                </c:pt>
                <c:pt idx="73">
                  <c:v>302.49728301886802</c:v>
                </c:pt>
                <c:pt idx="74">
                  <c:v>302.74893396226423</c:v>
                </c:pt>
                <c:pt idx="75">
                  <c:v>302.99876886792458</c:v>
                </c:pt>
                <c:pt idx="76">
                  <c:v>303.25171698113212</c:v>
                </c:pt>
                <c:pt idx="77">
                  <c:v>303.50674056603776</c:v>
                </c:pt>
                <c:pt idx="78">
                  <c:v>303.78225943396228</c:v>
                </c:pt>
                <c:pt idx="79">
                  <c:v>304.05855660377358</c:v>
                </c:pt>
                <c:pt idx="80">
                  <c:v>304.35560849056606</c:v>
                </c:pt>
                <c:pt idx="81">
                  <c:v>304.62879245283023</c:v>
                </c:pt>
                <c:pt idx="82">
                  <c:v>304.8726603773585</c:v>
                </c:pt>
                <c:pt idx="83">
                  <c:v>305.09240094339623</c:v>
                </c:pt>
                <c:pt idx="84">
                  <c:v>305.32407547169811</c:v>
                </c:pt>
                <c:pt idx="85">
                  <c:v>305.57650471698111</c:v>
                </c:pt>
                <c:pt idx="86">
                  <c:v>305.84294339622636</c:v>
                </c:pt>
                <c:pt idx="87">
                  <c:v>306.13610377358486</c:v>
                </c:pt>
                <c:pt idx="88">
                  <c:v>306.44975943396224</c:v>
                </c:pt>
                <c:pt idx="89">
                  <c:v>306.74603301886788</c:v>
                </c:pt>
                <c:pt idx="90">
                  <c:v>307.05527830188674</c:v>
                </c:pt>
                <c:pt idx="91">
                  <c:v>307.39228301886789</c:v>
                </c:pt>
                <c:pt idx="92">
                  <c:v>307.73836792452829</c:v>
                </c:pt>
                <c:pt idx="93">
                  <c:v>308.0865283018868</c:v>
                </c:pt>
                <c:pt idx="94">
                  <c:v>308.44740094339625</c:v>
                </c:pt>
                <c:pt idx="95">
                  <c:v>308.80619811320759</c:v>
                </c:pt>
                <c:pt idx="96">
                  <c:v>309.10714150943397</c:v>
                </c:pt>
                <c:pt idx="97">
                  <c:v>309.42832075471699</c:v>
                </c:pt>
                <c:pt idx="98">
                  <c:v>309.78945283018868</c:v>
                </c:pt>
                <c:pt idx="99">
                  <c:v>310.1705613207547</c:v>
                </c:pt>
                <c:pt idx="100">
                  <c:v>310.53869811320754</c:v>
                </c:pt>
                <c:pt idx="101">
                  <c:v>310.9615754716981</c:v>
                </c:pt>
                <c:pt idx="102">
                  <c:v>311.41999528301886</c:v>
                </c:pt>
                <c:pt idx="103">
                  <c:v>311.88567924528303</c:v>
                </c:pt>
                <c:pt idx="104">
                  <c:v>312.36329716981135</c:v>
                </c:pt>
                <c:pt idx="105">
                  <c:v>312.84714150943398</c:v>
                </c:pt>
                <c:pt idx="106">
                  <c:v>313.36727358490566</c:v>
                </c:pt>
                <c:pt idx="107">
                  <c:v>313.92179245283018</c:v>
                </c:pt>
                <c:pt idx="108" formatCode="General">
                  <c:v>314.5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322496"/>
        <c:axId val="144321920"/>
      </c:scatterChart>
      <c:valAx>
        <c:axId val="144320768"/>
        <c:scaling>
          <c:orientation val="minMax"/>
          <c:max val="1960"/>
          <c:min val="185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4321344"/>
        <c:crosses val="autoZero"/>
        <c:crossBetween val="midCat"/>
      </c:valAx>
      <c:valAx>
        <c:axId val="144321344"/>
        <c:scaling>
          <c:orientation val="minMax"/>
          <c:max val="1.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2400" b="1">
                <a:solidFill>
                  <a:srgbClr val="FF0000"/>
                </a:solidFill>
              </a:defRPr>
            </a:pPr>
            <a:endParaRPr lang="fr-FR"/>
          </a:p>
        </c:txPr>
        <c:crossAx val="144320768"/>
        <c:crosses val="autoZero"/>
        <c:crossBetween val="midCat"/>
      </c:valAx>
      <c:valAx>
        <c:axId val="144321920"/>
        <c:scaling>
          <c:orientation val="minMax"/>
          <c:max val="315"/>
          <c:min val="29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2400" b="1">
                <a:solidFill>
                  <a:srgbClr val="00B050"/>
                </a:solidFill>
              </a:defRPr>
            </a:pPr>
            <a:endParaRPr lang="fr-FR"/>
          </a:p>
        </c:txPr>
        <c:crossAx val="144322496"/>
        <c:crosses val="max"/>
        <c:crossBetween val="midCat"/>
      </c:valAx>
      <c:valAx>
        <c:axId val="144322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43219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9.0234293400549628E-2"/>
          <c:y val="4.5806951785136531E-2"/>
          <c:w val="0.41581540192938504"/>
          <c:h val="0.30997384316686516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2000"/>
          </a:pPr>
          <a:endParaRPr lang="fr-FR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Scroll" dx="19" fmlaLink="E1" horiz="1" max="100" page="10" val="21"/>
</file>

<file path=xl/ctrlProps/ctrlProp2.xml><?xml version="1.0" encoding="utf-8"?>
<formControlPr xmlns="http://schemas.microsoft.com/office/spreadsheetml/2009/9/main" objectType="Scroll" dx="19" fmlaLink="L1" horiz="1" max="100" page="10" val="55"/>
</file>

<file path=xl/ctrlProps/ctrlProp3.xml><?xml version="1.0" encoding="utf-8"?>
<formControlPr xmlns="http://schemas.microsoft.com/office/spreadsheetml/2009/9/main" objectType="Scroll" dx="19" fmlaLink="G2" horiz="1" max="65" page="10" val="24"/>
</file>

<file path=xl/ctrlProps/ctrlProp4.xml><?xml version="1.0" encoding="utf-8"?>
<formControlPr xmlns="http://schemas.microsoft.com/office/spreadsheetml/2009/9/main" objectType="Scroll" dx="19" fmlaLink="E2" horiz="1" max="200" page="10" val="75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163284</xdr:colOff>
      <xdr:row>0</xdr:row>
      <xdr:rowOff>41909</xdr:rowOff>
    </xdr:from>
    <xdr:to>
      <xdr:col>21</xdr:col>
      <xdr:colOff>293914</xdr:colOff>
      <xdr:row>32</xdr:row>
      <xdr:rowOff>32656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</xdr:row>
      <xdr:rowOff>96338</xdr:rowOff>
    </xdr:from>
    <xdr:to>
      <xdr:col>10</xdr:col>
      <xdr:colOff>185057</xdr:colOff>
      <xdr:row>44</xdr:row>
      <xdr:rowOff>97971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567266</xdr:colOff>
      <xdr:row>4</xdr:row>
      <xdr:rowOff>97366</xdr:rowOff>
    </xdr:from>
    <xdr:to>
      <xdr:col>27</xdr:col>
      <xdr:colOff>193486</xdr:colOff>
      <xdr:row>35</xdr:row>
      <xdr:rowOff>53376</xdr:rowOff>
    </xdr:to>
    <xdr:grpSp>
      <xdr:nvGrpSpPr>
        <xdr:cNvPr id="2" name="Groupe 1"/>
        <xdr:cNvGrpSpPr/>
      </xdr:nvGrpSpPr>
      <xdr:grpSpPr>
        <a:xfrm>
          <a:off x="7468809" y="989995"/>
          <a:ext cx="10642563" cy="5170267"/>
          <a:chOff x="4394199" y="601133"/>
          <a:chExt cx="10683687" cy="5336576"/>
        </a:xfrm>
      </xdr:grpSpPr>
      <xdr:grpSp>
        <xdr:nvGrpSpPr>
          <xdr:cNvPr id="4" name="Groupe 6"/>
          <xdr:cNvGrpSpPr>
            <a:grpSpLocks/>
          </xdr:cNvGrpSpPr>
        </xdr:nvGrpSpPr>
        <xdr:grpSpPr bwMode="auto">
          <a:xfrm>
            <a:off x="4394199" y="601133"/>
            <a:ext cx="10683687" cy="5336576"/>
            <a:chOff x="-2239899" y="2570883"/>
            <a:chExt cx="10792325" cy="5037222"/>
          </a:xfrm>
        </xdr:grpSpPr>
        <xdr:graphicFrame macro="">
          <xdr:nvGraphicFramePr>
            <xdr:cNvPr id="5" name="Graphique 4"/>
            <xdr:cNvGraphicFramePr>
              <a:graphicFrameLocks/>
            </xdr:cNvGraphicFramePr>
          </xdr:nvGraphicFramePr>
          <xdr:xfrm>
            <a:off x="-2239899" y="2570883"/>
            <a:ext cx="10792325" cy="503722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Rectangle avec flèche vers le bas 5"/>
            <xdr:cNvSpPr/>
          </xdr:nvSpPr>
          <xdr:spPr bwMode="auto">
            <a:xfrm>
              <a:off x="2913723" y="4512874"/>
              <a:ext cx="1757782" cy="1266968"/>
            </a:xfrm>
            <a:prstGeom prst="downArrowCallout">
              <a:avLst>
                <a:gd name="adj1" fmla="val 7985"/>
                <a:gd name="adj2" fmla="val 12926"/>
                <a:gd name="adj3" fmla="val 12300"/>
                <a:gd name="adj4" fmla="val 53639"/>
              </a:avLst>
            </a:prstGeom>
            <a:solidFill>
              <a:schemeClr val="accent6">
                <a:lumMod val="20000"/>
                <a:lumOff val="80000"/>
              </a:schemeClr>
            </a:solidFill>
            <a:ln w="9525" cap="flat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ctr"/>
              <a:r>
                <a:rPr lang="fr-FR" sz="1400" b="1">
                  <a:solidFill>
                    <a:srgbClr val="FF0000"/>
                  </a:solidFill>
                  <a:latin typeface="Arial" pitchFamily="34" charset="0"/>
                  <a:cs typeface="Arial" pitchFamily="34" charset="0"/>
                </a:rPr>
                <a:t>Cumul émissions anthropiques en 1950 ≈ </a:t>
              </a:r>
              <a:r>
                <a:rPr lang="fr-FR" sz="1800" b="1">
                  <a:solidFill>
                    <a:srgbClr val="FF0000"/>
                  </a:solidFill>
                  <a:latin typeface="Arial" pitchFamily="34" charset="0"/>
                  <a:cs typeface="Arial" pitchFamily="34" charset="0"/>
                </a:rPr>
                <a:t>29,5</a:t>
              </a:r>
              <a:r>
                <a:rPr lang="fr-FR" sz="1600" b="1">
                  <a:solidFill>
                    <a:srgbClr val="FF0000"/>
                  </a:solidFill>
                  <a:latin typeface="Arial" pitchFamily="34" charset="0"/>
                  <a:cs typeface="Arial" pitchFamily="34" charset="0"/>
                </a:rPr>
                <a:t> </a:t>
              </a:r>
              <a:r>
                <a:rPr lang="fr-FR" sz="1400" b="1">
                  <a:solidFill>
                    <a:srgbClr val="FF0000"/>
                  </a:solidFill>
                  <a:latin typeface="Arial" pitchFamily="34" charset="0"/>
                  <a:cs typeface="Arial" pitchFamily="34" charset="0"/>
                </a:rPr>
                <a:t>ppm</a:t>
              </a:r>
            </a:p>
          </xdr:txBody>
        </xdr:sp>
      </xdr:grpSp>
      <xdr:sp macro="" textlink="">
        <xdr:nvSpPr>
          <xdr:cNvPr id="7" name="Légende encadrée 1 6"/>
          <xdr:cNvSpPr/>
        </xdr:nvSpPr>
        <xdr:spPr>
          <a:xfrm>
            <a:off x="11259857" y="4902211"/>
            <a:ext cx="2142876" cy="592666"/>
          </a:xfrm>
          <a:prstGeom prst="borderCallout1">
            <a:avLst>
              <a:gd name="adj1" fmla="val 13713"/>
              <a:gd name="adj2" fmla="val -1105"/>
              <a:gd name="adj3" fmla="val -15098"/>
              <a:gd name="adj4" fmla="val -35298"/>
            </a:avLst>
          </a:prstGeom>
          <a:solidFill>
            <a:schemeClr val="bg2">
              <a:lumMod val="90000"/>
            </a:schemeClr>
          </a:solidFill>
          <a:ln w="12700">
            <a:solidFill>
              <a:schemeClr val="accent6">
                <a:lumMod val="50000"/>
              </a:schemeClr>
            </a:solidFill>
            <a:headEnd type="none" w="med" len="med"/>
            <a:tailEnd type="triangle" w="lg" len="lg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0"/>
          <a:lstStyle/>
          <a:p>
            <a:pPr algn="ctr"/>
            <a:r>
              <a:rPr lang="fr-FR" sz="1400" b="1">
                <a:solidFill>
                  <a:srgbClr val="C00000"/>
                </a:solidFill>
                <a:latin typeface="Arial" pitchFamily="34" charset="0"/>
                <a:cs typeface="Arial" pitchFamily="34" charset="0"/>
              </a:rPr>
              <a:t>Emissions anthropiques en 1950 ≈ 0,8 ppm/an</a:t>
            </a:r>
            <a:endParaRPr lang="fr-FR" sz="1100" b="1">
              <a:solidFill>
                <a:srgbClr val="C00000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8" name="Ellipse 7"/>
          <xdr:cNvSpPr/>
        </xdr:nvSpPr>
        <xdr:spPr>
          <a:xfrm>
            <a:off x="10331556" y="4051382"/>
            <a:ext cx="107744" cy="10800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" name="Ellipse 8"/>
          <xdr:cNvSpPr/>
        </xdr:nvSpPr>
        <xdr:spPr>
          <a:xfrm flipH="1" flipV="1">
            <a:off x="10323726" y="4732867"/>
            <a:ext cx="107744" cy="10800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1</xdr:col>
      <xdr:colOff>1020535</xdr:colOff>
      <xdr:row>194</xdr:row>
      <xdr:rowOff>97971</xdr:rowOff>
    </xdr:from>
    <xdr:to>
      <xdr:col>3</xdr:col>
      <xdr:colOff>122463</xdr:colOff>
      <xdr:row>205</xdr:row>
      <xdr:rowOff>54427</xdr:rowOff>
    </xdr:to>
    <xdr:sp macro="" textlink="">
      <xdr:nvSpPr>
        <xdr:cNvPr id="11" name="Rectangle 10"/>
        <xdr:cNvSpPr/>
      </xdr:nvSpPr>
      <xdr:spPr>
        <a:xfrm>
          <a:off x="1564821" y="32167285"/>
          <a:ext cx="1366156" cy="1926771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5</xdr:col>
      <xdr:colOff>982444</xdr:colOff>
      <xdr:row>195</xdr:row>
      <xdr:rowOff>97951</xdr:rowOff>
    </xdr:from>
    <xdr:to>
      <xdr:col>9</xdr:col>
      <xdr:colOff>625937</xdr:colOff>
      <xdr:row>208</xdr:row>
      <xdr:rowOff>59851</xdr:rowOff>
    </xdr:to>
    <xdr:sp macro="" textlink="">
      <xdr:nvSpPr>
        <xdr:cNvPr id="12" name="Rectangle 11"/>
        <xdr:cNvSpPr/>
      </xdr:nvSpPr>
      <xdr:spPr>
        <a:xfrm>
          <a:off x="5402044" y="32330551"/>
          <a:ext cx="3290207" cy="2313214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fr-FR" sz="2000" b="1">
              <a:solidFill>
                <a:srgbClr val="FF0000"/>
              </a:solidFill>
            </a:rPr>
            <a:t>Calcul des durées de séjour</a:t>
          </a:r>
        </a:p>
        <a:p>
          <a:pPr algn="ctr"/>
          <a:endParaRPr lang="fr-FR" sz="1100">
            <a:solidFill>
              <a:srgbClr val="FF0000"/>
            </a:solidFill>
          </a:endParaRPr>
        </a:p>
        <a:p>
          <a:pPr algn="ctr"/>
          <a:endParaRPr lang="fr-FR" sz="1100">
            <a:solidFill>
              <a:srgbClr val="FF0000"/>
            </a:solidFill>
          </a:endParaRPr>
        </a:p>
        <a:p>
          <a:pPr algn="ctr"/>
          <a:endParaRPr lang="fr-FR" sz="1100">
            <a:solidFill>
              <a:srgbClr val="FF0000"/>
            </a:solidFill>
          </a:endParaRPr>
        </a:p>
        <a:p>
          <a:pPr algn="ctr"/>
          <a:endParaRPr lang="fr-FR" sz="1100">
            <a:solidFill>
              <a:srgbClr val="FF0000"/>
            </a:solidFill>
          </a:endParaRPr>
        </a:p>
        <a:p>
          <a:pPr algn="ctr"/>
          <a:endParaRPr lang="fr-FR" sz="1100">
            <a:solidFill>
              <a:srgbClr val="FF0000"/>
            </a:solidFill>
          </a:endParaRPr>
        </a:p>
        <a:p>
          <a:pPr algn="ctr"/>
          <a:endParaRPr lang="fr-FR" sz="1100">
            <a:solidFill>
              <a:srgbClr val="FF0000"/>
            </a:solidFill>
          </a:endParaRPr>
        </a:p>
        <a:p>
          <a:pPr algn="ctr"/>
          <a:endParaRPr lang="fr-FR" sz="1100">
            <a:solidFill>
              <a:srgbClr val="FF0000"/>
            </a:solidFill>
          </a:endParaRPr>
        </a:p>
        <a:p>
          <a:pPr algn="ctr"/>
          <a:endParaRPr lang="fr-FR" sz="1100">
            <a:solidFill>
              <a:srgbClr val="FF0000"/>
            </a:solidFill>
          </a:endParaRPr>
        </a:p>
        <a:p>
          <a:pPr algn="ctr"/>
          <a:endParaRPr lang="fr-FR" sz="1100">
            <a:solidFill>
              <a:srgbClr val="FF0000"/>
            </a:solidFill>
          </a:endParaRPr>
        </a:p>
        <a:p>
          <a:pPr algn="ctr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187779</xdr:colOff>
      <xdr:row>202</xdr:row>
      <xdr:rowOff>2718</xdr:rowOff>
    </xdr:from>
    <xdr:to>
      <xdr:col>5</xdr:col>
      <xdr:colOff>990600</xdr:colOff>
      <xdr:row>203</xdr:row>
      <xdr:rowOff>163283</xdr:rowOff>
    </xdr:to>
    <xdr:sp macro="" textlink="">
      <xdr:nvSpPr>
        <xdr:cNvPr id="13" name="Double flèche horizontale 12"/>
        <xdr:cNvSpPr/>
      </xdr:nvSpPr>
      <xdr:spPr>
        <a:xfrm>
          <a:off x="2996293" y="33498061"/>
          <a:ext cx="2413907" cy="334736"/>
        </a:xfrm>
        <a:prstGeom prst="leftRightArrow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5</xdr:col>
      <xdr:colOff>954616</xdr:colOff>
      <xdr:row>162</xdr:row>
      <xdr:rowOff>64254</xdr:rowOff>
    </xdr:from>
    <xdr:to>
      <xdr:col>24</xdr:col>
      <xdr:colOff>55147</xdr:colOff>
      <xdr:row>194</xdr:row>
      <xdr:rowOff>26614</xdr:rowOff>
    </xdr:to>
    <xdr:grpSp>
      <xdr:nvGrpSpPr>
        <xdr:cNvPr id="10" name="Groupe 9"/>
        <xdr:cNvGrpSpPr/>
      </xdr:nvGrpSpPr>
      <xdr:grpSpPr>
        <a:xfrm>
          <a:off x="5374216" y="26908425"/>
          <a:ext cx="10639388" cy="5187503"/>
          <a:chOff x="5907615" y="14019740"/>
          <a:chExt cx="10639388" cy="5187503"/>
        </a:xfrm>
      </xdr:grpSpPr>
      <xdr:graphicFrame macro="">
        <xdr:nvGraphicFramePr>
          <xdr:cNvPr id="15" name="Graphique 14"/>
          <xdr:cNvGraphicFramePr>
            <a:graphicFrameLocks/>
          </xdr:cNvGraphicFramePr>
        </xdr:nvGraphicFramePr>
        <xdr:xfrm>
          <a:off x="5907615" y="14019740"/>
          <a:ext cx="10639388" cy="518750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3" name="Rectangle 2"/>
          <xdr:cNvSpPr/>
        </xdr:nvSpPr>
        <xdr:spPr>
          <a:xfrm>
            <a:off x="10003973" y="18190027"/>
            <a:ext cx="979715" cy="620485"/>
          </a:xfrm>
          <a:prstGeom prst="rect">
            <a:avLst/>
          </a:prstGeom>
          <a:solidFill>
            <a:schemeClr val="accent2">
              <a:lumMod val="40000"/>
              <a:lumOff val="60000"/>
              <a:alpha val="62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fr-FR" sz="1600" b="1">
                <a:solidFill>
                  <a:schemeClr val="tx1"/>
                </a:solidFill>
              </a:rPr>
              <a:t>Cumul</a:t>
            </a:r>
            <a:br>
              <a:rPr lang="fr-FR" sz="1600" b="1">
                <a:solidFill>
                  <a:schemeClr val="tx1"/>
                </a:solidFill>
              </a:rPr>
            </a:br>
            <a:r>
              <a:rPr lang="fr-FR" sz="1600" b="1">
                <a:solidFill>
                  <a:schemeClr val="tx1"/>
                </a:solidFill>
              </a:rPr>
              <a:t> 10 ans</a:t>
            </a:r>
            <a:endParaRPr lang="fr-FR" sz="1100" b="1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8</xdr:col>
      <xdr:colOff>827314</xdr:colOff>
      <xdr:row>191</xdr:row>
      <xdr:rowOff>152399</xdr:rowOff>
    </xdr:from>
    <xdr:to>
      <xdr:col>12</xdr:col>
      <xdr:colOff>65314</xdr:colOff>
      <xdr:row>202</xdr:row>
      <xdr:rowOff>163284</xdr:rowOff>
    </xdr:to>
    <xdr:cxnSp macro="">
      <xdr:nvCxnSpPr>
        <xdr:cNvPr id="16" name="Connecteur droit avec flèche 15"/>
        <xdr:cNvCxnSpPr/>
      </xdr:nvCxnSpPr>
      <xdr:spPr>
        <a:xfrm flipH="1">
          <a:off x="7728857" y="31731856"/>
          <a:ext cx="1905000" cy="1926771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2</xdr:row>
      <xdr:rowOff>9525</xdr:rowOff>
    </xdr:from>
    <xdr:to>
      <xdr:col>21</xdr:col>
      <xdr:colOff>527050</xdr:colOff>
      <xdr:row>37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209552</xdr:colOff>
      <xdr:row>8</xdr:row>
      <xdr:rowOff>57150</xdr:rowOff>
    </xdr:from>
    <xdr:to>
      <xdr:col>20</xdr:col>
      <xdr:colOff>85726</xdr:colOff>
      <xdr:row>16</xdr:row>
      <xdr:rowOff>19050</xdr:rowOff>
    </xdr:to>
    <xdr:sp macro="" textlink="">
      <xdr:nvSpPr>
        <xdr:cNvPr id="3" name="Rectangle à coins arrondis 2"/>
        <xdr:cNvSpPr/>
      </xdr:nvSpPr>
      <xdr:spPr>
        <a:xfrm>
          <a:off x="12763502" y="1476375"/>
          <a:ext cx="1228724" cy="133350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/>
        <a:lstStyle/>
        <a:p>
          <a:pPr algn="ctr"/>
          <a:r>
            <a:rPr lang="fr-FR" sz="1800" b="1">
              <a:solidFill>
                <a:srgbClr val="FF0000"/>
              </a:solidFill>
            </a:rPr>
            <a:t>Une baisse dans les années 40</a:t>
          </a:r>
          <a:endParaRPr lang="fr-FR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552450</xdr:colOff>
      <xdr:row>0</xdr:row>
      <xdr:rowOff>241300</xdr:rowOff>
    </xdr:from>
    <xdr:to>
      <xdr:col>27</xdr:col>
      <xdr:colOff>304346</xdr:colOff>
      <xdr:row>38</xdr:row>
      <xdr:rowOff>139700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182880</xdr:colOff>
      <xdr:row>9</xdr:row>
      <xdr:rowOff>0</xdr:rowOff>
    </xdr:from>
    <xdr:to>
      <xdr:col>12</xdr:col>
      <xdr:colOff>406400</xdr:colOff>
      <xdr:row>49</xdr:row>
      <xdr:rowOff>111124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50800</xdr:colOff>
      <xdr:row>60</xdr:row>
      <xdr:rowOff>158632</xdr:rowOff>
    </xdr:from>
    <xdr:to>
      <xdr:col>12</xdr:col>
      <xdr:colOff>482600</xdr:colOff>
      <xdr:row>102</xdr:row>
      <xdr:rowOff>52070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800" y="11842632"/>
          <a:ext cx="11404600" cy="7361038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8</xdr:col>
      <xdr:colOff>50800</xdr:colOff>
      <xdr:row>39</xdr:row>
      <xdr:rowOff>165100</xdr:rowOff>
    </xdr:from>
    <xdr:to>
      <xdr:col>22</xdr:col>
      <xdr:colOff>238716</xdr:colOff>
      <xdr:row>80</xdr:row>
      <xdr:rowOff>120471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74000" y="8115300"/>
          <a:ext cx="11211516" cy="7245171"/>
        </a:xfrm>
        <a:prstGeom prst="rect">
          <a:avLst/>
        </a:prstGeom>
      </xdr:spPr>
    </xdr:pic>
    <xdr:clientData/>
  </xdr:twoCellAnchor>
  <xdr:twoCellAnchor editAs="oneCell">
    <xdr:from>
      <xdr:col>16</xdr:col>
      <xdr:colOff>203200</xdr:colOff>
      <xdr:row>67</xdr:row>
      <xdr:rowOff>25400</xdr:rowOff>
    </xdr:from>
    <xdr:to>
      <xdr:col>30</xdr:col>
      <xdr:colOff>391116</xdr:colOff>
      <xdr:row>107</xdr:row>
      <xdr:rowOff>158571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325600" y="12954000"/>
          <a:ext cx="11211516" cy="72451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0</xdr:row>
          <xdr:rowOff>53340</xdr:rowOff>
        </xdr:from>
        <xdr:to>
          <xdr:col>6</xdr:col>
          <xdr:colOff>441960</xdr:colOff>
          <xdr:row>0</xdr:row>
          <xdr:rowOff>342900</xdr:rowOff>
        </xdr:to>
        <xdr:sp macro="" textlink="">
          <xdr:nvSpPr>
            <xdr:cNvPr id="20481" name="Scroll Bar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338954</xdr:colOff>
      <xdr:row>10</xdr:row>
      <xdr:rowOff>79163</xdr:rowOff>
    </xdr:from>
    <xdr:to>
      <xdr:col>42</xdr:col>
      <xdr:colOff>579120</xdr:colOff>
      <xdr:row>56</xdr:row>
      <xdr:rowOff>160020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195716</xdr:colOff>
      <xdr:row>0</xdr:row>
      <xdr:rowOff>121103</xdr:rowOff>
    </xdr:from>
    <xdr:to>
      <xdr:col>32</xdr:col>
      <xdr:colOff>446314</xdr:colOff>
      <xdr:row>10</xdr:row>
      <xdr:rowOff>21772</xdr:rowOff>
    </xdr:to>
    <xdr:sp macro="" textlink="">
      <xdr:nvSpPr>
        <xdr:cNvPr id="9" name="ZoneTexte 8"/>
        <xdr:cNvSpPr txBox="1"/>
      </xdr:nvSpPr>
      <xdr:spPr>
        <a:xfrm>
          <a:off x="11941402" y="121103"/>
          <a:ext cx="11408455" cy="240438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Les mesures de [CO</a:t>
          </a:r>
          <a:r>
            <a:rPr lang="fr-FR" sz="1600" b="1" baseline="-25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2</a:t>
          </a:r>
          <a:r>
            <a:rPr lang="fr-FR" sz="16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] à MLO démarrent en 1958 ( ≈ 314,5 ppm)</a:t>
          </a:r>
          <a:br>
            <a:rPr lang="fr-FR" sz="16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</a:br>
          <a:r>
            <a:rPr lang="fr-FR" sz="16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On reconstruit [CO</a:t>
          </a:r>
          <a:r>
            <a:rPr lang="fr-FR" sz="1600" b="1" baseline="-25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2</a:t>
          </a:r>
          <a:r>
            <a:rPr lang="fr-FR" sz="16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] pour 1850-1950 en ôtant chaque année  55 % des émissions anthropiques. (colonne G en vert) </a:t>
          </a:r>
          <a:br>
            <a:rPr lang="fr-FR" sz="16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</a:br>
          <a:r>
            <a:rPr lang="fr-FR" sz="16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On utilise aussi les mesures à Law Dome (colone H)</a:t>
          </a:r>
          <a:br>
            <a:rPr lang="fr-FR" sz="16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</a:br>
          <a:r>
            <a:rPr lang="fr-FR" sz="16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/>
          </a:r>
          <a:br>
            <a:rPr lang="fr-FR" sz="16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</a:br>
          <a:r>
            <a:rPr lang="fr-FR" sz="16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Les émissions anthropiques entre 1850 et 1950 sont reprise depuis CDIAC (colonne E en rouge)</a:t>
          </a:r>
        </a:p>
        <a:p>
          <a:endParaRPr lang="fr-FR" sz="1600" b="1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fr-FR" sz="16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Le calcul du modèle de D14C utilise la concentration [CO2] ( Law Dome ou par reconstrusction)  puis calcule l'effet de l'ajout  de CO2 anthropique chaque année.</a:t>
          </a:r>
        </a:p>
        <a:p>
          <a:r>
            <a:rPr lang="fr-FR" sz="16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On peut modifier le pourcentage du cumul restant dans l'atmosphére par action</a:t>
          </a:r>
          <a:r>
            <a:rPr lang="fr-FR" sz="1600" b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sur l</a:t>
          </a:r>
          <a:r>
            <a:rPr lang="fr-FR" sz="16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'ascenseur de la cellule L1</a:t>
          </a:r>
        </a:p>
        <a:p>
          <a:endParaRPr lang="fr-FR" sz="1600" b="1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25</xdr:col>
      <xdr:colOff>622301</xdr:colOff>
      <xdr:row>61</xdr:row>
      <xdr:rowOff>120650</xdr:rowOff>
    </xdr:from>
    <xdr:to>
      <xdr:col>46</xdr:col>
      <xdr:colOff>20865</xdr:colOff>
      <xdr:row>107</xdr:row>
      <xdr:rowOff>71663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537841</xdr:colOff>
      <xdr:row>20</xdr:row>
      <xdr:rowOff>110490</xdr:rowOff>
    </xdr:from>
    <xdr:to>
      <xdr:col>30</xdr:col>
      <xdr:colOff>92798</xdr:colOff>
      <xdr:row>42</xdr:row>
      <xdr:rowOff>42329</xdr:rowOff>
    </xdr:to>
    <xdr:pic>
      <xdr:nvPicPr>
        <xdr:cNvPr id="13" name="Image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966561" y="4636770"/>
          <a:ext cx="4797517" cy="3619919"/>
        </a:xfrm>
        <a:prstGeom prst="rect">
          <a:avLst/>
        </a:prstGeom>
      </xdr:spPr>
    </xdr:pic>
    <xdr:clientData/>
  </xdr:twoCellAnchor>
  <xdr:twoCellAnchor>
    <xdr:from>
      <xdr:col>7</xdr:col>
      <xdr:colOff>158750</xdr:colOff>
      <xdr:row>59</xdr:row>
      <xdr:rowOff>141604</xdr:rowOff>
    </xdr:from>
    <xdr:to>
      <xdr:col>24</xdr:col>
      <xdr:colOff>571500</xdr:colOff>
      <xdr:row>106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314890</xdr:colOff>
      <xdr:row>10</xdr:row>
      <xdr:rowOff>36513</xdr:rowOff>
    </xdr:from>
    <xdr:to>
      <xdr:col>21</xdr:col>
      <xdr:colOff>127792</xdr:colOff>
      <xdr:row>59</xdr:row>
      <xdr:rowOff>144463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41</xdr:col>
      <xdr:colOff>333603</xdr:colOff>
      <xdr:row>34</xdr:row>
      <xdr:rowOff>92099</xdr:rowOff>
    </xdr:from>
    <xdr:to>
      <xdr:col>42</xdr:col>
      <xdr:colOff>441903</xdr:colOff>
      <xdr:row>47</xdr:row>
      <xdr:rowOff>95249</xdr:rowOff>
    </xdr:to>
    <xdr:sp macro="" textlink="">
      <xdr:nvSpPr>
        <xdr:cNvPr id="23554" name="AutoShape 2"/>
        <xdr:cNvSpPr>
          <a:spLocks noChangeArrowheads="1"/>
        </xdr:cNvSpPr>
      </xdr:nvSpPr>
      <xdr:spPr bwMode="auto">
        <a:xfrm rot="16200000">
          <a:off x="28246803" y="8030999"/>
          <a:ext cx="2232000" cy="756000"/>
        </a:xfrm>
        <a:prstGeom prst="leftRightArrow">
          <a:avLst>
            <a:gd name="adj1" fmla="val 50000"/>
            <a:gd name="adj2" fmla="val 40667"/>
          </a:avLst>
        </a:prstGeom>
        <a:solidFill>
          <a:srgbClr val="DBE5F1"/>
        </a:solidFill>
        <a:ln w="28575">
          <a:solidFill>
            <a:srgbClr val="0070C0"/>
          </a:solidFill>
          <a:miter lim="800000"/>
          <a:headEnd/>
          <a:tailEnd/>
        </a:ln>
      </xdr:spPr>
      <xdr:txBody>
        <a:bodyPr vertOverflow="clip" vert="vert" wrap="square" lIns="72000" tIns="0" rIns="0" bIns="0" anchor="ctr" upright="1"/>
        <a:lstStyle/>
        <a:p>
          <a:pPr algn="ctr" rtl="1">
            <a:defRPr sz="1000"/>
          </a:pPr>
          <a:r>
            <a:rPr lang="fr-FR" sz="2400" b="1" i="0" strike="noStrike">
              <a:solidFill>
                <a:schemeClr val="tx1"/>
              </a:solidFill>
              <a:latin typeface="Arial"/>
              <a:cs typeface="Arial"/>
            </a:rPr>
            <a:t>Mesures</a:t>
          </a:r>
        </a:p>
        <a:p>
          <a:pPr algn="ctr" rtl="1">
            <a:defRPr sz="1000"/>
          </a:pPr>
          <a:endParaRPr lang="fr-FR" sz="2400" b="1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19</xdr:col>
      <xdr:colOff>45720</xdr:colOff>
      <xdr:row>71</xdr:row>
      <xdr:rowOff>15240</xdr:rowOff>
    </xdr:from>
    <xdr:to>
      <xdr:col>20</xdr:col>
      <xdr:colOff>45720</xdr:colOff>
      <xdr:row>73</xdr:row>
      <xdr:rowOff>76200</xdr:rowOff>
    </xdr:to>
    <xdr:sp macro="" textlink="">
      <xdr:nvSpPr>
        <xdr:cNvPr id="5" name="Ellipse 4"/>
        <xdr:cNvSpPr/>
      </xdr:nvSpPr>
      <xdr:spPr>
        <a:xfrm>
          <a:off x="15102840" y="13091160"/>
          <a:ext cx="381000" cy="3962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0</xdr:row>
          <xdr:rowOff>198120</xdr:rowOff>
        </xdr:from>
        <xdr:to>
          <xdr:col>11</xdr:col>
          <xdr:colOff>1706880</xdr:colOff>
          <xdr:row>0</xdr:row>
          <xdr:rowOff>525780</xdr:rowOff>
        </xdr:to>
        <xdr:sp macro="" textlink="">
          <xdr:nvSpPr>
            <xdr:cNvPr id="23553" name="Scroll Bar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17</xdr:col>
      <xdr:colOff>809853</xdr:colOff>
      <xdr:row>22</xdr:row>
      <xdr:rowOff>104999</xdr:rowOff>
    </xdr:from>
    <xdr:to>
      <xdr:col>19</xdr:col>
      <xdr:colOff>220317</xdr:colOff>
      <xdr:row>33</xdr:row>
      <xdr:rowOff>19049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 rot="16200000">
          <a:off x="13950210" y="5786042"/>
          <a:ext cx="1800000" cy="724914"/>
        </a:xfrm>
        <a:prstGeom prst="leftRightArrow">
          <a:avLst>
            <a:gd name="adj1" fmla="val 50000"/>
            <a:gd name="adj2" fmla="val 40667"/>
          </a:avLst>
        </a:prstGeom>
        <a:solidFill>
          <a:srgbClr val="DBE5F1"/>
        </a:solidFill>
        <a:ln w="28575">
          <a:solidFill>
            <a:srgbClr val="0070C0"/>
          </a:solidFill>
          <a:miter lim="800000"/>
          <a:headEnd/>
          <a:tailEnd/>
        </a:ln>
      </xdr:spPr>
      <xdr:txBody>
        <a:bodyPr vertOverflow="clip" vert="vert" wrap="square" lIns="72000" tIns="0" rIns="0" bIns="0" anchor="ctr" upright="1"/>
        <a:lstStyle/>
        <a:p>
          <a:pPr algn="ctr" rtl="1">
            <a:defRPr sz="1000"/>
          </a:pPr>
          <a:r>
            <a:rPr lang="fr-FR" sz="2400" b="1" i="0" strike="noStrike">
              <a:solidFill>
                <a:schemeClr val="tx1"/>
              </a:solidFill>
              <a:latin typeface="Arial"/>
              <a:cs typeface="Arial"/>
            </a:rPr>
            <a:t>Mesures</a:t>
          </a:r>
        </a:p>
        <a:p>
          <a:pPr algn="ctr" rtl="1">
            <a:defRPr sz="1000"/>
          </a:pPr>
          <a:endParaRPr lang="fr-FR" sz="2400" b="1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15</xdr:col>
      <xdr:colOff>190500</xdr:colOff>
      <xdr:row>43</xdr:row>
      <xdr:rowOff>152400</xdr:rowOff>
    </xdr:from>
    <xdr:to>
      <xdr:col>21</xdr:col>
      <xdr:colOff>304800</xdr:colOff>
      <xdr:row>53</xdr:row>
      <xdr:rowOff>114300</xdr:rowOff>
    </xdr:to>
    <xdr:sp macro="" textlink="">
      <xdr:nvSpPr>
        <xdr:cNvPr id="6" name="Rectangle à coins arrondis 5"/>
        <xdr:cNvSpPr/>
      </xdr:nvSpPr>
      <xdr:spPr>
        <a:xfrm>
          <a:off x="13392150" y="8896350"/>
          <a:ext cx="2686050" cy="16764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75110</xdr:colOff>
      <xdr:row>42</xdr:row>
      <xdr:rowOff>22864</xdr:rowOff>
    </xdr:from>
    <xdr:to>
      <xdr:col>9</xdr:col>
      <xdr:colOff>781593</xdr:colOff>
      <xdr:row>72</xdr:row>
      <xdr:rowOff>18508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1381397</xdr:colOff>
      <xdr:row>11</xdr:row>
      <xdr:rowOff>88177</xdr:rowOff>
    </xdr:from>
    <xdr:to>
      <xdr:col>20</xdr:col>
      <xdr:colOff>716280</xdr:colOff>
      <xdr:row>41</xdr:row>
      <xdr:rowOff>83821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54425</xdr:colOff>
      <xdr:row>4</xdr:row>
      <xdr:rowOff>108859</xdr:rowOff>
    </xdr:from>
    <xdr:to>
      <xdr:col>20</xdr:col>
      <xdr:colOff>43543</xdr:colOff>
      <xdr:row>10</xdr:row>
      <xdr:rowOff>163286</xdr:rowOff>
    </xdr:to>
    <xdr:sp macro="" textlink="">
      <xdr:nvSpPr>
        <xdr:cNvPr id="2" name="ZoneTexte 1"/>
        <xdr:cNvSpPr txBox="1"/>
      </xdr:nvSpPr>
      <xdr:spPr>
        <a:xfrm>
          <a:off x="8828311" y="1382488"/>
          <a:ext cx="9993089" cy="154576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latin typeface="Arial" pitchFamily="34" charset="0"/>
              <a:cs typeface="Arial" pitchFamily="34" charset="0"/>
            </a:rPr>
            <a:t>Les ascenceurs permettent de </a:t>
          </a:r>
          <a:r>
            <a:rPr lang="fr-FR" sz="1400" baseline="0">
              <a:latin typeface="Arial" pitchFamily="34" charset="0"/>
              <a:cs typeface="Arial" pitchFamily="34" charset="0"/>
            </a:rPr>
            <a:t>varier d13C pour l'appport net naturel ainsi que "airborne fraction", c'est à  dire  la proportion anthropique restant dans l'atmosphere (apport net anthropique)</a:t>
          </a:r>
        </a:p>
        <a:p>
          <a:endParaRPr lang="fr-FR" sz="1050" baseline="0">
            <a:latin typeface="Arial" pitchFamily="34" charset="0"/>
            <a:cs typeface="Arial" pitchFamily="34" charset="0"/>
          </a:endParaRPr>
        </a:p>
        <a:p>
          <a:r>
            <a:rPr lang="fr-FR" sz="1400" b="1" baseline="0">
              <a:latin typeface="Arial" pitchFamily="34" charset="0"/>
              <a:cs typeface="Arial" pitchFamily="34" charset="0"/>
            </a:rPr>
            <a:t>Choix de delta 13C pour l'apport net anthropique et pour l'apport net  naturel</a:t>
          </a:r>
        </a:p>
        <a:p>
          <a:r>
            <a:rPr lang="fr-FR" sz="1400" baseline="0">
              <a:latin typeface="Arial" pitchFamily="34" charset="0"/>
              <a:cs typeface="Arial" pitchFamily="34" charset="0"/>
            </a:rPr>
            <a:t>Pour l'apport net anthropique delta 13 C est compris entre -25 et -30</a:t>
          </a:r>
        </a:p>
        <a:p>
          <a:r>
            <a:rPr lang="fr-FR" sz="14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Pour l'apport net naturel delta 13 C est réglable entre --8 et +8</a:t>
          </a:r>
        </a:p>
        <a:p>
          <a:r>
            <a:rPr lang="fr-FR" sz="14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Une airborne fraction = 55% entraine qu'il n y a qu'un apport net anthropique et que l'apport net naturel est nul.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endParaRPr lang="fr-FR" sz="1400">
            <a:effectLst/>
          </a:endParaRPr>
        </a:p>
        <a:p>
          <a:endParaRPr lang="fr-FR" sz="1400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1165860</xdr:colOff>
          <xdr:row>1</xdr:row>
          <xdr:rowOff>45720</xdr:rowOff>
        </xdr:from>
        <xdr:to>
          <xdr:col>7</xdr:col>
          <xdr:colOff>22860</xdr:colOff>
          <xdr:row>1</xdr:row>
          <xdr:rowOff>358140</xdr:rowOff>
        </xdr:to>
        <xdr:sp macro="" textlink="">
          <xdr:nvSpPr>
            <xdr:cNvPr id="25601" name="Scroll Bar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</xdr:row>
          <xdr:rowOff>22860</xdr:rowOff>
        </xdr:from>
        <xdr:to>
          <xdr:col>5</xdr:col>
          <xdr:colOff>0</xdr:colOff>
          <xdr:row>1</xdr:row>
          <xdr:rowOff>388620</xdr:rowOff>
        </xdr:to>
        <xdr:sp macro="" textlink="">
          <xdr:nvSpPr>
            <xdr:cNvPr id="25602" name="Scroll Bar 2" hidden="1">
              <a:extLst>
                <a:ext uri="{63B3BB69-23CF-44E3-9099-C40C66FF867C}">
                  <a14:compatExt spid="_x0000_s25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590193</xdr:colOff>
      <xdr:row>7</xdr:row>
      <xdr:rowOff>332015</xdr:rowOff>
    </xdr:from>
    <xdr:to>
      <xdr:col>7</xdr:col>
      <xdr:colOff>457200</xdr:colOff>
      <xdr:row>17</xdr:row>
      <xdr:rowOff>101600</xdr:rowOff>
    </xdr:to>
    <xdr:pic>
      <xdr:nvPicPr>
        <xdr:cNvPr id="6" name="Image 2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90193" y="1690915"/>
          <a:ext cx="4642207" cy="233498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106680</xdr:colOff>
      <xdr:row>19</xdr:row>
      <xdr:rowOff>39370</xdr:rowOff>
    </xdr:from>
    <xdr:to>
      <xdr:col>20</xdr:col>
      <xdr:colOff>142240</xdr:colOff>
      <xdr:row>20</xdr:row>
      <xdr:rowOff>210820</xdr:rowOff>
    </xdr:to>
    <xdr:sp macro="" textlink="">
      <xdr:nvSpPr>
        <xdr:cNvPr id="26629" name="Zone de texte 2"/>
        <xdr:cNvSpPr txBox="1">
          <a:spLocks noChangeArrowheads="1"/>
        </xdr:cNvSpPr>
      </xdr:nvSpPr>
      <xdr:spPr bwMode="auto">
        <a:xfrm>
          <a:off x="23256240" y="4413250"/>
          <a:ext cx="1041400" cy="598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800" b="1" i="0" u="none" strike="noStrike" baseline="30000">
              <a:solidFill>
                <a:srgbClr val="000000"/>
              </a:solidFill>
              <a:latin typeface="Arial"/>
              <a:cs typeface="Arial"/>
            </a:rPr>
            <a:t>13</a:t>
          </a:r>
          <a:r>
            <a:rPr lang="fr-FR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CO</a:t>
          </a:r>
          <a:r>
            <a:rPr lang="fr-FR" sz="1800" b="1" i="0" u="none" strike="noStrike" baseline="-2500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20</xdr:col>
      <xdr:colOff>102870</xdr:colOff>
      <xdr:row>19</xdr:row>
      <xdr:rowOff>31750</xdr:rowOff>
    </xdr:from>
    <xdr:to>
      <xdr:col>21</xdr:col>
      <xdr:colOff>138430</xdr:colOff>
      <xdr:row>20</xdr:row>
      <xdr:rowOff>140970</xdr:rowOff>
    </xdr:to>
    <xdr:sp macro="" textlink="">
      <xdr:nvSpPr>
        <xdr:cNvPr id="26632" name="Zone de texte 2"/>
        <xdr:cNvSpPr txBox="1">
          <a:spLocks noChangeArrowheads="1"/>
        </xdr:cNvSpPr>
      </xdr:nvSpPr>
      <xdr:spPr bwMode="auto">
        <a:xfrm>
          <a:off x="24258270" y="4405630"/>
          <a:ext cx="1041400" cy="535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800" b="1" i="0" u="none" strike="noStrike" baseline="30000">
              <a:solidFill>
                <a:srgbClr val="000000"/>
              </a:solidFill>
              <a:latin typeface="Arial"/>
              <a:cs typeface="Arial"/>
            </a:rPr>
            <a:t>14</a:t>
          </a:r>
          <a:r>
            <a:rPr lang="fr-FR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CO</a:t>
          </a:r>
          <a:r>
            <a:rPr lang="fr-FR" sz="1800" b="1" i="0" u="none" strike="noStrike" baseline="-2500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18</xdr:col>
      <xdr:colOff>114300</xdr:colOff>
      <xdr:row>19</xdr:row>
      <xdr:rowOff>26670</xdr:rowOff>
    </xdr:from>
    <xdr:to>
      <xdr:col>19</xdr:col>
      <xdr:colOff>152400</xdr:colOff>
      <xdr:row>20</xdr:row>
      <xdr:rowOff>133350</xdr:rowOff>
    </xdr:to>
    <xdr:sp macro="" textlink="">
      <xdr:nvSpPr>
        <xdr:cNvPr id="26634" name="Zone de texte 2"/>
        <xdr:cNvSpPr txBox="1">
          <a:spLocks noChangeArrowheads="1"/>
        </xdr:cNvSpPr>
      </xdr:nvSpPr>
      <xdr:spPr bwMode="auto">
        <a:xfrm>
          <a:off x="22258020" y="4400550"/>
          <a:ext cx="104394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800" b="1" i="0" u="none" strike="noStrike" baseline="30000">
              <a:solidFill>
                <a:srgbClr val="000000"/>
              </a:solidFill>
              <a:latin typeface="Arial"/>
              <a:cs typeface="Arial"/>
            </a:rPr>
            <a:t>12</a:t>
          </a:r>
          <a:r>
            <a:rPr lang="fr-FR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CO</a:t>
          </a:r>
          <a:r>
            <a:rPr lang="fr-FR" sz="1800" b="1" i="0" u="none" strike="noStrike" baseline="-2500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26</xdr:col>
      <xdr:colOff>0</xdr:colOff>
      <xdr:row>15</xdr:row>
      <xdr:rowOff>144780</xdr:rowOff>
    </xdr:from>
    <xdr:to>
      <xdr:col>26</xdr:col>
      <xdr:colOff>548640</xdr:colOff>
      <xdr:row>17</xdr:row>
      <xdr:rowOff>114300</xdr:rowOff>
    </xdr:to>
    <xdr:sp macro="" textlink="">
      <xdr:nvSpPr>
        <xdr:cNvPr id="26635" name="Zone de texte 2"/>
        <xdr:cNvSpPr txBox="1">
          <a:spLocks noChangeArrowheads="1"/>
        </xdr:cNvSpPr>
      </xdr:nvSpPr>
      <xdr:spPr bwMode="auto">
        <a:xfrm>
          <a:off x="25412700" y="3840480"/>
          <a:ext cx="104394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800" b="1" i="0" u="none" strike="noStrike" baseline="0">
              <a:solidFill>
                <a:srgbClr val="00B050"/>
              </a:solidFill>
              <a:latin typeface="Arial"/>
              <a:cs typeface="Arial"/>
            </a:rPr>
            <a:t>≈ 10</a:t>
          </a:r>
          <a:r>
            <a:rPr lang="fr-FR" sz="1800" b="1" i="0" u="none" strike="noStrike" baseline="30000">
              <a:solidFill>
                <a:srgbClr val="00B050"/>
              </a:solidFill>
              <a:latin typeface="Arial"/>
              <a:cs typeface="Arial"/>
            </a:rPr>
            <a:t>-12</a:t>
          </a:r>
        </a:p>
      </xdr:txBody>
    </xdr:sp>
    <xdr:clientData/>
  </xdr:twoCellAnchor>
  <xdr:twoCellAnchor>
    <xdr:from>
      <xdr:col>20</xdr:col>
      <xdr:colOff>100330</xdr:colOff>
      <xdr:row>20</xdr:row>
      <xdr:rowOff>2540</xdr:rowOff>
    </xdr:from>
    <xdr:to>
      <xdr:col>21</xdr:col>
      <xdr:colOff>146050</xdr:colOff>
      <xdr:row>21</xdr:row>
      <xdr:rowOff>154940</xdr:rowOff>
    </xdr:to>
    <xdr:sp macro="" textlink="">
      <xdr:nvSpPr>
        <xdr:cNvPr id="26638" name="Zone de texte 2"/>
        <xdr:cNvSpPr txBox="1">
          <a:spLocks noChangeArrowheads="1"/>
        </xdr:cNvSpPr>
      </xdr:nvSpPr>
      <xdr:spPr bwMode="auto">
        <a:xfrm>
          <a:off x="24255730" y="4803140"/>
          <a:ext cx="10515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800" b="1" i="0" u="none" strike="noStrike" baseline="0">
              <a:solidFill>
                <a:schemeClr val="tx1"/>
              </a:solidFill>
              <a:latin typeface="Arial"/>
              <a:cs typeface="Arial"/>
            </a:rPr>
            <a:t>≈ 10</a:t>
          </a:r>
          <a:r>
            <a:rPr lang="fr-FR" sz="1800" b="1" i="0" u="none" strike="noStrike" baseline="30000">
              <a:solidFill>
                <a:schemeClr val="tx1"/>
              </a:solidFill>
              <a:latin typeface="Arial"/>
              <a:cs typeface="Arial"/>
            </a:rPr>
            <a:t>-12</a:t>
          </a:r>
        </a:p>
      </xdr:txBody>
    </xdr:sp>
    <xdr:clientData/>
  </xdr:twoCellAnchor>
  <xdr:twoCellAnchor>
    <xdr:from>
      <xdr:col>16</xdr:col>
      <xdr:colOff>353060</xdr:colOff>
      <xdr:row>20</xdr:row>
      <xdr:rowOff>3810</xdr:rowOff>
    </xdr:from>
    <xdr:to>
      <xdr:col>18</xdr:col>
      <xdr:colOff>228600</xdr:colOff>
      <xdr:row>21</xdr:row>
      <xdr:rowOff>133350</xdr:rowOff>
    </xdr:to>
    <xdr:sp macro="" textlink="">
      <xdr:nvSpPr>
        <xdr:cNvPr id="26642" name="Zone de texte 2"/>
        <xdr:cNvSpPr txBox="1">
          <a:spLocks noChangeArrowheads="1"/>
        </xdr:cNvSpPr>
      </xdr:nvSpPr>
      <xdr:spPr bwMode="auto">
        <a:xfrm>
          <a:off x="19296380" y="4804410"/>
          <a:ext cx="307594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chemeClr val="tx1"/>
              </a:solidFill>
              <a:latin typeface="Arial"/>
              <a:cs typeface="Arial"/>
            </a:rPr>
            <a:t>CO</a:t>
          </a:r>
          <a:r>
            <a:rPr lang="fr-FR" sz="1600" b="1" i="0" u="none" strike="noStrike" baseline="-25000">
              <a:solidFill>
                <a:schemeClr val="tx1"/>
              </a:solidFill>
              <a:latin typeface="Arial"/>
              <a:cs typeface="Arial"/>
            </a:rPr>
            <a:t>2</a:t>
          </a:r>
          <a:r>
            <a:rPr lang="fr-FR" sz="1600" b="1" i="0" u="none" strike="noStrike" baseline="0">
              <a:solidFill>
                <a:schemeClr val="tx1"/>
              </a:solidFill>
              <a:latin typeface="Arial"/>
              <a:cs typeface="Arial"/>
            </a:rPr>
            <a:t> atmosphérique en 2015</a:t>
          </a:r>
        </a:p>
      </xdr:txBody>
    </xdr:sp>
    <xdr:clientData/>
  </xdr:twoCellAnchor>
  <xdr:twoCellAnchor>
    <xdr:from>
      <xdr:col>17</xdr:col>
      <xdr:colOff>449580</xdr:colOff>
      <xdr:row>21</xdr:row>
      <xdr:rowOff>10160</xdr:rowOff>
    </xdr:from>
    <xdr:to>
      <xdr:col>17</xdr:col>
      <xdr:colOff>2446020</xdr:colOff>
      <xdr:row>22</xdr:row>
      <xdr:rowOff>110490</xdr:rowOff>
    </xdr:to>
    <xdr:sp macro="" textlink="">
      <xdr:nvSpPr>
        <xdr:cNvPr id="26644" name="Zone de texte 2"/>
        <xdr:cNvSpPr txBox="1">
          <a:spLocks noChangeArrowheads="1"/>
        </xdr:cNvSpPr>
      </xdr:nvSpPr>
      <xdr:spPr bwMode="auto">
        <a:xfrm>
          <a:off x="19796760" y="5069840"/>
          <a:ext cx="1996440" cy="427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rgbClr val="FF0000"/>
              </a:solidFill>
              <a:latin typeface="Arial"/>
              <a:cs typeface="Arial"/>
            </a:rPr>
            <a:t>CO</a:t>
          </a:r>
          <a:r>
            <a:rPr lang="fr-FR" sz="1600" b="1" i="0" u="none" strike="noStrike" baseline="-25000">
              <a:solidFill>
                <a:srgbClr val="FF0000"/>
              </a:solidFill>
              <a:latin typeface="Arial"/>
              <a:cs typeface="Arial"/>
            </a:rPr>
            <a:t>2</a:t>
          </a:r>
          <a:r>
            <a:rPr lang="fr-FR" sz="1600" b="1" i="0" u="none" strike="noStrike" baseline="0">
              <a:solidFill>
                <a:srgbClr val="FF0000"/>
              </a:solidFill>
              <a:latin typeface="Arial"/>
              <a:cs typeface="Arial"/>
            </a:rPr>
            <a:t> anthropique </a:t>
          </a:r>
        </a:p>
      </xdr:txBody>
    </xdr:sp>
    <xdr:clientData/>
  </xdr:twoCellAnchor>
  <xdr:twoCellAnchor>
    <xdr:from>
      <xdr:col>27</xdr:col>
      <xdr:colOff>79164</xdr:colOff>
      <xdr:row>40</xdr:row>
      <xdr:rowOff>224365</xdr:rowOff>
    </xdr:from>
    <xdr:to>
      <xdr:col>29</xdr:col>
      <xdr:colOff>67734</xdr:colOff>
      <xdr:row>42</xdr:row>
      <xdr:rowOff>87205</xdr:rowOff>
    </xdr:to>
    <xdr:sp macro="" textlink="">
      <xdr:nvSpPr>
        <xdr:cNvPr id="2" name="ZoneTexte 1"/>
        <xdr:cNvSpPr txBox="1"/>
      </xdr:nvSpPr>
      <xdr:spPr>
        <a:xfrm>
          <a:off x="29771764" y="9016998"/>
          <a:ext cx="1398270" cy="662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4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Observation</a:t>
          </a:r>
          <a:r>
            <a:rPr lang="fr-FR" sz="16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fr-FR" sz="2000" b="1">
              <a:solidFill>
                <a:schemeClr val="dk1"/>
              </a:solidFill>
              <a:effectLst/>
              <a:latin typeface="Symbol" pitchFamily="18" charset="2"/>
              <a:ea typeface="+mn-ea"/>
              <a:cs typeface="+mn-cs"/>
            </a:rPr>
            <a:t>D</a:t>
          </a:r>
          <a:r>
            <a:rPr lang="fr-FR" sz="20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</a:t>
          </a:r>
          <a:r>
            <a:rPr lang="fr-FR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</a:t>
          </a:r>
          <a:endParaRPr lang="fr-FR" sz="2000" b="1"/>
        </a:p>
      </xdr:txBody>
    </xdr:sp>
    <xdr:clientData/>
  </xdr:twoCellAnchor>
  <xdr:twoCellAnchor>
    <xdr:from>
      <xdr:col>10</xdr:col>
      <xdr:colOff>318770</xdr:colOff>
      <xdr:row>1</xdr:row>
      <xdr:rowOff>90170</xdr:rowOff>
    </xdr:from>
    <xdr:to>
      <xdr:col>12</xdr:col>
      <xdr:colOff>388620</xdr:colOff>
      <xdr:row>3</xdr:row>
      <xdr:rowOff>19050</xdr:rowOff>
    </xdr:to>
    <xdr:sp macro="" textlink="">
      <xdr:nvSpPr>
        <xdr:cNvPr id="12" name="Zone de texte 2"/>
        <xdr:cNvSpPr txBox="1">
          <a:spLocks noChangeArrowheads="1"/>
        </xdr:cNvSpPr>
      </xdr:nvSpPr>
      <xdr:spPr bwMode="auto">
        <a:xfrm>
          <a:off x="10880090" y="273050"/>
          <a:ext cx="357505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600" b="0" i="0" u="none" strike="noStrike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Pour </a:t>
          </a:r>
          <a:r>
            <a:rPr lang="fr-FR" sz="1600" b="1" i="0" baseline="0">
              <a:effectLst/>
              <a:latin typeface="Arial" pitchFamily="34" charset="0"/>
              <a:ea typeface="+mn-ea"/>
              <a:cs typeface="Arial" pitchFamily="34" charset="0"/>
            </a:rPr>
            <a:t>10</a:t>
          </a:r>
          <a:r>
            <a:rPr lang="fr-FR" sz="1600" b="1" i="0" baseline="30000">
              <a:effectLst/>
              <a:latin typeface="Arial" pitchFamily="34" charset="0"/>
              <a:ea typeface="+mn-ea"/>
              <a:cs typeface="Arial" pitchFamily="34" charset="0"/>
            </a:rPr>
            <a:t>12</a:t>
          </a:r>
          <a:r>
            <a:rPr lang="fr-FR" sz="1600" b="0" i="0" baseline="0">
              <a:effectLst/>
              <a:latin typeface="Arial" pitchFamily="34" charset="0"/>
              <a:ea typeface="+mn-ea"/>
              <a:cs typeface="Arial" pitchFamily="34" charset="0"/>
            </a:rPr>
            <a:t>  </a:t>
          </a:r>
          <a:r>
            <a:rPr lang="fr-FR" sz="1600" b="0" i="0" u="none" strike="noStrike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atomes de carbone 12   </a:t>
          </a:r>
          <a:endParaRPr lang="fr-FR" sz="1600" b="0" i="0" u="none" strike="noStrike" baseline="30000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28</xdr:col>
      <xdr:colOff>4234</xdr:colOff>
      <xdr:row>41</xdr:row>
      <xdr:rowOff>12700</xdr:rowOff>
    </xdr:from>
    <xdr:to>
      <xdr:col>29</xdr:col>
      <xdr:colOff>4233</xdr:colOff>
      <xdr:row>45</xdr:row>
      <xdr:rowOff>8466</xdr:rowOff>
    </xdr:to>
    <xdr:sp macro="" textlink="">
      <xdr:nvSpPr>
        <xdr:cNvPr id="3" name="Rectangle 2"/>
        <xdr:cNvSpPr/>
      </xdr:nvSpPr>
      <xdr:spPr>
        <a:xfrm>
          <a:off x="29789967" y="9080500"/>
          <a:ext cx="1316566" cy="1337733"/>
        </a:xfrm>
        <a:prstGeom prst="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tp://aftp.cmdl.noaa.gov/products/trends/co2/co2_annmean_mlo.tx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diac.ess-dive.lbl.gov/ftp/ndp030/global.1751_2014.em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ftp://ftp.ncdc.noaa.gov/pub/data/paleo/icecore/antarctica/law/law2006.tx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cdiac.ess-dive.lbl.gov/ftp/ndp030/global.1751_2014.ems" TargetMode="External"/><Relationship Id="rId1" Type="http://schemas.openxmlformats.org/officeDocument/2006/relationships/hyperlink" Target="ftp://aftp.cmdl.noaa.gov/products/trends/co2/co2_annmean_mlo.txt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cdiac.ess-dive.lbl.gov/ftp/ndp030/global.1751_2014.ems" TargetMode="External"/><Relationship Id="rId5" Type="http://schemas.openxmlformats.org/officeDocument/2006/relationships/ctrlProp" Target="../ctrlProps/ctrlProp2.xml"/><Relationship Id="rId4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hyperlink" Target="ftp://aftp.cmdl.noaa.gov/data/trace_gases/co2c13/flask/co2c13_flask_surface_2015-10-26.zip" TargetMode="External"/><Relationship Id="rId7" Type="http://schemas.openxmlformats.org/officeDocument/2006/relationships/hyperlink" Target="http://www.esrl.noaa.gov/gmd/dv/data/?parameter_name=C13%252FC12%2Bin%2BCarbon%2BDioxide&amp;pageID=4&amp;perpage=200" TargetMode="External"/><Relationship Id="rId12" Type="http://schemas.openxmlformats.org/officeDocument/2006/relationships/ctrlProp" Target="../ctrlProps/ctrlProp4.xml"/><Relationship Id="rId2" Type="http://schemas.openxmlformats.org/officeDocument/2006/relationships/hyperlink" Target="ftp://aftp.cmdl.noaa.gov/data/trace_gases/" TargetMode="External"/><Relationship Id="rId1" Type="http://schemas.openxmlformats.org/officeDocument/2006/relationships/hyperlink" Target="http://www.esrl.noaa.gov/gmd/dv/ftpdata.html" TargetMode="External"/><Relationship Id="rId6" Type="http://schemas.openxmlformats.org/officeDocument/2006/relationships/hyperlink" Target="http://www3.epa.gov/climatechange/ghgemissions/global.html" TargetMode="External"/><Relationship Id="rId11" Type="http://schemas.openxmlformats.org/officeDocument/2006/relationships/ctrlProp" Target="../ctrlProps/ctrlProp3.xml"/><Relationship Id="rId5" Type="http://schemas.openxmlformats.org/officeDocument/2006/relationships/hyperlink" Target="http://cdiac.ornl.gov/trends/co2/iso-sio/graphics/iso-graphics.html" TargetMode="External"/><Relationship Id="rId10" Type="http://schemas.openxmlformats.org/officeDocument/2006/relationships/vmlDrawing" Target="../drawings/vmlDrawing3.vml"/><Relationship Id="rId4" Type="http://schemas.openxmlformats.org/officeDocument/2006/relationships/hyperlink" Target="http://www.esrl.noaa.gov/gmd/dv/data/?parameter_name=C13%252FC12%2Bin%2BCarbon%2BDioxide&amp;pageID=4&amp;perpage=200" TargetMode="External"/><Relationship Id="rId9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63"/>
  <sheetViews>
    <sheetView zoomScale="70" zoomScaleNormal="70" workbookViewId="0"/>
  </sheetViews>
  <sheetFormatPr baseColWidth="10" defaultColWidth="11.5546875" defaultRowHeight="13.2" x14ac:dyDescent="0.25"/>
  <cols>
    <col min="1" max="1" width="9.109375" style="1" customWidth="1"/>
    <col min="2" max="2" width="20.44140625" style="1" customWidth="1"/>
    <col min="3" max="3" width="18.44140625" style="13" customWidth="1"/>
    <col min="4" max="16384" width="11.5546875" style="1"/>
  </cols>
  <sheetData>
    <row r="1" spans="1:3" ht="23.4" customHeight="1" x14ac:dyDescent="0.4">
      <c r="A1" s="142" t="s">
        <v>17</v>
      </c>
    </row>
    <row r="2" spans="1:3" ht="15.6" x14ac:dyDescent="0.3">
      <c r="A2" s="10"/>
    </row>
    <row r="3" spans="1:3" ht="39" customHeight="1" x14ac:dyDescent="0.25">
      <c r="A3" s="16" t="s">
        <v>18</v>
      </c>
      <c r="B3" s="16" t="s">
        <v>32</v>
      </c>
      <c r="C3" s="15" t="s">
        <v>33</v>
      </c>
    </row>
    <row r="4" spans="1:3" x14ac:dyDescent="0.25">
      <c r="A4" s="2">
        <v>1959</v>
      </c>
      <c r="B4" s="2">
        <v>315.97000000000003</v>
      </c>
      <c r="C4" s="2">
        <f t="shared" ref="C4:C35" si="0">B4-315</f>
        <v>0.97000000000002728</v>
      </c>
    </row>
    <row r="5" spans="1:3" x14ac:dyDescent="0.25">
      <c r="A5" s="2">
        <v>1960</v>
      </c>
      <c r="B5" s="2">
        <v>316.91000000000003</v>
      </c>
      <c r="C5" s="2">
        <f t="shared" si="0"/>
        <v>1.910000000000025</v>
      </c>
    </row>
    <row r="6" spans="1:3" x14ac:dyDescent="0.25">
      <c r="A6" s="2">
        <v>1961</v>
      </c>
      <c r="B6" s="2">
        <v>317.64</v>
      </c>
      <c r="C6" s="2">
        <f t="shared" si="0"/>
        <v>2.6399999999999864</v>
      </c>
    </row>
    <row r="7" spans="1:3" x14ac:dyDescent="0.25">
      <c r="A7" s="2">
        <v>1962</v>
      </c>
      <c r="B7" s="2">
        <v>318.45</v>
      </c>
      <c r="C7" s="2">
        <f t="shared" si="0"/>
        <v>3.4499999999999886</v>
      </c>
    </row>
    <row r="8" spans="1:3" x14ac:dyDescent="0.25">
      <c r="A8" s="2">
        <v>1963</v>
      </c>
      <c r="B8" s="2">
        <v>318.99</v>
      </c>
      <c r="C8" s="2">
        <f t="shared" si="0"/>
        <v>3.9900000000000091</v>
      </c>
    </row>
    <row r="9" spans="1:3" x14ac:dyDescent="0.25">
      <c r="A9" s="2">
        <v>1964</v>
      </c>
      <c r="B9" s="2">
        <v>319.62</v>
      </c>
      <c r="C9" s="2">
        <f t="shared" si="0"/>
        <v>4.6200000000000045</v>
      </c>
    </row>
    <row r="10" spans="1:3" x14ac:dyDescent="0.25">
      <c r="A10" s="2">
        <v>1965</v>
      </c>
      <c r="B10" s="2">
        <v>320.04000000000002</v>
      </c>
      <c r="C10" s="2">
        <f t="shared" si="0"/>
        <v>5.0400000000000205</v>
      </c>
    </row>
    <row r="11" spans="1:3" x14ac:dyDescent="0.25">
      <c r="A11" s="2">
        <v>1966</v>
      </c>
      <c r="B11" s="2">
        <v>321.38</v>
      </c>
      <c r="C11" s="2">
        <f t="shared" si="0"/>
        <v>6.3799999999999955</v>
      </c>
    </row>
    <row r="12" spans="1:3" x14ac:dyDescent="0.25">
      <c r="A12" s="2">
        <v>1967</v>
      </c>
      <c r="B12" s="2">
        <v>322.16000000000003</v>
      </c>
      <c r="C12" s="2">
        <f t="shared" si="0"/>
        <v>7.160000000000025</v>
      </c>
    </row>
    <row r="13" spans="1:3" x14ac:dyDescent="0.25">
      <c r="A13" s="2">
        <v>1968</v>
      </c>
      <c r="B13" s="2">
        <v>323.04000000000002</v>
      </c>
      <c r="C13" s="2">
        <f t="shared" si="0"/>
        <v>8.0400000000000205</v>
      </c>
    </row>
    <row r="14" spans="1:3" x14ac:dyDescent="0.25">
      <c r="A14" s="2">
        <v>1969</v>
      </c>
      <c r="B14" s="2">
        <v>324.62</v>
      </c>
      <c r="C14" s="2">
        <f t="shared" si="0"/>
        <v>9.6200000000000045</v>
      </c>
    </row>
    <row r="15" spans="1:3" x14ac:dyDescent="0.25">
      <c r="A15" s="2">
        <v>1970</v>
      </c>
      <c r="B15" s="2">
        <v>325.68</v>
      </c>
      <c r="C15" s="2">
        <f t="shared" si="0"/>
        <v>10.680000000000007</v>
      </c>
    </row>
    <row r="16" spans="1:3" x14ac:dyDescent="0.25">
      <c r="A16" s="2">
        <v>1971</v>
      </c>
      <c r="B16" s="2">
        <v>326.32</v>
      </c>
      <c r="C16" s="2">
        <f t="shared" si="0"/>
        <v>11.319999999999993</v>
      </c>
    </row>
    <row r="17" spans="1:3" x14ac:dyDescent="0.25">
      <c r="A17" s="2">
        <v>1972</v>
      </c>
      <c r="B17" s="2">
        <v>327.45</v>
      </c>
      <c r="C17" s="2">
        <f t="shared" si="0"/>
        <v>12.449999999999989</v>
      </c>
    </row>
    <row r="18" spans="1:3" x14ac:dyDescent="0.25">
      <c r="A18" s="2">
        <v>1973</v>
      </c>
      <c r="B18" s="2">
        <v>329.68</v>
      </c>
      <c r="C18" s="2">
        <f t="shared" si="0"/>
        <v>14.680000000000007</v>
      </c>
    </row>
    <row r="19" spans="1:3" x14ac:dyDescent="0.25">
      <c r="A19" s="2">
        <v>1974</v>
      </c>
      <c r="B19" s="2">
        <v>330.18</v>
      </c>
      <c r="C19" s="2">
        <f t="shared" si="0"/>
        <v>15.180000000000007</v>
      </c>
    </row>
    <row r="20" spans="1:3" x14ac:dyDescent="0.25">
      <c r="A20" s="2">
        <v>1975</v>
      </c>
      <c r="B20" s="2">
        <v>331.11</v>
      </c>
      <c r="C20" s="2">
        <f t="shared" si="0"/>
        <v>16.110000000000014</v>
      </c>
    </row>
    <row r="21" spans="1:3" x14ac:dyDescent="0.25">
      <c r="A21" s="2">
        <v>1976</v>
      </c>
      <c r="B21" s="2">
        <v>332.04</v>
      </c>
      <c r="C21" s="2">
        <f t="shared" si="0"/>
        <v>17.04000000000002</v>
      </c>
    </row>
    <row r="22" spans="1:3" x14ac:dyDescent="0.25">
      <c r="A22" s="2">
        <v>1977</v>
      </c>
      <c r="B22" s="2">
        <v>333.83</v>
      </c>
      <c r="C22" s="2">
        <f t="shared" si="0"/>
        <v>18.829999999999984</v>
      </c>
    </row>
    <row r="23" spans="1:3" x14ac:dyDescent="0.25">
      <c r="A23" s="2">
        <v>1978</v>
      </c>
      <c r="B23" s="2">
        <v>335.4</v>
      </c>
      <c r="C23" s="2">
        <f t="shared" si="0"/>
        <v>20.399999999999977</v>
      </c>
    </row>
    <row r="24" spans="1:3" x14ac:dyDescent="0.25">
      <c r="A24" s="2">
        <v>1979</v>
      </c>
      <c r="B24" s="2">
        <v>336.84</v>
      </c>
      <c r="C24" s="2">
        <f t="shared" si="0"/>
        <v>21.839999999999975</v>
      </c>
    </row>
    <row r="25" spans="1:3" x14ac:dyDescent="0.25">
      <c r="A25" s="2">
        <v>1980</v>
      </c>
      <c r="B25" s="2">
        <v>338.75</v>
      </c>
      <c r="C25" s="2">
        <f t="shared" si="0"/>
        <v>23.75</v>
      </c>
    </row>
    <row r="26" spans="1:3" x14ac:dyDescent="0.25">
      <c r="A26" s="2">
        <v>1981</v>
      </c>
      <c r="B26" s="2">
        <v>340.11</v>
      </c>
      <c r="C26" s="2">
        <f t="shared" si="0"/>
        <v>25.110000000000014</v>
      </c>
    </row>
    <row r="27" spans="1:3" x14ac:dyDescent="0.25">
      <c r="A27" s="2">
        <v>1982</v>
      </c>
      <c r="B27" s="2">
        <v>341.45</v>
      </c>
      <c r="C27" s="2">
        <f t="shared" si="0"/>
        <v>26.449999999999989</v>
      </c>
    </row>
    <row r="28" spans="1:3" x14ac:dyDescent="0.25">
      <c r="A28" s="2">
        <v>1983</v>
      </c>
      <c r="B28" s="2">
        <v>343.05</v>
      </c>
      <c r="C28" s="2">
        <f t="shared" si="0"/>
        <v>28.050000000000011</v>
      </c>
    </row>
    <row r="29" spans="1:3" x14ac:dyDescent="0.25">
      <c r="A29" s="2">
        <v>1984</v>
      </c>
      <c r="B29" s="2">
        <v>344.65</v>
      </c>
      <c r="C29" s="2">
        <f t="shared" si="0"/>
        <v>29.649999999999977</v>
      </c>
    </row>
    <row r="30" spans="1:3" x14ac:dyDescent="0.25">
      <c r="A30" s="2">
        <v>1985</v>
      </c>
      <c r="B30" s="2">
        <v>346.12</v>
      </c>
      <c r="C30" s="2">
        <f t="shared" si="0"/>
        <v>31.120000000000005</v>
      </c>
    </row>
    <row r="31" spans="1:3" x14ac:dyDescent="0.25">
      <c r="A31" s="2">
        <v>1986</v>
      </c>
      <c r="B31" s="2">
        <v>347.42</v>
      </c>
      <c r="C31" s="2">
        <f t="shared" si="0"/>
        <v>32.420000000000016</v>
      </c>
    </row>
    <row r="32" spans="1:3" x14ac:dyDescent="0.25">
      <c r="A32" s="2">
        <v>1987</v>
      </c>
      <c r="B32" s="2">
        <v>349.19</v>
      </c>
      <c r="C32" s="2">
        <f t="shared" si="0"/>
        <v>34.19</v>
      </c>
    </row>
    <row r="33" spans="1:3" x14ac:dyDescent="0.25">
      <c r="A33" s="2">
        <v>1988</v>
      </c>
      <c r="B33" s="2">
        <v>351.57</v>
      </c>
      <c r="C33" s="2">
        <f t="shared" si="0"/>
        <v>36.569999999999993</v>
      </c>
    </row>
    <row r="34" spans="1:3" x14ac:dyDescent="0.25">
      <c r="A34" s="2">
        <v>1989</v>
      </c>
      <c r="B34" s="2">
        <v>353.12</v>
      </c>
      <c r="C34" s="2">
        <f t="shared" si="0"/>
        <v>38.120000000000005</v>
      </c>
    </row>
    <row r="35" spans="1:3" x14ac:dyDescent="0.25">
      <c r="A35" s="2">
        <v>1990</v>
      </c>
      <c r="B35" s="2">
        <v>354.39</v>
      </c>
      <c r="C35" s="2">
        <f t="shared" si="0"/>
        <v>39.389999999999986</v>
      </c>
    </row>
    <row r="36" spans="1:3" x14ac:dyDescent="0.25">
      <c r="A36" s="2">
        <v>1991</v>
      </c>
      <c r="B36" s="2">
        <v>355.61</v>
      </c>
      <c r="C36" s="2">
        <f t="shared" ref="C36:C59" si="1">B36-315</f>
        <v>40.610000000000014</v>
      </c>
    </row>
    <row r="37" spans="1:3" x14ac:dyDescent="0.25">
      <c r="A37" s="2">
        <v>1992</v>
      </c>
      <c r="B37" s="2">
        <v>356.45</v>
      </c>
      <c r="C37" s="2">
        <f t="shared" si="1"/>
        <v>41.449999999999989</v>
      </c>
    </row>
    <row r="38" spans="1:3" x14ac:dyDescent="0.25">
      <c r="A38" s="2">
        <v>1993</v>
      </c>
      <c r="B38" s="2">
        <v>357.1</v>
      </c>
      <c r="C38" s="2">
        <f t="shared" si="1"/>
        <v>42.100000000000023</v>
      </c>
    </row>
    <row r="39" spans="1:3" x14ac:dyDescent="0.25">
      <c r="A39" s="2">
        <v>1994</v>
      </c>
      <c r="B39" s="2">
        <v>358.83</v>
      </c>
      <c r="C39" s="2">
        <f t="shared" si="1"/>
        <v>43.829999999999984</v>
      </c>
    </row>
    <row r="40" spans="1:3" x14ac:dyDescent="0.25">
      <c r="A40" s="2">
        <v>1995</v>
      </c>
      <c r="B40" s="2">
        <v>360.82</v>
      </c>
      <c r="C40" s="2">
        <f t="shared" si="1"/>
        <v>45.819999999999993</v>
      </c>
    </row>
    <row r="41" spans="1:3" x14ac:dyDescent="0.25">
      <c r="A41" s="2">
        <v>1996</v>
      </c>
      <c r="B41" s="2">
        <v>362.61</v>
      </c>
      <c r="C41" s="2">
        <f t="shared" si="1"/>
        <v>47.610000000000014</v>
      </c>
    </row>
    <row r="42" spans="1:3" x14ac:dyDescent="0.25">
      <c r="A42" s="2">
        <v>1997</v>
      </c>
      <c r="B42" s="2">
        <v>363.73</v>
      </c>
      <c r="C42" s="2">
        <f t="shared" si="1"/>
        <v>48.730000000000018</v>
      </c>
    </row>
    <row r="43" spans="1:3" x14ac:dyDescent="0.25">
      <c r="A43" s="2">
        <v>1998</v>
      </c>
      <c r="B43" s="2">
        <v>366.7</v>
      </c>
      <c r="C43" s="2">
        <f t="shared" si="1"/>
        <v>51.699999999999989</v>
      </c>
    </row>
    <row r="44" spans="1:3" x14ac:dyDescent="0.25">
      <c r="A44" s="2">
        <v>1999</v>
      </c>
      <c r="B44" s="2">
        <v>368.38</v>
      </c>
      <c r="C44" s="2">
        <f t="shared" si="1"/>
        <v>53.379999999999995</v>
      </c>
    </row>
    <row r="45" spans="1:3" x14ac:dyDescent="0.25">
      <c r="A45" s="2">
        <v>2000</v>
      </c>
      <c r="B45" s="2">
        <v>369.55</v>
      </c>
      <c r="C45" s="2">
        <f t="shared" si="1"/>
        <v>54.550000000000011</v>
      </c>
    </row>
    <row r="46" spans="1:3" x14ac:dyDescent="0.25">
      <c r="A46" s="2">
        <v>2001</v>
      </c>
      <c r="B46" s="2">
        <v>371.14</v>
      </c>
      <c r="C46" s="2">
        <f t="shared" si="1"/>
        <v>56.139999999999986</v>
      </c>
    </row>
    <row r="47" spans="1:3" x14ac:dyDescent="0.25">
      <c r="A47" s="2">
        <v>2002</v>
      </c>
      <c r="B47" s="2">
        <v>373.28</v>
      </c>
      <c r="C47" s="2">
        <f t="shared" si="1"/>
        <v>58.279999999999973</v>
      </c>
    </row>
    <row r="48" spans="1:3" x14ac:dyDescent="0.25">
      <c r="A48" s="2">
        <v>2003</v>
      </c>
      <c r="B48" s="2">
        <v>375.8</v>
      </c>
      <c r="C48" s="2">
        <f t="shared" si="1"/>
        <v>60.800000000000011</v>
      </c>
    </row>
    <row r="49" spans="1:3" x14ac:dyDescent="0.25">
      <c r="A49" s="2">
        <v>2004</v>
      </c>
      <c r="B49" s="2">
        <v>377.52</v>
      </c>
      <c r="C49" s="2">
        <f t="shared" si="1"/>
        <v>62.519999999999982</v>
      </c>
    </row>
    <row r="50" spans="1:3" x14ac:dyDescent="0.25">
      <c r="A50" s="2">
        <v>2005</v>
      </c>
      <c r="B50" s="2">
        <v>379.8</v>
      </c>
      <c r="C50" s="2">
        <f t="shared" si="1"/>
        <v>64.800000000000011</v>
      </c>
    </row>
    <row r="51" spans="1:3" x14ac:dyDescent="0.25">
      <c r="A51" s="2">
        <v>2006</v>
      </c>
      <c r="B51" s="2">
        <v>381.9</v>
      </c>
      <c r="C51" s="2">
        <f t="shared" si="1"/>
        <v>66.899999999999977</v>
      </c>
    </row>
    <row r="52" spans="1:3" x14ac:dyDescent="0.25">
      <c r="A52" s="2">
        <v>2007</v>
      </c>
      <c r="B52" s="2">
        <v>383.79</v>
      </c>
      <c r="C52" s="2">
        <f t="shared" si="1"/>
        <v>68.79000000000002</v>
      </c>
    </row>
    <row r="53" spans="1:3" x14ac:dyDescent="0.25">
      <c r="A53" s="2">
        <v>2008</v>
      </c>
      <c r="B53" s="2">
        <v>385.6</v>
      </c>
      <c r="C53" s="2">
        <f t="shared" si="1"/>
        <v>70.600000000000023</v>
      </c>
    </row>
    <row r="54" spans="1:3" x14ac:dyDescent="0.25">
      <c r="A54" s="2">
        <v>2009</v>
      </c>
      <c r="B54" s="2">
        <v>387.43</v>
      </c>
      <c r="C54" s="2">
        <f t="shared" si="1"/>
        <v>72.430000000000007</v>
      </c>
    </row>
    <row r="55" spans="1:3" x14ac:dyDescent="0.25">
      <c r="A55" s="2">
        <v>2010</v>
      </c>
      <c r="B55" s="2">
        <v>389.9</v>
      </c>
      <c r="C55" s="2">
        <f t="shared" si="1"/>
        <v>74.899999999999977</v>
      </c>
    </row>
    <row r="56" spans="1:3" x14ac:dyDescent="0.25">
      <c r="A56" s="2">
        <v>2011</v>
      </c>
      <c r="B56" s="2">
        <v>391.65</v>
      </c>
      <c r="C56" s="2">
        <f t="shared" si="1"/>
        <v>76.649999999999977</v>
      </c>
    </row>
    <row r="57" spans="1:3" x14ac:dyDescent="0.25">
      <c r="A57" s="2">
        <v>2012</v>
      </c>
      <c r="B57" s="2">
        <v>393.85</v>
      </c>
      <c r="C57" s="2">
        <f t="shared" si="1"/>
        <v>78.850000000000023</v>
      </c>
    </row>
    <row r="58" spans="1:3" x14ac:dyDescent="0.25">
      <c r="A58" s="2">
        <v>2013</v>
      </c>
      <c r="B58" s="2">
        <v>396.52</v>
      </c>
      <c r="C58" s="2">
        <f t="shared" si="1"/>
        <v>81.519999999999982</v>
      </c>
    </row>
    <row r="59" spans="1:3" x14ac:dyDescent="0.25">
      <c r="A59" s="2">
        <v>2014</v>
      </c>
      <c r="B59" s="2">
        <v>398.65</v>
      </c>
      <c r="C59" s="2">
        <f t="shared" si="1"/>
        <v>83.649999999999977</v>
      </c>
    </row>
    <row r="60" spans="1:3" x14ac:dyDescent="0.25">
      <c r="A60" s="1">
        <v>2015</v>
      </c>
      <c r="B60" s="1">
        <v>400.83</v>
      </c>
    </row>
    <row r="61" spans="1:3" x14ac:dyDescent="0.25">
      <c r="A61" s="1">
        <v>2016</v>
      </c>
      <c r="B61" s="1">
        <v>404.24</v>
      </c>
    </row>
    <row r="62" spans="1:3" x14ac:dyDescent="0.25">
      <c r="A62" s="1">
        <v>2017</v>
      </c>
      <c r="B62" s="1">
        <v>406.55</v>
      </c>
    </row>
    <row r="63" spans="1:3" x14ac:dyDescent="0.25">
      <c r="A63" s="1">
        <v>2018</v>
      </c>
      <c r="B63" s="1">
        <v>408.52</v>
      </c>
    </row>
  </sheetData>
  <hyperlinks>
    <hyperlink ref="A1" r:id="rId1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00"/>
  <sheetViews>
    <sheetView topLeftCell="A163" zoomScale="70" zoomScaleNormal="70" workbookViewId="0">
      <selection activeCell="X176" sqref="X176"/>
    </sheetView>
  </sheetViews>
  <sheetFormatPr baseColWidth="10" defaultColWidth="9.5546875" defaultRowHeight="13.2" x14ac:dyDescent="0.25"/>
  <cols>
    <col min="1" max="1" width="8" style="1" customWidth="1"/>
    <col min="2" max="3" width="16.5546875" style="1" customWidth="1"/>
    <col min="4" max="4" width="6.5546875" style="1" customWidth="1"/>
    <col min="5" max="6" width="17" style="1" customWidth="1"/>
    <col min="7" max="7" width="0.109375" style="1" customWidth="1"/>
    <col min="8" max="8" width="19" style="1" customWidth="1"/>
    <col min="9" max="9" width="17" style="1" customWidth="1"/>
    <col min="10" max="10" width="9.5546875" style="1" customWidth="1"/>
    <col min="11" max="11" width="8.88671875" style="1" customWidth="1"/>
    <col min="12" max="12" width="3.44140625" style="1" customWidth="1"/>
    <col min="13" max="13" width="4.44140625" style="1" customWidth="1"/>
    <col min="14" max="14" width="2.44140625" style="1" customWidth="1"/>
    <col min="15" max="15" width="13.5546875" style="1" customWidth="1"/>
    <col min="16" max="16" width="5.44140625" style="1" customWidth="1"/>
    <col min="17" max="17" width="5.5546875" style="1" customWidth="1"/>
    <col min="18" max="18" width="5.88671875" style="1" customWidth="1"/>
    <col min="19" max="19" width="8.44140625" style="1" customWidth="1"/>
    <col min="20" max="258" width="9.5546875" style="1"/>
    <col min="259" max="259" width="8" style="1" customWidth="1"/>
    <col min="260" max="260" width="16.5546875" style="1" customWidth="1"/>
    <col min="261" max="261" width="17" style="1" customWidth="1"/>
    <col min="262" max="263" width="12.109375" style="1" customWidth="1"/>
    <col min="264" max="264" width="19" style="1" customWidth="1"/>
    <col min="265" max="265" width="17" style="1" customWidth="1"/>
    <col min="266" max="266" width="9.5546875" style="1" customWidth="1"/>
    <col min="267" max="267" width="8.88671875" style="1" customWidth="1"/>
    <col min="268" max="268" width="3.44140625" style="1" customWidth="1"/>
    <col min="269" max="269" width="4.44140625" style="1" customWidth="1"/>
    <col min="270" max="270" width="2.44140625" style="1" customWidth="1"/>
    <col min="271" max="271" width="13.5546875" style="1" customWidth="1"/>
    <col min="272" max="272" width="5.44140625" style="1" customWidth="1"/>
    <col min="273" max="273" width="5.5546875" style="1" customWidth="1"/>
    <col min="274" max="274" width="5.88671875" style="1" customWidth="1"/>
    <col min="275" max="275" width="8.44140625" style="1" customWidth="1"/>
    <col min="276" max="514" width="9.5546875" style="1"/>
    <col min="515" max="515" width="8" style="1" customWidth="1"/>
    <col min="516" max="516" width="16.5546875" style="1" customWidth="1"/>
    <col min="517" max="517" width="17" style="1" customWidth="1"/>
    <col min="518" max="519" width="12.109375" style="1" customWidth="1"/>
    <col min="520" max="520" width="19" style="1" customWidth="1"/>
    <col min="521" max="521" width="17" style="1" customWidth="1"/>
    <col min="522" max="522" width="9.5546875" style="1" customWidth="1"/>
    <col min="523" max="523" width="8.88671875" style="1" customWidth="1"/>
    <col min="524" max="524" width="3.44140625" style="1" customWidth="1"/>
    <col min="525" max="525" width="4.44140625" style="1" customWidth="1"/>
    <col min="526" max="526" width="2.44140625" style="1" customWidth="1"/>
    <col min="527" max="527" width="13.5546875" style="1" customWidth="1"/>
    <col min="528" max="528" width="5.44140625" style="1" customWidth="1"/>
    <col min="529" max="529" width="5.5546875" style="1" customWidth="1"/>
    <col min="530" max="530" width="5.88671875" style="1" customWidth="1"/>
    <col min="531" max="531" width="8.44140625" style="1" customWidth="1"/>
    <col min="532" max="770" width="9.5546875" style="1"/>
    <col min="771" max="771" width="8" style="1" customWidth="1"/>
    <col min="772" max="772" width="16.5546875" style="1" customWidth="1"/>
    <col min="773" max="773" width="17" style="1" customWidth="1"/>
    <col min="774" max="775" width="12.109375" style="1" customWidth="1"/>
    <col min="776" max="776" width="19" style="1" customWidth="1"/>
    <col min="777" max="777" width="17" style="1" customWidth="1"/>
    <col min="778" max="778" width="9.5546875" style="1" customWidth="1"/>
    <col min="779" max="779" width="8.88671875" style="1" customWidth="1"/>
    <col min="780" max="780" width="3.44140625" style="1" customWidth="1"/>
    <col min="781" max="781" width="4.44140625" style="1" customWidth="1"/>
    <col min="782" max="782" width="2.44140625" style="1" customWidth="1"/>
    <col min="783" max="783" width="13.5546875" style="1" customWidth="1"/>
    <col min="784" max="784" width="5.44140625" style="1" customWidth="1"/>
    <col min="785" max="785" width="5.5546875" style="1" customWidth="1"/>
    <col min="786" max="786" width="5.88671875" style="1" customWidth="1"/>
    <col min="787" max="787" width="8.44140625" style="1" customWidth="1"/>
    <col min="788" max="1026" width="9.5546875" style="1"/>
    <col min="1027" max="1027" width="8" style="1" customWidth="1"/>
    <col min="1028" max="1028" width="16.5546875" style="1" customWidth="1"/>
    <col min="1029" max="1029" width="17" style="1" customWidth="1"/>
    <col min="1030" max="1031" width="12.109375" style="1" customWidth="1"/>
    <col min="1032" max="1032" width="19" style="1" customWidth="1"/>
    <col min="1033" max="1033" width="17" style="1" customWidth="1"/>
    <col min="1034" max="1034" width="9.5546875" style="1" customWidth="1"/>
    <col min="1035" max="1035" width="8.88671875" style="1" customWidth="1"/>
    <col min="1036" max="1036" width="3.44140625" style="1" customWidth="1"/>
    <col min="1037" max="1037" width="4.44140625" style="1" customWidth="1"/>
    <col min="1038" max="1038" width="2.44140625" style="1" customWidth="1"/>
    <col min="1039" max="1039" width="13.5546875" style="1" customWidth="1"/>
    <col min="1040" max="1040" width="5.44140625" style="1" customWidth="1"/>
    <col min="1041" max="1041" width="5.5546875" style="1" customWidth="1"/>
    <col min="1042" max="1042" width="5.88671875" style="1" customWidth="1"/>
    <col min="1043" max="1043" width="8.44140625" style="1" customWidth="1"/>
    <col min="1044" max="1282" width="9.5546875" style="1"/>
    <col min="1283" max="1283" width="8" style="1" customWidth="1"/>
    <col min="1284" max="1284" width="16.5546875" style="1" customWidth="1"/>
    <col min="1285" max="1285" width="17" style="1" customWidth="1"/>
    <col min="1286" max="1287" width="12.109375" style="1" customWidth="1"/>
    <col min="1288" max="1288" width="19" style="1" customWidth="1"/>
    <col min="1289" max="1289" width="17" style="1" customWidth="1"/>
    <col min="1290" max="1290" width="9.5546875" style="1" customWidth="1"/>
    <col min="1291" max="1291" width="8.88671875" style="1" customWidth="1"/>
    <col min="1292" max="1292" width="3.44140625" style="1" customWidth="1"/>
    <col min="1293" max="1293" width="4.44140625" style="1" customWidth="1"/>
    <col min="1294" max="1294" width="2.44140625" style="1" customWidth="1"/>
    <col min="1295" max="1295" width="13.5546875" style="1" customWidth="1"/>
    <col min="1296" max="1296" width="5.44140625" style="1" customWidth="1"/>
    <col min="1297" max="1297" width="5.5546875" style="1" customWidth="1"/>
    <col min="1298" max="1298" width="5.88671875" style="1" customWidth="1"/>
    <col min="1299" max="1299" width="8.44140625" style="1" customWidth="1"/>
    <col min="1300" max="1538" width="9.5546875" style="1"/>
    <col min="1539" max="1539" width="8" style="1" customWidth="1"/>
    <col min="1540" max="1540" width="16.5546875" style="1" customWidth="1"/>
    <col min="1541" max="1541" width="17" style="1" customWidth="1"/>
    <col min="1542" max="1543" width="12.109375" style="1" customWidth="1"/>
    <col min="1544" max="1544" width="19" style="1" customWidth="1"/>
    <col min="1545" max="1545" width="17" style="1" customWidth="1"/>
    <col min="1546" max="1546" width="9.5546875" style="1" customWidth="1"/>
    <col min="1547" max="1547" width="8.88671875" style="1" customWidth="1"/>
    <col min="1548" max="1548" width="3.44140625" style="1" customWidth="1"/>
    <col min="1549" max="1549" width="4.44140625" style="1" customWidth="1"/>
    <col min="1550" max="1550" width="2.44140625" style="1" customWidth="1"/>
    <col min="1551" max="1551" width="13.5546875" style="1" customWidth="1"/>
    <col min="1552" max="1552" width="5.44140625" style="1" customWidth="1"/>
    <col min="1553" max="1553" width="5.5546875" style="1" customWidth="1"/>
    <col min="1554" max="1554" width="5.88671875" style="1" customWidth="1"/>
    <col min="1555" max="1555" width="8.44140625" style="1" customWidth="1"/>
    <col min="1556" max="1794" width="9.5546875" style="1"/>
    <col min="1795" max="1795" width="8" style="1" customWidth="1"/>
    <col min="1796" max="1796" width="16.5546875" style="1" customWidth="1"/>
    <col min="1797" max="1797" width="17" style="1" customWidth="1"/>
    <col min="1798" max="1799" width="12.109375" style="1" customWidth="1"/>
    <col min="1800" max="1800" width="19" style="1" customWidth="1"/>
    <col min="1801" max="1801" width="17" style="1" customWidth="1"/>
    <col min="1802" max="1802" width="9.5546875" style="1" customWidth="1"/>
    <col min="1803" max="1803" width="8.88671875" style="1" customWidth="1"/>
    <col min="1804" max="1804" width="3.44140625" style="1" customWidth="1"/>
    <col min="1805" max="1805" width="4.44140625" style="1" customWidth="1"/>
    <col min="1806" max="1806" width="2.44140625" style="1" customWidth="1"/>
    <col min="1807" max="1807" width="13.5546875" style="1" customWidth="1"/>
    <col min="1808" max="1808" width="5.44140625" style="1" customWidth="1"/>
    <col min="1809" max="1809" width="5.5546875" style="1" customWidth="1"/>
    <col min="1810" max="1810" width="5.88671875" style="1" customWidth="1"/>
    <col min="1811" max="1811" width="8.44140625" style="1" customWidth="1"/>
    <col min="1812" max="2050" width="9.5546875" style="1"/>
    <col min="2051" max="2051" width="8" style="1" customWidth="1"/>
    <col min="2052" max="2052" width="16.5546875" style="1" customWidth="1"/>
    <col min="2053" max="2053" width="17" style="1" customWidth="1"/>
    <col min="2054" max="2055" width="12.109375" style="1" customWidth="1"/>
    <col min="2056" max="2056" width="19" style="1" customWidth="1"/>
    <col min="2057" max="2057" width="17" style="1" customWidth="1"/>
    <col min="2058" max="2058" width="9.5546875" style="1" customWidth="1"/>
    <col min="2059" max="2059" width="8.88671875" style="1" customWidth="1"/>
    <col min="2060" max="2060" width="3.44140625" style="1" customWidth="1"/>
    <col min="2061" max="2061" width="4.44140625" style="1" customWidth="1"/>
    <col min="2062" max="2062" width="2.44140625" style="1" customWidth="1"/>
    <col min="2063" max="2063" width="13.5546875" style="1" customWidth="1"/>
    <col min="2064" max="2064" width="5.44140625" style="1" customWidth="1"/>
    <col min="2065" max="2065" width="5.5546875" style="1" customWidth="1"/>
    <col min="2066" max="2066" width="5.88671875" style="1" customWidth="1"/>
    <col min="2067" max="2067" width="8.44140625" style="1" customWidth="1"/>
    <col min="2068" max="2306" width="9.5546875" style="1"/>
    <col min="2307" max="2307" width="8" style="1" customWidth="1"/>
    <col min="2308" max="2308" width="16.5546875" style="1" customWidth="1"/>
    <col min="2309" max="2309" width="17" style="1" customWidth="1"/>
    <col min="2310" max="2311" width="12.109375" style="1" customWidth="1"/>
    <col min="2312" max="2312" width="19" style="1" customWidth="1"/>
    <col min="2313" max="2313" width="17" style="1" customWidth="1"/>
    <col min="2314" max="2314" width="9.5546875" style="1" customWidth="1"/>
    <col min="2315" max="2315" width="8.88671875" style="1" customWidth="1"/>
    <col min="2316" max="2316" width="3.44140625" style="1" customWidth="1"/>
    <col min="2317" max="2317" width="4.44140625" style="1" customWidth="1"/>
    <col min="2318" max="2318" width="2.44140625" style="1" customWidth="1"/>
    <col min="2319" max="2319" width="13.5546875" style="1" customWidth="1"/>
    <col min="2320" max="2320" width="5.44140625" style="1" customWidth="1"/>
    <col min="2321" max="2321" width="5.5546875" style="1" customWidth="1"/>
    <col min="2322" max="2322" width="5.88671875" style="1" customWidth="1"/>
    <col min="2323" max="2323" width="8.44140625" style="1" customWidth="1"/>
    <col min="2324" max="2562" width="9.5546875" style="1"/>
    <col min="2563" max="2563" width="8" style="1" customWidth="1"/>
    <col min="2564" max="2564" width="16.5546875" style="1" customWidth="1"/>
    <col min="2565" max="2565" width="17" style="1" customWidth="1"/>
    <col min="2566" max="2567" width="12.109375" style="1" customWidth="1"/>
    <col min="2568" max="2568" width="19" style="1" customWidth="1"/>
    <col min="2569" max="2569" width="17" style="1" customWidth="1"/>
    <col min="2570" max="2570" width="9.5546875" style="1" customWidth="1"/>
    <col min="2571" max="2571" width="8.88671875" style="1" customWidth="1"/>
    <col min="2572" max="2572" width="3.44140625" style="1" customWidth="1"/>
    <col min="2573" max="2573" width="4.44140625" style="1" customWidth="1"/>
    <col min="2574" max="2574" width="2.44140625" style="1" customWidth="1"/>
    <col min="2575" max="2575" width="13.5546875" style="1" customWidth="1"/>
    <col min="2576" max="2576" width="5.44140625" style="1" customWidth="1"/>
    <col min="2577" max="2577" width="5.5546875" style="1" customWidth="1"/>
    <col min="2578" max="2578" width="5.88671875" style="1" customWidth="1"/>
    <col min="2579" max="2579" width="8.44140625" style="1" customWidth="1"/>
    <col min="2580" max="2818" width="9.5546875" style="1"/>
    <col min="2819" max="2819" width="8" style="1" customWidth="1"/>
    <col min="2820" max="2820" width="16.5546875" style="1" customWidth="1"/>
    <col min="2821" max="2821" width="17" style="1" customWidth="1"/>
    <col min="2822" max="2823" width="12.109375" style="1" customWidth="1"/>
    <col min="2824" max="2824" width="19" style="1" customWidth="1"/>
    <col min="2825" max="2825" width="17" style="1" customWidth="1"/>
    <col min="2826" max="2826" width="9.5546875" style="1" customWidth="1"/>
    <col min="2827" max="2827" width="8.88671875" style="1" customWidth="1"/>
    <col min="2828" max="2828" width="3.44140625" style="1" customWidth="1"/>
    <col min="2829" max="2829" width="4.44140625" style="1" customWidth="1"/>
    <col min="2830" max="2830" width="2.44140625" style="1" customWidth="1"/>
    <col min="2831" max="2831" width="13.5546875" style="1" customWidth="1"/>
    <col min="2832" max="2832" width="5.44140625" style="1" customWidth="1"/>
    <col min="2833" max="2833" width="5.5546875" style="1" customWidth="1"/>
    <col min="2834" max="2834" width="5.88671875" style="1" customWidth="1"/>
    <col min="2835" max="2835" width="8.44140625" style="1" customWidth="1"/>
    <col min="2836" max="3074" width="9.5546875" style="1"/>
    <col min="3075" max="3075" width="8" style="1" customWidth="1"/>
    <col min="3076" max="3076" width="16.5546875" style="1" customWidth="1"/>
    <col min="3077" max="3077" width="17" style="1" customWidth="1"/>
    <col min="3078" max="3079" width="12.109375" style="1" customWidth="1"/>
    <col min="3080" max="3080" width="19" style="1" customWidth="1"/>
    <col min="3081" max="3081" width="17" style="1" customWidth="1"/>
    <col min="3082" max="3082" width="9.5546875" style="1" customWidth="1"/>
    <col min="3083" max="3083" width="8.88671875" style="1" customWidth="1"/>
    <col min="3084" max="3084" width="3.44140625" style="1" customWidth="1"/>
    <col min="3085" max="3085" width="4.44140625" style="1" customWidth="1"/>
    <col min="3086" max="3086" width="2.44140625" style="1" customWidth="1"/>
    <col min="3087" max="3087" width="13.5546875" style="1" customWidth="1"/>
    <col min="3088" max="3088" width="5.44140625" style="1" customWidth="1"/>
    <col min="3089" max="3089" width="5.5546875" style="1" customWidth="1"/>
    <col min="3090" max="3090" width="5.88671875" style="1" customWidth="1"/>
    <col min="3091" max="3091" width="8.44140625" style="1" customWidth="1"/>
    <col min="3092" max="3330" width="9.5546875" style="1"/>
    <col min="3331" max="3331" width="8" style="1" customWidth="1"/>
    <col min="3332" max="3332" width="16.5546875" style="1" customWidth="1"/>
    <col min="3333" max="3333" width="17" style="1" customWidth="1"/>
    <col min="3334" max="3335" width="12.109375" style="1" customWidth="1"/>
    <col min="3336" max="3336" width="19" style="1" customWidth="1"/>
    <col min="3337" max="3337" width="17" style="1" customWidth="1"/>
    <col min="3338" max="3338" width="9.5546875" style="1" customWidth="1"/>
    <col min="3339" max="3339" width="8.88671875" style="1" customWidth="1"/>
    <col min="3340" max="3340" width="3.44140625" style="1" customWidth="1"/>
    <col min="3341" max="3341" width="4.44140625" style="1" customWidth="1"/>
    <col min="3342" max="3342" width="2.44140625" style="1" customWidth="1"/>
    <col min="3343" max="3343" width="13.5546875" style="1" customWidth="1"/>
    <col min="3344" max="3344" width="5.44140625" style="1" customWidth="1"/>
    <col min="3345" max="3345" width="5.5546875" style="1" customWidth="1"/>
    <col min="3346" max="3346" width="5.88671875" style="1" customWidth="1"/>
    <col min="3347" max="3347" width="8.44140625" style="1" customWidth="1"/>
    <col min="3348" max="3586" width="9.5546875" style="1"/>
    <col min="3587" max="3587" width="8" style="1" customWidth="1"/>
    <col min="3588" max="3588" width="16.5546875" style="1" customWidth="1"/>
    <col min="3589" max="3589" width="17" style="1" customWidth="1"/>
    <col min="3590" max="3591" width="12.109375" style="1" customWidth="1"/>
    <col min="3592" max="3592" width="19" style="1" customWidth="1"/>
    <col min="3593" max="3593" width="17" style="1" customWidth="1"/>
    <col min="3594" max="3594" width="9.5546875" style="1" customWidth="1"/>
    <col min="3595" max="3595" width="8.88671875" style="1" customWidth="1"/>
    <col min="3596" max="3596" width="3.44140625" style="1" customWidth="1"/>
    <col min="3597" max="3597" width="4.44140625" style="1" customWidth="1"/>
    <col min="3598" max="3598" width="2.44140625" style="1" customWidth="1"/>
    <col min="3599" max="3599" width="13.5546875" style="1" customWidth="1"/>
    <col min="3600" max="3600" width="5.44140625" style="1" customWidth="1"/>
    <col min="3601" max="3601" width="5.5546875" style="1" customWidth="1"/>
    <col min="3602" max="3602" width="5.88671875" style="1" customWidth="1"/>
    <col min="3603" max="3603" width="8.44140625" style="1" customWidth="1"/>
    <col min="3604" max="3842" width="9.5546875" style="1"/>
    <col min="3843" max="3843" width="8" style="1" customWidth="1"/>
    <col min="3844" max="3844" width="16.5546875" style="1" customWidth="1"/>
    <col min="3845" max="3845" width="17" style="1" customWidth="1"/>
    <col min="3846" max="3847" width="12.109375" style="1" customWidth="1"/>
    <col min="3848" max="3848" width="19" style="1" customWidth="1"/>
    <col min="3849" max="3849" width="17" style="1" customWidth="1"/>
    <col min="3850" max="3850" width="9.5546875" style="1" customWidth="1"/>
    <col min="3851" max="3851" width="8.88671875" style="1" customWidth="1"/>
    <col min="3852" max="3852" width="3.44140625" style="1" customWidth="1"/>
    <col min="3853" max="3853" width="4.44140625" style="1" customWidth="1"/>
    <col min="3854" max="3854" width="2.44140625" style="1" customWidth="1"/>
    <col min="3855" max="3855" width="13.5546875" style="1" customWidth="1"/>
    <col min="3856" max="3856" width="5.44140625" style="1" customWidth="1"/>
    <col min="3857" max="3857" width="5.5546875" style="1" customWidth="1"/>
    <col min="3858" max="3858" width="5.88671875" style="1" customWidth="1"/>
    <col min="3859" max="3859" width="8.44140625" style="1" customWidth="1"/>
    <col min="3860" max="4098" width="9.5546875" style="1"/>
    <col min="4099" max="4099" width="8" style="1" customWidth="1"/>
    <col min="4100" max="4100" width="16.5546875" style="1" customWidth="1"/>
    <col min="4101" max="4101" width="17" style="1" customWidth="1"/>
    <col min="4102" max="4103" width="12.109375" style="1" customWidth="1"/>
    <col min="4104" max="4104" width="19" style="1" customWidth="1"/>
    <col min="4105" max="4105" width="17" style="1" customWidth="1"/>
    <col min="4106" max="4106" width="9.5546875" style="1" customWidth="1"/>
    <col min="4107" max="4107" width="8.88671875" style="1" customWidth="1"/>
    <col min="4108" max="4108" width="3.44140625" style="1" customWidth="1"/>
    <col min="4109" max="4109" width="4.44140625" style="1" customWidth="1"/>
    <col min="4110" max="4110" width="2.44140625" style="1" customWidth="1"/>
    <col min="4111" max="4111" width="13.5546875" style="1" customWidth="1"/>
    <col min="4112" max="4112" width="5.44140625" style="1" customWidth="1"/>
    <col min="4113" max="4113" width="5.5546875" style="1" customWidth="1"/>
    <col min="4114" max="4114" width="5.88671875" style="1" customWidth="1"/>
    <col min="4115" max="4115" width="8.44140625" style="1" customWidth="1"/>
    <col min="4116" max="4354" width="9.5546875" style="1"/>
    <col min="4355" max="4355" width="8" style="1" customWidth="1"/>
    <col min="4356" max="4356" width="16.5546875" style="1" customWidth="1"/>
    <col min="4357" max="4357" width="17" style="1" customWidth="1"/>
    <col min="4358" max="4359" width="12.109375" style="1" customWidth="1"/>
    <col min="4360" max="4360" width="19" style="1" customWidth="1"/>
    <col min="4361" max="4361" width="17" style="1" customWidth="1"/>
    <col min="4362" max="4362" width="9.5546875" style="1" customWidth="1"/>
    <col min="4363" max="4363" width="8.88671875" style="1" customWidth="1"/>
    <col min="4364" max="4364" width="3.44140625" style="1" customWidth="1"/>
    <col min="4365" max="4365" width="4.44140625" style="1" customWidth="1"/>
    <col min="4366" max="4366" width="2.44140625" style="1" customWidth="1"/>
    <col min="4367" max="4367" width="13.5546875" style="1" customWidth="1"/>
    <col min="4368" max="4368" width="5.44140625" style="1" customWidth="1"/>
    <col min="4369" max="4369" width="5.5546875" style="1" customWidth="1"/>
    <col min="4370" max="4370" width="5.88671875" style="1" customWidth="1"/>
    <col min="4371" max="4371" width="8.44140625" style="1" customWidth="1"/>
    <col min="4372" max="4610" width="9.5546875" style="1"/>
    <col min="4611" max="4611" width="8" style="1" customWidth="1"/>
    <col min="4612" max="4612" width="16.5546875" style="1" customWidth="1"/>
    <col min="4613" max="4613" width="17" style="1" customWidth="1"/>
    <col min="4614" max="4615" width="12.109375" style="1" customWidth="1"/>
    <col min="4616" max="4616" width="19" style="1" customWidth="1"/>
    <col min="4617" max="4617" width="17" style="1" customWidth="1"/>
    <col min="4618" max="4618" width="9.5546875" style="1" customWidth="1"/>
    <col min="4619" max="4619" width="8.88671875" style="1" customWidth="1"/>
    <col min="4620" max="4620" width="3.44140625" style="1" customWidth="1"/>
    <col min="4621" max="4621" width="4.44140625" style="1" customWidth="1"/>
    <col min="4622" max="4622" width="2.44140625" style="1" customWidth="1"/>
    <col min="4623" max="4623" width="13.5546875" style="1" customWidth="1"/>
    <col min="4624" max="4624" width="5.44140625" style="1" customWidth="1"/>
    <col min="4625" max="4625" width="5.5546875" style="1" customWidth="1"/>
    <col min="4626" max="4626" width="5.88671875" style="1" customWidth="1"/>
    <col min="4627" max="4627" width="8.44140625" style="1" customWidth="1"/>
    <col min="4628" max="4866" width="9.5546875" style="1"/>
    <col min="4867" max="4867" width="8" style="1" customWidth="1"/>
    <col min="4868" max="4868" width="16.5546875" style="1" customWidth="1"/>
    <col min="4869" max="4869" width="17" style="1" customWidth="1"/>
    <col min="4870" max="4871" width="12.109375" style="1" customWidth="1"/>
    <col min="4872" max="4872" width="19" style="1" customWidth="1"/>
    <col min="4873" max="4873" width="17" style="1" customWidth="1"/>
    <col min="4874" max="4874" width="9.5546875" style="1" customWidth="1"/>
    <col min="4875" max="4875" width="8.88671875" style="1" customWidth="1"/>
    <col min="4876" max="4876" width="3.44140625" style="1" customWidth="1"/>
    <col min="4877" max="4877" width="4.44140625" style="1" customWidth="1"/>
    <col min="4878" max="4878" width="2.44140625" style="1" customWidth="1"/>
    <col min="4879" max="4879" width="13.5546875" style="1" customWidth="1"/>
    <col min="4880" max="4880" width="5.44140625" style="1" customWidth="1"/>
    <col min="4881" max="4881" width="5.5546875" style="1" customWidth="1"/>
    <col min="4882" max="4882" width="5.88671875" style="1" customWidth="1"/>
    <col min="4883" max="4883" width="8.44140625" style="1" customWidth="1"/>
    <col min="4884" max="5122" width="9.5546875" style="1"/>
    <col min="5123" max="5123" width="8" style="1" customWidth="1"/>
    <col min="5124" max="5124" width="16.5546875" style="1" customWidth="1"/>
    <col min="5125" max="5125" width="17" style="1" customWidth="1"/>
    <col min="5126" max="5127" width="12.109375" style="1" customWidth="1"/>
    <col min="5128" max="5128" width="19" style="1" customWidth="1"/>
    <col min="5129" max="5129" width="17" style="1" customWidth="1"/>
    <col min="5130" max="5130" width="9.5546875" style="1" customWidth="1"/>
    <col min="5131" max="5131" width="8.88671875" style="1" customWidth="1"/>
    <col min="5132" max="5132" width="3.44140625" style="1" customWidth="1"/>
    <col min="5133" max="5133" width="4.44140625" style="1" customWidth="1"/>
    <col min="5134" max="5134" width="2.44140625" style="1" customWidth="1"/>
    <col min="5135" max="5135" width="13.5546875" style="1" customWidth="1"/>
    <col min="5136" max="5136" width="5.44140625" style="1" customWidth="1"/>
    <col min="5137" max="5137" width="5.5546875" style="1" customWidth="1"/>
    <col min="5138" max="5138" width="5.88671875" style="1" customWidth="1"/>
    <col min="5139" max="5139" width="8.44140625" style="1" customWidth="1"/>
    <col min="5140" max="5378" width="9.5546875" style="1"/>
    <col min="5379" max="5379" width="8" style="1" customWidth="1"/>
    <col min="5380" max="5380" width="16.5546875" style="1" customWidth="1"/>
    <col min="5381" max="5381" width="17" style="1" customWidth="1"/>
    <col min="5382" max="5383" width="12.109375" style="1" customWidth="1"/>
    <col min="5384" max="5384" width="19" style="1" customWidth="1"/>
    <col min="5385" max="5385" width="17" style="1" customWidth="1"/>
    <col min="5386" max="5386" width="9.5546875" style="1" customWidth="1"/>
    <col min="5387" max="5387" width="8.88671875" style="1" customWidth="1"/>
    <col min="5388" max="5388" width="3.44140625" style="1" customWidth="1"/>
    <col min="5389" max="5389" width="4.44140625" style="1" customWidth="1"/>
    <col min="5390" max="5390" width="2.44140625" style="1" customWidth="1"/>
    <col min="5391" max="5391" width="13.5546875" style="1" customWidth="1"/>
    <col min="5392" max="5392" width="5.44140625" style="1" customWidth="1"/>
    <col min="5393" max="5393" width="5.5546875" style="1" customWidth="1"/>
    <col min="5394" max="5394" width="5.88671875" style="1" customWidth="1"/>
    <col min="5395" max="5395" width="8.44140625" style="1" customWidth="1"/>
    <col min="5396" max="5634" width="9.5546875" style="1"/>
    <col min="5635" max="5635" width="8" style="1" customWidth="1"/>
    <col min="5636" max="5636" width="16.5546875" style="1" customWidth="1"/>
    <col min="5637" max="5637" width="17" style="1" customWidth="1"/>
    <col min="5638" max="5639" width="12.109375" style="1" customWidth="1"/>
    <col min="5640" max="5640" width="19" style="1" customWidth="1"/>
    <col min="5641" max="5641" width="17" style="1" customWidth="1"/>
    <col min="5642" max="5642" width="9.5546875" style="1" customWidth="1"/>
    <col min="5643" max="5643" width="8.88671875" style="1" customWidth="1"/>
    <col min="5644" max="5644" width="3.44140625" style="1" customWidth="1"/>
    <col min="5645" max="5645" width="4.44140625" style="1" customWidth="1"/>
    <col min="5646" max="5646" width="2.44140625" style="1" customWidth="1"/>
    <col min="5647" max="5647" width="13.5546875" style="1" customWidth="1"/>
    <col min="5648" max="5648" width="5.44140625" style="1" customWidth="1"/>
    <col min="5649" max="5649" width="5.5546875" style="1" customWidth="1"/>
    <col min="5650" max="5650" width="5.88671875" style="1" customWidth="1"/>
    <col min="5651" max="5651" width="8.44140625" style="1" customWidth="1"/>
    <col min="5652" max="5890" width="9.5546875" style="1"/>
    <col min="5891" max="5891" width="8" style="1" customWidth="1"/>
    <col min="5892" max="5892" width="16.5546875" style="1" customWidth="1"/>
    <col min="5893" max="5893" width="17" style="1" customWidth="1"/>
    <col min="5894" max="5895" width="12.109375" style="1" customWidth="1"/>
    <col min="5896" max="5896" width="19" style="1" customWidth="1"/>
    <col min="5897" max="5897" width="17" style="1" customWidth="1"/>
    <col min="5898" max="5898" width="9.5546875" style="1" customWidth="1"/>
    <col min="5899" max="5899" width="8.88671875" style="1" customWidth="1"/>
    <col min="5900" max="5900" width="3.44140625" style="1" customWidth="1"/>
    <col min="5901" max="5901" width="4.44140625" style="1" customWidth="1"/>
    <col min="5902" max="5902" width="2.44140625" style="1" customWidth="1"/>
    <col min="5903" max="5903" width="13.5546875" style="1" customWidth="1"/>
    <col min="5904" max="5904" width="5.44140625" style="1" customWidth="1"/>
    <col min="5905" max="5905" width="5.5546875" style="1" customWidth="1"/>
    <col min="5906" max="5906" width="5.88671875" style="1" customWidth="1"/>
    <col min="5907" max="5907" width="8.44140625" style="1" customWidth="1"/>
    <col min="5908" max="6146" width="9.5546875" style="1"/>
    <col min="6147" max="6147" width="8" style="1" customWidth="1"/>
    <col min="6148" max="6148" width="16.5546875" style="1" customWidth="1"/>
    <col min="6149" max="6149" width="17" style="1" customWidth="1"/>
    <col min="6150" max="6151" width="12.109375" style="1" customWidth="1"/>
    <col min="6152" max="6152" width="19" style="1" customWidth="1"/>
    <col min="6153" max="6153" width="17" style="1" customWidth="1"/>
    <col min="6154" max="6154" width="9.5546875" style="1" customWidth="1"/>
    <col min="6155" max="6155" width="8.88671875" style="1" customWidth="1"/>
    <col min="6156" max="6156" width="3.44140625" style="1" customWidth="1"/>
    <col min="6157" max="6157" width="4.44140625" style="1" customWidth="1"/>
    <col min="6158" max="6158" width="2.44140625" style="1" customWidth="1"/>
    <col min="6159" max="6159" width="13.5546875" style="1" customWidth="1"/>
    <col min="6160" max="6160" width="5.44140625" style="1" customWidth="1"/>
    <col min="6161" max="6161" width="5.5546875" style="1" customWidth="1"/>
    <col min="6162" max="6162" width="5.88671875" style="1" customWidth="1"/>
    <col min="6163" max="6163" width="8.44140625" style="1" customWidth="1"/>
    <col min="6164" max="6402" width="9.5546875" style="1"/>
    <col min="6403" max="6403" width="8" style="1" customWidth="1"/>
    <col min="6404" max="6404" width="16.5546875" style="1" customWidth="1"/>
    <col min="6405" max="6405" width="17" style="1" customWidth="1"/>
    <col min="6406" max="6407" width="12.109375" style="1" customWidth="1"/>
    <col min="6408" max="6408" width="19" style="1" customWidth="1"/>
    <col min="6409" max="6409" width="17" style="1" customWidth="1"/>
    <col min="6410" max="6410" width="9.5546875" style="1" customWidth="1"/>
    <col min="6411" max="6411" width="8.88671875" style="1" customWidth="1"/>
    <col min="6412" max="6412" width="3.44140625" style="1" customWidth="1"/>
    <col min="6413" max="6413" width="4.44140625" style="1" customWidth="1"/>
    <col min="6414" max="6414" width="2.44140625" style="1" customWidth="1"/>
    <col min="6415" max="6415" width="13.5546875" style="1" customWidth="1"/>
    <col min="6416" max="6416" width="5.44140625" style="1" customWidth="1"/>
    <col min="6417" max="6417" width="5.5546875" style="1" customWidth="1"/>
    <col min="6418" max="6418" width="5.88671875" style="1" customWidth="1"/>
    <col min="6419" max="6419" width="8.44140625" style="1" customWidth="1"/>
    <col min="6420" max="6658" width="9.5546875" style="1"/>
    <col min="6659" max="6659" width="8" style="1" customWidth="1"/>
    <col min="6660" max="6660" width="16.5546875" style="1" customWidth="1"/>
    <col min="6661" max="6661" width="17" style="1" customWidth="1"/>
    <col min="6662" max="6663" width="12.109375" style="1" customWidth="1"/>
    <col min="6664" max="6664" width="19" style="1" customWidth="1"/>
    <col min="6665" max="6665" width="17" style="1" customWidth="1"/>
    <col min="6666" max="6666" width="9.5546875" style="1" customWidth="1"/>
    <col min="6667" max="6667" width="8.88671875" style="1" customWidth="1"/>
    <col min="6668" max="6668" width="3.44140625" style="1" customWidth="1"/>
    <col min="6669" max="6669" width="4.44140625" style="1" customWidth="1"/>
    <col min="6670" max="6670" width="2.44140625" style="1" customWidth="1"/>
    <col min="6671" max="6671" width="13.5546875" style="1" customWidth="1"/>
    <col min="6672" max="6672" width="5.44140625" style="1" customWidth="1"/>
    <col min="6673" max="6673" width="5.5546875" style="1" customWidth="1"/>
    <col min="6674" max="6674" width="5.88671875" style="1" customWidth="1"/>
    <col min="6675" max="6675" width="8.44140625" style="1" customWidth="1"/>
    <col min="6676" max="6914" width="9.5546875" style="1"/>
    <col min="6915" max="6915" width="8" style="1" customWidth="1"/>
    <col min="6916" max="6916" width="16.5546875" style="1" customWidth="1"/>
    <col min="6917" max="6917" width="17" style="1" customWidth="1"/>
    <col min="6918" max="6919" width="12.109375" style="1" customWidth="1"/>
    <col min="6920" max="6920" width="19" style="1" customWidth="1"/>
    <col min="6921" max="6921" width="17" style="1" customWidth="1"/>
    <col min="6922" max="6922" width="9.5546875" style="1" customWidth="1"/>
    <col min="6923" max="6923" width="8.88671875" style="1" customWidth="1"/>
    <col min="6924" max="6924" width="3.44140625" style="1" customWidth="1"/>
    <col min="6925" max="6925" width="4.44140625" style="1" customWidth="1"/>
    <col min="6926" max="6926" width="2.44140625" style="1" customWidth="1"/>
    <col min="6927" max="6927" width="13.5546875" style="1" customWidth="1"/>
    <col min="6928" max="6928" width="5.44140625" style="1" customWidth="1"/>
    <col min="6929" max="6929" width="5.5546875" style="1" customWidth="1"/>
    <col min="6930" max="6930" width="5.88671875" style="1" customWidth="1"/>
    <col min="6931" max="6931" width="8.44140625" style="1" customWidth="1"/>
    <col min="6932" max="7170" width="9.5546875" style="1"/>
    <col min="7171" max="7171" width="8" style="1" customWidth="1"/>
    <col min="7172" max="7172" width="16.5546875" style="1" customWidth="1"/>
    <col min="7173" max="7173" width="17" style="1" customWidth="1"/>
    <col min="7174" max="7175" width="12.109375" style="1" customWidth="1"/>
    <col min="7176" max="7176" width="19" style="1" customWidth="1"/>
    <col min="7177" max="7177" width="17" style="1" customWidth="1"/>
    <col min="7178" max="7178" width="9.5546875" style="1" customWidth="1"/>
    <col min="7179" max="7179" width="8.88671875" style="1" customWidth="1"/>
    <col min="7180" max="7180" width="3.44140625" style="1" customWidth="1"/>
    <col min="7181" max="7181" width="4.44140625" style="1" customWidth="1"/>
    <col min="7182" max="7182" width="2.44140625" style="1" customWidth="1"/>
    <col min="7183" max="7183" width="13.5546875" style="1" customWidth="1"/>
    <col min="7184" max="7184" width="5.44140625" style="1" customWidth="1"/>
    <col min="7185" max="7185" width="5.5546875" style="1" customWidth="1"/>
    <col min="7186" max="7186" width="5.88671875" style="1" customWidth="1"/>
    <col min="7187" max="7187" width="8.44140625" style="1" customWidth="1"/>
    <col min="7188" max="7426" width="9.5546875" style="1"/>
    <col min="7427" max="7427" width="8" style="1" customWidth="1"/>
    <col min="7428" max="7428" width="16.5546875" style="1" customWidth="1"/>
    <col min="7429" max="7429" width="17" style="1" customWidth="1"/>
    <col min="7430" max="7431" width="12.109375" style="1" customWidth="1"/>
    <col min="7432" max="7432" width="19" style="1" customWidth="1"/>
    <col min="7433" max="7433" width="17" style="1" customWidth="1"/>
    <col min="7434" max="7434" width="9.5546875" style="1" customWidth="1"/>
    <col min="7435" max="7435" width="8.88671875" style="1" customWidth="1"/>
    <col min="7436" max="7436" width="3.44140625" style="1" customWidth="1"/>
    <col min="7437" max="7437" width="4.44140625" style="1" customWidth="1"/>
    <col min="7438" max="7438" width="2.44140625" style="1" customWidth="1"/>
    <col min="7439" max="7439" width="13.5546875" style="1" customWidth="1"/>
    <col min="7440" max="7440" width="5.44140625" style="1" customWidth="1"/>
    <col min="7441" max="7441" width="5.5546875" style="1" customWidth="1"/>
    <col min="7442" max="7442" width="5.88671875" style="1" customWidth="1"/>
    <col min="7443" max="7443" width="8.44140625" style="1" customWidth="1"/>
    <col min="7444" max="7682" width="9.5546875" style="1"/>
    <col min="7683" max="7683" width="8" style="1" customWidth="1"/>
    <col min="7684" max="7684" width="16.5546875" style="1" customWidth="1"/>
    <col min="7685" max="7685" width="17" style="1" customWidth="1"/>
    <col min="7686" max="7687" width="12.109375" style="1" customWidth="1"/>
    <col min="7688" max="7688" width="19" style="1" customWidth="1"/>
    <col min="7689" max="7689" width="17" style="1" customWidth="1"/>
    <col min="7690" max="7690" width="9.5546875" style="1" customWidth="1"/>
    <col min="7691" max="7691" width="8.88671875" style="1" customWidth="1"/>
    <col min="7692" max="7692" width="3.44140625" style="1" customWidth="1"/>
    <col min="7693" max="7693" width="4.44140625" style="1" customWidth="1"/>
    <col min="7694" max="7694" width="2.44140625" style="1" customWidth="1"/>
    <col min="7695" max="7695" width="13.5546875" style="1" customWidth="1"/>
    <col min="7696" max="7696" width="5.44140625" style="1" customWidth="1"/>
    <col min="7697" max="7697" width="5.5546875" style="1" customWidth="1"/>
    <col min="7698" max="7698" width="5.88671875" style="1" customWidth="1"/>
    <col min="7699" max="7699" width="8.44140625" style="1" customWidth="1"/>
    <col min="7700" max="7938" width="9.5546875" style="1"/>
    <col min="7939" max="7939" width="8" style="1" customWidth="1"/>
    <col min="7940" max="7940" width="16.5546875" style="1" customWidth="1"/>
    <col min="7941" max="7941" width="17" style="1" customWidth="1"/>
    <col min="7942" max="7943" width="12.109375" style="1" customWidth="1"/>
    <col min="7944" max="7944" width="19" style="1" customWidth="1"/>
    <col min="7945" max="7945" width="17" style="1" customWidth="1"/>
    <col min="7946" max="7946" width="9.5546875" style="1" customWidth="1"/>
    <col min="7947" max="7947" width="8.88671875" style="1" customWidth="1"/>
    <col min="7948" max="7948" width="3.44140625" style="1" customWidth="1"/>
    <col min="7949" max="7949" width="4.44140625" style="1" customWidth="1"/>
    <col min="7950" max="7950" width="2.44140625" style="1" customWidth="1"/>
    <col min="7951" max="7951" width="13.5546875" style="1" customWidth="1"/>
    <col min="7952" max="7952" width="5.44140625" style="1" customWidth="1"/>
    <col min="7953" max="7953" width="5.5546875" style="1" customWidth="1"/>
    <col min="7954" max="7954" width="5.88671875" style="1" customWidth="1"/>
    <col min="7955" max="7955" width="8.44140625" style="1" customWidth="1"/>
    <col min="7956" max="8194" width="9.5546875" style="1"/>
    <col min="8195" max="8195" width="8" style="1" customWidth="1"/>
    <col min="8196" max="8196" width="16.5546875" style="1" customWidth="1"/>
    <col min="8197" max="8197" width="17" style="1" customWidth="1"/>
    <col min="8198" max="8199" width="12.109375" style="1" customWidth="1"/>
    <col min="8200" max="8200" width="19" style="1" customWidth="1"/>
    <col min="8201" max="8201" width="17" style="1" customWidth="1"/>
    <col min="8202" max="8202" width="9.5546875" style="1" customWidth="1"/>
    <col min="8203" max="8203" width="8.88671875" style="1" customWidth="1"/>
    <col min="8204" max="8204" width="3.44140625" style="1" customWidth="1"/>
    <col min="8205" max="8205" width="4.44140625" style="1" customWidth="1"/>
    <col min="8206" max="8206" width="2.44140625" style="1" customWidth="1"/>
    <col min="8207" max="8207" width="13.5546875" style="1" customWidth="1"/>
    <col min="8208" max="8208" width="5.44140625" style="1" customWidth="1"/>
    <col min="8209" max="8209" width="5.5546875" style="1" customWidth="1"/>
    <col min="8210" max="8210" width="5.88671875" style="1" customWidth="1"/>
    <col min="8211" max="8211" width="8.44140625" style="1" customWidth="1"/>
    <col min="8212" max="8450" width="9.5546875" style="1"/>
    <col min="8451" max="8451" width="8" style="1" customWidth="1"/>
    <col min="8452" max="8452" width="16.5546875" style="1" customWidth="1"/>
    <col min="8453" max="8453" width="17" style="1" customWidth="1"/>
    <col min="8454" max="8455" width="12.109375" style="1" customWidth="1"/>
    <col min="8456" max="8456" width="19" style="1" customWidth="1"/>
    <col min="8457" max="8457" width="17" style="1" customWidth="1"/>
    <col min="8458" max="8458" width="9.5546875" style="1" customWidth="1"/>
    <col min="8459" max="8459" width="8.88671875" style="1" customWidth="1"/>
    <col min="8460" max="8460" width="3.44140625" style="1" customWidth="1"/>
    <col min="8461" max="8461" width="4.44140625" style="1" customWidth="1"/>
    <col min="8462" max="8462" width="2.44140625" style="1" customWidth="1"/>
    <col min="8463" max="8463" width="13.5546875" style="1" customWidth="1"/>
    <col min="8464" max="8464" width="5.44140625" style="1" customWidth="1"/>
    <col min="8465" max="8465" width="5.5546875" style="1" customWidth="1"/>
    <col min="8466" max="8466" width="5.88671875" style="1" customWidth="1"/>
    <col min="8467" max="8467" width="8.44140625" style="1" customWidth="1"/>
    <col min="8468" max="8706" width="9.5546875" style="1"/>
    <col min="8707" max="8707" width="8" style="1" customWidth="1"/>
    <col min="8708" max="8708" width="16.5546875" style="1" customWidth="1"/>
    <col min="8709" max="8709" width="17" style="1" customWidth="1"/>
    <col min="8710" max="8711" width="12.109375" style="1" customWidth="1"/>
    <col min="8712" max="8712" width="19" style="1" customWidth="1"/>
    <col min="8713" max="8713" width="17" style="1" customWidth="1"/>
    <col min="8714" max="8714" width="9.5546875" style="1" customWidth="1"/>
    <col min="8715" max="8715" width="8.88671875" style="1" customWidth="1"/>
    <col min="8716" max="8716" width="3.44140625" style="1" customWidth="1"/>
    <col min="8717" max="8717" width="4.44140625" style="1" customWidth="1"/>
    <col min="8718" max="8718" width="2.44140625" style="1" customWidth="1"/>
    <col min="8719" max="8719" width="13.5546875" style="1" customWidth="1"/>
    <col min="8720" max="8720" width="5.44140625" style="1" customWidth="1"/>
    <col min="8721" max="8721" width="5.5546875" style="1" customWidth="1"/>
    <col min="8722" max="8722" width="5.88671875" style="1" customWidth="1"/>
    <col min="8723" max="8723" width="8.44140625" style="1" customWidth="1"/>
    <col min="8724" max="8962" width="9.5546875" style="1"/>
    <col min="8963" max="8963" width="8" style="1" customWidth="1"/>
    <col min="8964" max="8964" width="16.5546875" style="1" customWidth="1"/>
    <col min="8965" max="8965" width="17" style="1" customWidth="1"/>
    <col min="8966" max="8967" width="12.109375" style="1" customWidth="1"/>
    <col min="8968" max="8968" width="19" style="1" customWidth="1"/>
    <col min="8969" max="8969" width="17" style="1" customWidth="1"/>
    <col min="8970" max="8970" width="9.5546875" style="1" customWidth="1"/>
    <col min="8971" max="8971" width="8.88671875" style="1" customWidth="1"/>
    <col min="8972" max="8972" width="3.44140625" style="1" customWidth="1"/>
    <col min="8973" max="8973" width="4.44140625" style="1" customWidth="1"/>
    <col min="8974" max="8974" width="2.44140625" style="1" customWidth="1"/>
    <col min="8975" max="8975" width="13.5546875" style="1" customWidth="1"/>
    <col min="8976" max="8976" width="5.44140625" style="1" customWidth="1"/>
    <col min="8977" max="8977" width="5.5546875" style="1" customWidth="1"/>
    <col min="8978" max="8978" width="5.88671875" style="1" customWidth="1"/>
    <col min="8979" max="8979" width="8.44140625" style="1" customWidth="1"/>
    <col min="8980" max="9218" width="9.5546875" style="1"/>
    <col min="9219" max="9219" width="8" style="1" customWidth="1"/>
    <col min="9220" max="9220" width="16.5546875" style="1" customWidth="1"/>
    <col min="9221" max="9221" width="17" style="1" customWidth="1"/>
    <col min="9222" max="9223" width="12.109375" style="1" customWidth="1"/>
    <col min="9224" max="9224" width="19" style="1" customWidth="1"/>
    <col min="9225" max="9225" width="17" style="1" customWidth="1"/>
    <col min="9226" max="9226" width="9.5546875" style="1" customWidth="1"/>
    <col min="9227" max="9227" width="8.88671875" style="1" customWidth="1"/>
    <col min="9228" max="9228" width="3.44140625" style="1" customWidth="1"/>
    <col min="9229" max="9229" width="4.44140625" style="1" customWidth="1"/>
    <col min="9230" max="9230" width="2.44140625" style="1" customWidth="1"/>
    <col min="9231" max="9231" width="13.5546875" style="1" customWidth="1"/>
    <col min="9232" max="9232" width="5.44140625" style="1" customWidth="1"/>
    <col min="9233" max="9233" width="5.5546875" style="1" customWidth="1"/>
    <col min="9234" max="9234" width="5.88671875" style="1" customWidth="1"/>
    <col min="9235" max="9235" width="8.44140625" style="1" customWidth="1"/>
    <col min="9236" max="9474" width="9.5546875" style="1"/>
    <col min="9475" max="9475" width="8" style="1" customWidth="1"/>
    <col min="9476" max="9476" width="16.5546875" style="1" customWidth="1"/>
    <col min="9477" max="9477" width="17" style="1" customWidth="1"/>
    <col min="9478" max="9479" width="12.109375" style="1" customWidth="1"/>
    <col min="9480" max="9480" width="19" style="1" customWidth="1"/>
    <col min="9481" max="9481" width="17" style="1" customWidth="1"/>
    <col min="9482" max="9482" width="9.5546875" style="1" customWidth="1"/>
    <col min="9483" max="9483" width="8.88671875" style="1" customWidth="1"/>
    <col min="9484" max="9484" width="3.44140625" style="1" customWidth="1"/>
    <col min="9485" max="9485" width="4.44140625" style="1" customWidth="1"/>
    <col min="9486" max="9486" width="2.44140625" style="1" customWidth="1"/>
    <col min="9487" max="9487" width="13.5546875" style="1" customWidth="1"/>
    <col min="9488" max="9488" width="5.44140625" style="1" customWidth="1"/>
    <col min="9489" max="9489" width="5.5546875" style="1" customWidth="1"/>
    <col min="9490" max="9490" width="5.88671875" style="1" customWidth="1"/>
    <col min="9491" max="9491" width="8.44140625" style="1" customWidth="1"/>
    <col min="9492" max="9730" width="9.5546875" style="1"/>
    <col min="9731" max="9731" width="8" style="1" customWidth="1"/>
    <col min="9732" max="9732" width="16.5546875" style="1" customWidth="1"/>
    <col min="9733" max="9733" width="17" style="1" customWidth="1"/>
    <col min="9734" max="9735" width="12.109375" style="1" customWidth="1"/>
    <col min="9736" max="9736" width="19" style="1" customWidth="1"/>
    <col min="9737" max="9737" width="17" style="1" customWidth="1"/>
    <col min="9738" max="9738" width="9.5546875" style="1" customWidth="1"/>
    <col min="9739" max="9739" width="8.88671875" style="1" customWidth="1"/>
    <col min="9740" max="9740" width="3.44140625" style="1" customWidth="1"/>
    <col min="9741" max="9741" width="4.44140625" style="1" customWidth="1"/>
    <col min="9742" max="9742" width="2.44140625" style="1" customWidth="1"/>
    <col min="9743" max="9743" width="13.5546875" style="1" customWidth="1"/>
    <col min="9744" max="9744" width="5.44140625" style="1" customWidth="1"/>
    <col min="9745" max="9745" width="5.5546875" style="1" customWidth="1"/>
    <col min="9746" max="9746" width="5.88671875" style="1" customWidth="1"/>
    <col min="9747" max="9747" width="8.44140625" style="1" customWidth="1"/>
    <col min="9748" max="9986" width="9.5546875" style="1"/>
    <col min="9987" max="9987" width="8" style="1" customWidth="1"/>
    <col min="9988" max="9988" width="16.5546875" style="1" customWidth="1"/>
    <col min="9989" max="9989" width="17" style="1" customWidth="1"/>
    <col min="9990" max="9991" width="12.109375" style="1" customWidth="1"/>
    <col min="9992" max="9992" width="19" style="1" customWidth="1"/>
    <col min="9993" max="9993" width="17" style="1" customWidth="1"/>
    <col min="9994" max="9994" width="9.5546875" style="1" customWidth="1"/>
    <col min="9995" max="9995" width="8.88671875" style="1" customWidth="1"/>
    <col min="9996" max="9996" width="3.44140625" style="1" customWidth="1"/>
    <col min="9997" max="9997" width="4.44140625" style="1" customWidth="1"/>
    <col min="9998" max="9998" width="2.44140625" style="1" customWidth="1"/>
    <col min="9999" max="9999" width="13.5546875" style="1" customWidth="1"/>
    <col min="10000" max="10000" width="5.44140625" style="1" customWidth="1"/>
    <col min="10001" max="10001" width="5.5546875" style="1" customWidth="1"/>
    <col min="10002" max="10002" width="5.88671875" style="1" customWidth="1"/>
    <col min="10003" max="10003" width="8.44140625" style="1" customWidth="1"/>
    <col min="10004" max="10242" width="9.5546875" style="1"/>
    <col min="10243" max="10243" width="8" style="1" customWidth="1"/>
    <col min="10244" max="10244" width="16.5546875" style="1" customWidth="1"/>
    <col min="10245" max="10245" width="17" style="1" customWidth="1"/>
    <col min="10246" max="10247" width="12.109375" style="1" customWidth="1"/>
    <col min="10248" max="10248" width="19" style="1" customWidth="1"/>
    <col min="10249" max="10249" width="17" style="1" customWidth="1"/>
    <col min="10250" max="10250" width="9.5546875" style="1" customWidth="1"/>
    <col min="10251" max="10251" width="8.88671875" style="1" customWidth="1"/>
    <col min="10252" max="10252" width="3.44140625" style="1" customWidth="1"/>
    <col min="10253" max="10253" width="4.44140625" style="1" customWidth="1"/>
    <col min="10254" max="10254" width="2.44140625" style="1" customWidth="1"/>
    <col min="10255" max="10255" width="13.5546875" style="1" customWidth="1"/>
    <col min="10256" max="10256" width="5.44140625" style="1" customWidth="1"/>
    <col min="10257" max="10257" width="5.5546875" style="1" customWidth="1"/>
    <col min="10258" max="10258" width="5.88671875" style="1" customWidth="1"/>
    <col min="10259" max="10259" width="8.44140625" style="1" customWidth="1"/>
    <col min="10260" max="10498" width="9.5546875" style="1"/>
    <col min="10499" max="10499" width="8" style="1" customWidth="1"/>
    <col min="10500" max="10500" width="16.5546875" style="1" customWidth="1"/>
    <col min="10501" max="10501" width="17" style="1" customWidth="1"/>
    <col min="10502" max="10503" width="12.109375" style="1" customWidth="1"/>
    <col min="10504" max="10504" width="19" style="1" customWidth="1"/>
    <col min="10505" max="10505" width="17" style="1" customWidth="1"/>
    <col min="10506" max="10506" width="9.5546875" style="1" customWidth="1"/>
    <col min="10507" max="10507" width="8.88671875" style="1" customWidth="1"/>
    <col min="10508" max="10508" width="3.44140625" style="1" customWidth="1"/>
    <col min="10509" max="10509" width="4.44140625" style="1" customWidth="1"/>
    <col min="10510" max="10510" width="2.44140625" style="1" customWidth="1"/>
    <col min="10511" max="10511" width="13.5546875" style="1" customWidth="1"/>
    <col min="10512" max="10512" width="5.44140625" style="1" customWidth="1"/>
    <col min="10513" max="10513" width="5.5546875" style="1" customWidth="1"/>
    <col min="10514" max="10514" width="5.88671875" style="1" customWidth="1"/>
    <col min="10515" max="10515" width="8.44140625" style="1" customWidth="1"/>
    <col min="10516" max="10754" width="9.5546875" style="1"/>
    <col min="10755" max="10755" width="8" style="1" customWidth="1"/>
    <col min="10756" max="10756" width="16.5546875" style="1" customWidth="1"/>
    <col min="10757" max="10757" width="17" style="1" customWidth="1"/>
    <col min="10758" max="10759" width="12.109375" style="1" customWidth="1"/>
    <col min="10760" max="10760" width="19" style="1" customWidth="1"/>
    <col min="10761" max="10761" width="17" style="1" customWidth="1"/>
    <col min="10762" max="10762" width="9.5546875" style="1" customWidth="1"/>
    <col min="10763" max="10763" width="8.88671875" style="1" customWidth="1"/>
    <col min="10764" max="10764" width="3.44140625" style="1" customWidth="1"/>
    <col min="10765" max="10765" width="4.44140625" style="1" customWidth="1"/>
    <col min="10766" max="10766" width="2.44140625" style="1" customWidth="1"/>
    <col min="10767" max="10767" width="13.5546875" style="1" customWidth="1"/>
    <col min="10768" max="10768" width="5.44140625" style="1" customWidth="1"/>
    <col min="10769" max="10769" width="5.5546875" style="1" customWidth="1"/>
    <col min="10770" max="10770" width="5.88671875" style="1" customWidth="1"/>
    <col min="10771" max="10771" width="8.44140625" style="1" customWidth="1"/>
    <col min="10772" max="11010" width="9.5546875" style="1"/>
    <col min="11011" max="11011" width="8" style="1" customWidth="1"/>
    <col min="11012" max="11012" width="16.5546875" style="1" customWidth="1"/>
    <col min="11013" max="11013" width="17" style="1" customWidth="1"/>
    <col min="11014" max="11015" width="12.109375" style="1" customWidth="1"/>
    <col min="11016" max="11016" width="19" style="1" customWidth="1"/>
    <col min="11017" max="11017" width="17" style="1" customWidth="1"/>
    <col min="11018" max="11018" width="9.5546875" style="1" customWidth="1"/>
    <col min="11019" max="11019" width="8.88671875" style="1" customWidth="1"/>
    <col min="11020" max="11020" width="3.44140625" style="1" customWidth="1"/>
    <col min="11021" max="11021" width="4.44140625" style="1" customWidth="1"/>
    <col min="11022" max="11022" width="2.44140625" style="1" customWidth="1"/>
    <col min="11023" max="11023" width="13.5546875" style="1" customWidth="1"/>
    <col min="11024" max="11024" width="5.44140625" style="1" customWidth="1"/>
    <col min="11025" max="11025" width="5.5546875" style="1" customWidth="1"/>
    <col min="11026" max="11026" width="5.88671875" style="1" customWidth="1"/>
    <col min="11027" max="11027" width="8.44140625" style="1" customWidth="1"/>
    <col min="11028" max="11266" width="9.5546875" style="1"/>
    <col min="11267" max="11267" width="8" style="1" customWidth="1"/>
    <col min="11268" max="11268" width="16.5546875" style="1" customWidth="1"/>
    <col min="11269" max="11269" width="17" style="1" customWidth="1"/>
    <col min="11270" max="11271" width="12.109375" style="1" customWidth="1"/>
    <col min="11272" max="11272" width="19" style="1" customWidth="1"/>
    <col min="11273" max="11273" width="17" style="1" customWidth="1"/>
    <col min="11274" max="11274" width="9.5546875" style="1" customWidth="1"/>
    <col min="11275" max="11275" width="8.88671875" style="1" customWidth="1"/>
    <col min="11276" max="11276" width="3.44140625" style="1" customWidth="1"/>
    <col min="11277" max="11277" width="4.44140625" style="1" customWidth="1"/>
    <col min="11278" max="11278" width="2.44140625" style="1" customWidth="1"/>
    <col min="11279" max="11279" width="13.5546875" style="1" customWidth="1"/>
    <col min="11280" max="11280" width="5.44140625" style="1" customWidth="1"/>
    <col min="11281" max="11281" width="5.5546875" style="1" customWidth="1"/>
    <col min="11282" max="11282" width="5.88671875" style="1" customWidth="1"/>
    <col min="11283" max="11283" width="8.44140625" style="1" customWidth="1"/>
    <col min="11284" max="11522" width="9.5546875" style="1"/>
    <col min="11523" max="11523" width="8" style="1" customWidth="1"/>
    <col min="11524" max="11524" width="16.5546875" style="1" customWidth="1"/>
    <col min="11525" max="11525" width="17" style="1" customWidth="1"/>
    <col min="11526" max="11527" width="12.109375" style="1" customWidth="1"/>
    <col min="11528" max="11528" width="19" style="1" customWidth="1"/>
    <col min="11529" max="11529" width="17" style="1" customWidth="1"/>
    <col min="11530" max="11530" width="9.5546875" style="1" customWidth="1"/>
    <col min="11531" max="11531" width="8.88671875" style="1" customWidth="1"/>
    <col min="11532" max="11532" width="3.44140625" style="1" customWidth="1"/>
    <col min="11533" max="11533" width="4.44140625" style="1" customWidth="1"/>
    <col min="11534" max="11534" width="2.44140625" style="1" customWidth="1"/>
    <col min="11535" max="11535" width="13.5546875" style="1" customWidth="1"/>
    <col min="11536" max="11536" width="5.44140625" style="1" customWidth="1"/>
    <col min="11537" max="11537" width="5.5546875" style="1" customWidth="1"/>
    <col min="11538" max="11538" width="5.88671875" style="1" customWidth="1"/>
    <col min="11539" max="11539" width="8.44140625" style="1" customWidth="1"/>
    <col min="11540" max="11778" width="9.5546875" style="1"/>
    <col min="11779" max="11779" width="8" style="1" customWidth="1"/>
    <col min="11780" max="11780" width="16.5546875" style="1" customWidth="1"/>
    <col min="11781" max="11781" width="17" style="1" customWidth="1"/>
    <col min="11782" max="11783" width="12.109375" style="1" customWidth="1"/>
    <col min="11784" max="11784" width="19" style="1" customWidth="1"/>
    <col min="11785" max="11785" width="17" style="1" customWidth="1"/>
    <col min="11786" max="11786" width="9.5546875" style="1" customWidth="1"/>
    <col min="11787" max="11787" width="8.88671875" style="1" customWidth="1"/>
    <col min="11788" max="11788" width="3.44140625" style="1" customWidth="1"/>
    <col min="11789" max="11789" width="4.44140625" style="1" customWidth="1"/>
    <col min="11790" max="11790" width="2.44140625" style="1" customWidth="1"/>
    <col min="11791" max="11791" width="13.5546875" style="1" customWidth="1"/>
    <col min="11792" max="11792" width="5.44140625" style="1" customWidth="1"/>
    <col min="11793" max="11793" width="5.5546875" style="1" customWidth="1"/>
    <col min="11794" max="11794" width="5.88671875" style="1" customWidth="1"/>
    <col min="11795" max="11795" width="8.44140625" style="1" customWidth="1"/>
    <col min="11796" max="12034" width="9.5546875" style="1"/>
    <col min="12035" max="12035" width="8" style="1" customWidth="1"/>
    <col min="12036" max="12036" width="16.5546875" style="1" customWidth="1"/>
    <col min="12037" max="12037" width="17" style="1" customWidth="1"/>
    <col min="12038" max="12039" width="12.109375" style="1" customWidth="1"/>
    <col min="12040" max="12040" width="19" style="1" customWidth="1"/>
    <col min="12041" max="12041" width="17" style="1" customWidth="1"/>
    <col min="12042" max="12042" width="9.5546875" style="1" customWidth="1"/>
    <col min="12043" max="12043" width="8.88671875" style="1" customWidth="1"/>
    <col min="12044" max="12044" width="3.44140625" style="1" customWidth="1"/>
    <col min="12045" max="12045" width="4.44140625" style="1" customWidth="1"/>
    <col min="12046" max="12046" width="2.44140625" style="1" customWidth="1"/>
    <col min="12047" max="12047" width="13.5546875" style="1" customWidth="1"/>
    <col min="12048" max="12048" width="5.44140625" style="1" customWidth="1"/>
    <col min="12049" max="12049" width="5.5546875" style="1" customWidth="1"/>
    <col min="12050" max="12050" width="5.88671875" style="1" customWidth="1"/>
    <col min="12051" max="12051" width="8.44140625" style="1" customWidth="1"/>
    <col min="12052" max="12290" width="9.5546875" style="1"/>
    <col min="12291" max="12291" width="8" style="1" customWidth="1"/>
    <col min="12292" max="12292" width="16.5546875" style="1" customWidth="1"/>
    <col min="12293" max="12293" width="17" style="1" customWidth="1"/>
    <col min="12294" max="12295" width="12.109375" style="1" customWidth="1"/>
    <col min="12296" max="12296" width="19" style="1" customWidth="1"/>
    <col min="12297" max="12297" width="17" style="1" customWidth="1"/>
    <col min="12298" max="12298" width="9.5546875" style="1" customWidth="1"/>
    <col min="12299" max="12299" width="8.88671875" style="1" customWidth="1"/>
    <col min="12300" max="12300" width="3.44140625" style="1" customWidth="1"/>
    <col min="12301" max="12301" width="4.44140625" style="1" customWidth="1"/>
    <col min="12302" max="12302" width="2.44140625" style="1" customWidth="1"/>
    <col min="12303" max="12303" width="13.5546875" style="1" customWidth="1"/>
    <col min="12304" max="12304" width="5.44140625" style="1" customWidth="1"/>
    <col min="12305" max="12305" width="5.5546875" style="1" customWidth="1"/>
    <col min="12306" max="12306" width="5.88671875" style="1" customWidth="1"/>
    <col min="12307" max="12307" width="8.44140625" style="1" customWidth="1"/>
    <col min="12308" max="12546" width="9.5546875" style="1"/>
    <col min="12547" max="12547" width="8" style="1" customWidth="1"/>
    <col min="12548" max="12548" width="16.5546875" style="1" customWidth="1"/>
    <col min="12549" max="12549" width="17" style="1" customWidth="1"/>
    <col min="12550" max="12551" width="12.109375" style="1" customWidth="1"/>
    <col min="12552" max="12552" width="19" style="1" customWidth="1"/>
    <col min="12553" max="12553" width="17" style="1" customWidth="1"/>
    <col min="12554" max="12554" width="9.5546875" style="1" customWidth="1"/>
    <col min="12555" max="12555" width="8.88671875" style="1" customWidth="1"/>
    <col min="12556" max="12556" width="3.44140625" style="1" customWidth="1"/>
    <col min="12557" max="12557" width="4.44140625" style="1" customWidth="1"/>
    <col min="12558" max="12558" width="2.44140625" style="1" customWidth="1"/>
    <col min="12559" max="12559" width="13.5546875" style="1" customWidth="1"/>
    <col min="12560" max="12560" width="5.44140625" style="1" customWidth="1"/>
    <col min="12561" max="12561" width="5.5546875" style="1" customWidth="1"/>
    <col min="12562" max="12562" width="5.88671875" style="1" customWidth="1"/>
    <col min="12563" max="12563" width="8.44140625" style="1" customWidth="1"/>
    <col min="12564" max="12802" width="9.5546875" style="1"/>
    <col min="12803" max="12803" width="8" style="1" customWidth="1"/>
    <col min="12804" max="12804" width="16.5546875" style="1" customWidth="1"/>
    <col min="12805" max="12805" width="17" style="1" customWidth="1"/>
    <col min="12806" max="12807" width="12.109375" style="1" customWidth="1"/>
    <col min="12808" max="12808" width="19" style="1" customWidth="1"/>
    <col min="12809" max="12809" width="17" style="1" customWidth="1"/>
    <col min="12810" max="12810" width="9.5546875" style="1" customWidth="1"/>
    <col min="12811" max="12811" width="8.88671875" style="1" customWidth="1"/>
    <col min="12812" max="12812" width="3.44140625" style="1" customWidth="1"/>
    <col min="12813" max="12813" width="4.44140625" style="1" customWidth="1"/>
    <col min="12814" max="12814" width="2.44140625" style="1" customWidth="1"/>
    <col min="12815" max="12815" width="13.5546875" style="1" customWidth="1"/>
    <col min="12816" max="12816" width="5.44140625" style="1" customWidth="1"/>
    <col min="12817" max="12817" width="5.5546875" style="1" customWidth="1"/>
    <col min="12818" max="12818" width="5.88671875" style="1" customWidth="1"/>
    <col min="12819" max="12819" width="8.44140625" style="1" customWidth="1"/>
    <col min="12820" max="13058" width="9.5546875" style="1"/>
    <col min="13059" max="13059" width="8" style="1" customWidth="1"/>
    <col min="13060" max="13060" width="16.5546875" style="1" customWidth="1"/>
    <col min="13061" max="13061" width="17" style="1" customWidth="1"/>
    <col min="13062" max="13063" width="12.109375" style="1" customWidth="1"/>
    <col min="13064" max="13064" width="19" style="1" customWidth="1"/>
    <col min="13065" max="13065" width="17" style="1" customWidth="1"/>
    <col min="13066" max="13066" width="9.5546875" style="1" customWidth="1"/>
    <col min="13067" max="13067" width="8.88671875" style="1" customWidth="1"/>
    <col min="13068" max="13068" width="3.44140625" style="1" customWidth="1"/>
    <col min="13069" max="13069" width="4.44140625" style="1" customWidth="1"/>
    <col min="13070" max="13070" width="2.44140625" style="1" customWidth="1"/>
    <col min="13071" max="13071" width="13.5546875" style="1" customWidth="1"/>
    <col min="13072" max="13072" width="5.44140625" style="1" customWidth="1"/>
    <col min="13073" max="13073" width="5.5546875" style="1" customWidth="1"/>
    <col min="13074" max="13074" width="5.88671875" style="1" customWidth="1"/>
    <col min="13075" max="13075" width="8.44140625" style="1" customWidth="1"/>
    <col min="13076" max="13314" width="9.5546875" style="1"/>
    <col min="13315" max="13315" width="8" style="1" customWidth="1"/>
    <col min="13316" max="13316" width="16.5546875" style="1" customWidth="1"/>
    <col min="13317" max="13317" width="17" style="1" customWidth="1"/>
    <col min="13318" max="13319" width="12.109375" style="1" customWidth="1"/>
    <col min="13320" max="13320" width="19" style="1" customWidth="1"/>
    <col min="13321" max="13321" width="17" style="1" customWidth="1"/>
    <col min="13322" max="13322" width="9.5546875" style="1" customWidth="1"/>
    <col min="13323" max="13323" width="8.88671875" style="1" customWidth="1"/>
    <col min="13324" max="13324" width="3.44140625" style="1" customWidth="1"/>
    <col min="13325" max="13325" width="4.44140625" style="1" customWidth="1"/>
    <col min="13326" max="13326" width="2.44140625" style="1" customWidth="1"/>
    <col min="13327" max="13327" width="13.5546875" style="1" customWidth="1"/>
    <col min="13328" max="13328" width="5.44140625" style="1" customWidth="1"/>
    <col min="13329" max="13329" width="5.5546875" style="1" customWidth="1"/>
    <col min="13330" max="13330" width="5.88671875" style="1" customWidth="1"/>
    <col min="13331" max="13331" width="8.44140625" style="1" customWidth="1"/>
    <col min="13332" max="13570" width="9.5546875" style="1"/>
    <col min="13571" max="13571" width="8" style="1" customWidth="1"/>
    <col min="13572" max="13572" width="16.5546875" style="1" customWidth="1"/>
    <col min="13573" max="13573" width="17" style="1" customWidth="1"/>
    <col min="13574" max="13575" width="12.109375" style="1" customWidth="1"/>
    <col min="13576" max="13576" width="19" style="1" customWidth="1"/>
    <col min="13577" max="13577" width="17" style="1" customWidth="1"/>
    <col min="13578" max="13578" width="9.5546875" style="1" customWidth="1"/>
    <col min="13579" max="13579" width="8.88671875" style="1" customWidth="1"/>
    <col min="13580" max="13580" width="3.44140625" style="1" customWidth="1"/>
    <col min="13581" max="13581" width="4.44140625" style="1" customWidth="1"/>
    <col min="13582" max="13582" width="2.44140625" style="1" customWidth="1"/>
    <col min="13583" max="13583" width="13.5546875" style="1" customWidth="1"/>
    <col min="13584" max="13584" width="5.44140625" style="1" customWidth="1"/>
    <col min="13585" max="13585" width="5.5546875" style="1" customWidth="1"/>
    <col min="13586" max="13586" width="5.88671875" style="1" customWidth="1"/>
    <col min="13587" max="13587" width="8.44140625" style="1" customWidth="1"/>
    <col min="13588" max="13826" width="9.5546875" style="1"/>
    <col min="13827" max="13827" width="8" style="1" customWidth="1"/>
    <col min="13828" max="13828" width="16.5546875" style="1" customWidth="1"/>
    <col min="13829" max="13829" width="17" style="1" customWidth="1"/>
    <col min="13830" max="13831" width="12.109375" style="1" customWidth="1"/>
    <col min="13832" max="13832" width="19" style="1" customWidth="1"/>
    <col min="13833" max="13833" width="17" style="1" customWidth="1"/>
    <col min="13834" max="13834" width="9.5546875" style="1" customWidth="1"/>
    <col min="13835" max="13835" width="8.88671875" style="1" customWidth="1"/>
    <col min="13836" max="13836" width="3.44140625" style="1" customWidth="1"/>
    <col min="13837" max="13837" width="4.44140625" style="1" customWidth="1"/>
    <col min="13838" max="13838" width="2.44140625" style="1" customWidth="1"/>
    <col min="13839" max="13839" width="13.5546875" style="1" customWidth="1"/>
    <col min="13840" max="13840" width="5.44140625" style="1" customWidth="1"/>
    <col min="13841" max="13841" width="5.5546875" style="1" customWidth="1"/>
    <col min="13842" max="13842" width="5.88671875" style="1" customWidth="1"/>
    <col min="13843" max="13843" width="8.44140625" style="1" customWidth="1"/>
    <col min="13844" max="14082" width="9.5546875" style="1"/>
    <col min="14083" max="14083" width="8" style="1" customWidth="1"/>
    <col min="14084" max="14084" width="16.5546875" style="1" customWidth="1"/>
    <col min="14085" max="14085" width="17" style="1" customWidth="1"/>
    <col min="14086" max="14087" width="12.109375" style="1" customWidth="1"/>
    <col min="14088" max="14088" width="19" style="1" customWidth="1"/>
    <col min="14089" max="14089" width="17" style="1" customWidth="1"/>
    <col min="14090" max="14090" width="9.5546875" style="1" customWidth="1"/>
    <col min="14091" max="14091" width="8.88671875" style="1" customWidth="1"/>
    <col min="14092" max="14092" width="3.44140625" style="1" customWidth="1"/>
    <col min="14093" max="14093" width="4.44140625" style="1" customWidth="1"/>
    <col min="14094" max="14094" width="2.44140625" style="1" customWidth="1"/>
    <col min="14095" max="14095" width="13.5546875" style="1" customWidth="1"/>
    <col min="14096" max="14096" width="5.44140625" style="1" customWidth="1"/>
    <col min="14097" max="14097" width="5.5546875" style="1" customWidth="1"/>
    <col min="14098" max="14098" width="5.88671875" style="1" customWidth="1"/>
    <col min="14099" max="14099" width="8.44140625" style="1" customWidth="1"/>
    <col min="14100" max="14338" width="9.5546875" style="1"/>
    <col min="14339" max="14339" width="8" style="1" customWidth="1"/>
    <col min="14340" max="14340" width="16.5546875" style="1" customWidth="1"/>
    <col min="14341" max="14341" width="17" style="1" customWidth="1"/>
    <col min="14342" max="14343" width="12.109375" style="1" customWidth="1"/>
    <col min="14344" max="14344" width="19" style="1" customWidth="1"/>
    <col min="14345" max="14345" width="17" style="1" customWidth="1"/>
    <col min="14346" max="14346" width="9.5546875" style="1" customWidth="1"/>
    <col min="14347" max="14347" width="8.88671875" style="1" customWidth="1"/>
    <col min="14348" max="14348" width="3.44140625" style="1" customWidth="1"/>
    <col min="14349" max="14349" width="4.44140625" style="1" customWidth="1"/>
    <col min="14350" max="14350" width="2.44140625" style="1" customWidth="1"/>
    <col min="14351" max="14351" width="13.5546875" style="1" customWidth="1"/>
    <col min="14352" max="14352" width="5.44140625" style="1" customWidth="1"/>
    <col min="14353" max="14353" width="5.5546875" style="1" customWidth="1"/>
    <col min="14354" max="14354" width="5.88671875" style="1" customWidth="1"/>
    <col min="14355" max="14355" width="8.44140625" style="1" customWidth="1"/>
    <col min="14356" max="14594" width="9.5546875" style="1"/>
    <col min="14595" max="14595" width="8" style="1" customWidth="1"/>
    <col min="14596" max="14596" width="16.5546875" style="1" customWidth="1"/>
    <col min="14597" max="14597" width="17" style="1" customWidth="1"/>
    <col min="14598" max="14599" width="12.109375" style="1" customWidth="1"/>
    <col min="14600" max="14600" width="19" style="1" customWidth="1"/>
    <col min="14601" max="14601" width="17" style="1" customWidth="1"/>
    <col min="14602" max="14602" width="9.5546875" style="1" customWidth="1"/>
    <col min="14603" max="14603" width="8.88671875" style="1" customWidth="1"/>
    <col min="14604" max="14604" width="3.44140625" style="1" customWidth="1"/>
    <col min="14605" max="14605" width="4.44140625" style="1" customWidth="1"/>
    <col min="14606" max="14606" width="2.44140625" style="1" customWidth="1"/>
    <col min="14607" max="14607" width="13.5546875" style="1" customWidth="1"/>
    <col min="14608" max="14608" width="5.44140625" style="1" customWidth="1"/>
    <col min="14609" max="14609" width="5.5546875" style="1" customWidth="1"/>
    <col min="14610" max="14610" width="5.88671875" style="1" customWidth="1"/>
    <col min="14611" max="14611" width="8.44140625" style="1" customWidth="1"/>
    <col min="14612" max="14850" width="9.5546875" style="1"/>
    <col min="14851" max="14851" width="8" style="1" customWidth="1"/>
    <col min="14852" max="14852" width="16.5546875" style="1" customWidth="1"/>
    <col min="14853" max="14853" width="17" style="1" customWidth="1"/>
    <col min="14854" max="14855" width="12.109375" style="1" customWidth="1"/>
    <col min="14856" max="14856" width="19" style="1" customWidth="1"/>
    <col min="14857" max="14857" width="17" style="1" customWidth="1"/>
    <col min="14858" max="14858" width="9.5546875" style="1" customWidth="1"/>
    <col min="14859" max="14859" width="8.88671875" style="1" customWidth="1"/>
    <col min="14860" max="14860" width="3.44140625" style="1" customWidth="1"/>
    <col min="14861" max="14861" width="4.44140625" style="1" customWidth="1"/>
    <col min="14862" max="14862" width="2.44140625" style="1" customWidth="1"/>
    <col min="14863" max="14863" width="13.5546875" style="1" customWidth="1"/>
    <col min="14864" max="14864" width="5.44140625" style="1" customWidth="1"/>
    <col min="14865" max="14865" width="5.5546875" style="1" customWidth="1"/>
    <col min="14866" max="14866" width="5.88671875" style="1" customWidth="1"/>
    <col min="14867" max="14867" width="8.44140625" style="1" customWidth="1"/>
    <col min="14868" max="15106" width="9.5546875" style="1"/>
    <col min="15107" max="15107" width="8" style="1" customWidth="1"/>
    <col min="15108" max="15108" width="16.5546875" style="1" customWidth="1"/>
    <col min="15109" max="15109" width="17" style="1" customWidth="1"/>
    <col min="15110" max="15111" width="12.109375" style="1" customWidth="1"/>
    <col min="15112" max="15112" width="19" style="1" customWidth="1"/>
    <col min="15113" max="15113" width="17" style="1" customWidth="1"/>
    <col min="15114" max="15114" width="9.5546875" style="1" customWidth="1"/>
    <col min="15115" max="15115" width="8.88671875" style="1" customWidth="1"/>
    <col min="15116" max="15116" width="3.44140625" style="1" customWidth="1"/>
    <col min="15117" max="15117" width="4.44140625" style="1" customWidth="1"/>
    <col min="15118" max="15118" width="2.44140625" style="1" customWidth="1"/>
    <col min="15119" max="15119" width="13.5546875" style="1" customWidth="1"/>
    <col min="15120" max="15120" width="5.44140625" style="1" customWidth="1"/>
    <col min="15121" max="15121" width="5.5546875" style="1" customWidth="1"/>
    <col min="15122" max="15122" width="5.88671875" style="1" customWidth="1"/>
    <col min="15123" max="15123" width="8.44140625" style="1" customWidth="1"/>
    <col min="15124" max="15362" width="9.5546875" style="1"/>
    <col min="15363" max="15363" width="8" style="1" customWidth="1"/>
    <col min="15364" max="15364" width="16.5546875" style="1" customWidth="1"/>
    <col min="15365" max="15365" width="17" style="1" customWidth="1"/>
    <col min="15366" max="15367" width="12.109375" style="1" customWidth="1"/>
    <col min="15368" max="15368" width="19" style="1" customWidth="1"/>
    <col min="15369" max="15369" width="17" style="1" customWidth="1"/>
    <col min="15370" max="15370" width="9.5546875" style="1" customWidth="1"/>
    <col min="15371" max="15371" width="8.88671875" style="1" customWidth="1"/>
    <col min="15372" max="15372" width="3.44140625" style="1" customWidth="1"/>
    <col min="15373" max="15373" width="4.44140625" style="1" customWidth="1"/>
    <col min="15374" max="15374" width="2.44140625" style="1" customWidth="1"/>
    <col min="15375" max="15375" width="13.5546875" style="1" customWidth="1"/>
    <col min="15376" max="15376" width="5.44140625" style="1" customWidth="1"/>
    <col min="15377" max="15377" width="5.5546875" style="1" customWidth="1"/>
    <col min="15378" max="15378" width="5.88671875" style="1" customWidth="1"/>
    <col min="15379" max="15379" width="8.44140625" style="1" customWidth="1"/>
    <col min="15380" max="15618" width="9.5546875" style="1"/>
    <col min="15619" max="15619" width="8" style="1" customWidth="1"/>
    <col min="15620" max="15620" width="16.5546875" style="1" customWidth="1"/>
    <col min="15621" max="15621" width="17" style="1" customWidth="1"/>
    <col min="15622" max="15623" width="12.109375" style="1" customWidth="1"/>
    <col min="15624" max="15624" width="19" style="1" customWidth="1"/>
    <col min="15625" max="15625" width="17" style="1" customWidth="1"/>
    <col min="15626" max="15626" width="9.5546875" style="1" customWidth="1"/>
    <col min="15627" max="15627" width="8.88671875" style="1" customWidth="1"/>
    <col min="15628" max="15628" width="3.44140625" style="1" customWidth="1"/>
    <col min="15629" max="15629" width="4.44140625" style="1" customWidth="1"/>
    <col min="15630" max="15630" width="2.44140625" style="1" customWidth="1"/>
    <col min="15631" max="15631" width="13.5546875" style="1" customWidth="1"/>
    <col min="15632" max="15632" width="5.44140625" style="1" customWidth="1"/>
    <col min="15633" max="15633" width="5.5546875" style="1" customWidth="1"/>
    <col min="15634" max="15634" width="5.88671875" style="1" customWidth="1"/>
    <col min="15635" max="15635" width="8.44140625" style="1" customWidth="1"/>
    <col min="15636" max="15874" width="9.5546875" style="1"/>
    <col min="15875" max="15875" width="8" style="1" customWidth="1"/>
    <col min="15876" max="15876" width="16.5546875" style="1" customWidth="1"/>
    <col min="15877" max="15877" width="17" style="1" customWidth="1"/>
    <col min="15878" max="15879" width="12.109375" style="1" customWidth="1"/>
    <col min="15880" max="15880" width="19" style="1" customWidth="1"/>
    <col min="15881" max="15881" width="17" style="1" customWidth="1"/>
    <col min="15882" max="15882" width="9.5546875" style="1" customWidth="1"/>
    <col min="15883" max="15883" width="8.88671875" style="1" customWidth="1"/>
    <col min="15884" max="15884" width="3.44140625" style="1" customWidth="1"/>
    <col min="15885" max="15885" width="4.44140625" style="1" customWidth="1"/>
    <col min="15886" max="15886" width="2.44140625" style="1" customWidth="1"/>
    <col min="15887" max="15887" width="13.5546875" style="1" customWidth="1"/>
    <col min="15888" max="15888" width="5.44140625" style="1" customWidth="1"/>
    <col min="15889" max="15889" width="5.5546875" style="1" customWidth="1"/>
    <col min="15890" max="15890" width="5.88671875" style="1" customWidth="1"/>
    <col min="15891" max="15891" width="8.44140625" style="1" customWidth="1"/>
    <col min="15892" max="16130" width="9.5546875" style="1"/>
    <col min="16131" max="16131" width="8" style="1" customWidth="1"/>
    <col min="16132" max="16132" width="16.5546875" style="1" customWidth="1"/>
    <col min="16133" max="16133" width="17" style="1" customWidth="1"/>
    <col min="16134" max="16135" width="12.109375" style="1" customWidth="1"/>
    <col min="16136" max="16136" width="19" style="1" customWidth="1"/>
    <col min="16137" max="16137" width="17" style="1" customWidth="1"/>
    <col min="16138" max="16138" width="9.5546875" style="1" customWidth="1"/>
    <col min="16139" max="16139" width="8.88671875" style="1" customWidth="1"/>
    <col min="16140" max="16140" width="3.44140625" style="1" customWidth="1"/>
    <col min="16141" max="16141" width="4.44140625" style="1" customWidth="1"/>
    <col min="16142" max="16142" width="2.44140625" style="1" customWidth="1"/>
    <col min="16143" max="16143" width="13.5546875" style="1" customWidth="1"/>
    <col min="16144" max="16144" width="5.44140625" style="1" customWidth="1"/>
    <col min="16145" max="16145" width="5.5546875" style="1" customWidth="1"/>
    <col min="16146" max="16146" width="5.88671875" style="1" customWidth="1"/>
    <col min="16147" max="16147" width="8.44140625" style="1" customWidth="1"/>
    <col min="16148" max="16384" width="9.5546875" style="1"/>
  </cols>
  <sheetData>
    <row r="1" spans="1:7" ht="21" x14ac:dyDescent="0.4">
      <c r="A1" s="3" t="s">
        <v>0</v>
      </c>
    </row>
    <row r="4" spans="1:7" ht="22.8" x14ac:dyDescent="0.25">
      <c r="C4" s="44">
        <v>2.12</v>
      </c>
      <c r="E4" s="46" t="s">
        <v>1</v>
      </c>
    </row>
    <row r="5" spans="1:7" ht="24.6" customHeight="1" x14ac:dyDescent="0.25">
      <c r="A5" s="5" t="s">
        <v>18</v>
      </c>
      <c r="B5" s="5" t="s">
        <v>2</v>
      </c>
      <c r="C5" s="45" t="s">
        <v>5</v>
      </c>
      <c r="E5" s="32" t="s">
        <v>3</v>
      </c>
      <c r="F5" s="32" t="s">
        <v>23</v>
      </c>
      <c r="G5" s="6" t="s">
        <v>4</v>
      </c>
    </row>
    <row r="6" spans="1:7" x14ac:dyDescent="0.25">
      <c r="A6" s="2">
        <v>1751</v>
      </c>
      <c r="B6" s="2">
        <v>3</v>
      </c>
      <c r="C6" s="8">
        <f t="shared" ref="C6:C69" si="0">B6/(1000*$C$4)</f>
        <v>1.4150943396226414E-3</v>
      </c>
      <c r="E6" s="2">
        <f>B6/1000</f>
        <v>3.0000000000000001E-3</v>
      </c>
      <c r="F6" s="7">
        <f t="shared" ref="F6:F69" si="1">E6/$C$4</f>
        <v>1.4150943396226414E-3</v>
      </c>
      <c r="G6" s="2">
        <f>E6/2</f>
        <v>1.5E-3</v>
      </c>
    </row>
    <row r="7" spans="1:7" x14ac:dyDescent="0.25">
      <c r="A7" s="2">
        <v>1752</v>
      </c>
      <c r="B7" s="2">
        <v>3</v>
      </c>
      <c r="C7" s="8">
        <f t="shared" si="0"/>
        <v>1.4150943396226414E-3</v>
      </c>
      <c r="E7" s="2">
        <f t="shared" ref="E7:E70" si="2">E6+B7/1000</f>
        <v>6.0000000000000001E-3</v>
      </c>
      <c r="F7" s="7">
        <f t="shared" si="1"/>
        <v>2.8301886792452828E-3</v>
      </c>
      <c r="G7" s="2">
        <f t="shared" ref="G7:G70" si="3">E7/2</f>
        <v>3.0000000000000001E-3</v>
      </c>
    </row>
    <row r="8" spans="1:7" x14ac:dyDescent="0.25">
      <c r="A8" s="2">
        <v>1753</v>
      </c>
      <c r="B8" s="2">
        <v>3</v>
      </c>
      <c r="C8" s="8">
        <f t="shared" si="0"/>
        <v>1.4150943396226414E-3</v>
      </c>
      <c r="E8" s="2">
        <f t="shared" si="2"/>
        <v>9.0000000000000011E-3</v>
      </c>
      <c r="F8" s="7">
        <f t="shared" si="1"/>
        <v>4.2452830188679245E-3</v>
      </c>
      <c r="G8" s="2">
        <f t="shared" si="3"/>
        <v>4.5000000000000005E-3</v>
      </c>
    </row>
    <row r="9" spans="1:7" x14ac:dyDescent="0.25">
      <c r="A9" s="2">
        <v>1754</v>
      </c>
      <c r="B9" s="2">
        <v>3</v>
      </c>
      <c r="C9" s="8">
        <f t="shared" si="0"/>
        <v>1.4150943396226414E-3</v>
      </c>
      <c r="E9" s="2">
        <f t="shared" si="2"/>
        <v>1.2E-2</v>
      </c>
      <c r="F9" s="7">
        <f t="shared" si="1"/>
        <v>5.6603773584905656E-3</v>
      </c>
      <c r="G9" s="2">
        <f t="shared" si="3"/>
        <v>6.0000000000000001E-3</v>
      </c>
    </row>
    <row r="10" spans="1:7" x14ac:dyDescent="0.25">
      <c r="A10" s="2">
        <v>1755</v>
      </c>
      <c r="B10" s="2">
        <v>3</v>
      </c>
      <c r="C10" s="8">
        <f t="shared" si="0"/>
        <v>1.4150943396226414E-3</v>
      </c>
      <c r="E10" s="2">
        <f t="shared" si="2"/>
        <v>1.4999999999999999E-2</v>
      </c>
      <c r="F10" s="7">
        <f t="shared" si="1"/>
        <v>7.0754716981132068E-3</v>
      </c>
      <c r="G10" s="2">
        <f t="shared" si="3"/>
        <v>7.4999999999999997E-3</v>
      </c>
    </row>
    <row r="11" spans="1:7" x14ac:dyDescent="0.25">
      <c r="A11" s="2">
        <v>1756</v>
      </c>
      <c r="B11" s="2">
        <v>3</v>
      </c>
      <c r="C11" s="8">
        <f t="shared" si="0"/>
        <v>1.4150943396226414E-3</v>
      </c>
      <c r="E11" s="2">
        <f t="shared" si="2"/>
        <v>1.7999999999999999E-2</v>
      </c>
      <c r="F11" s="7">
        <f t="shared" si="1"/>
        <v>8.4905660377358472E-3</v>
      </c>
      <c r="G11" s="2">
        <f t="shared" si="3"/>
        <v>8.9999999999999993E-3</v>
      </c>
    </row>
    <row r="12" spans="1:7" x14ac:dyDescent="0.25">
      <c r="A12" s="2">
        <v>1757</v>
      </c>
      <c r="B12" s="2">
        <v>3</v>
      </c>
      <c r="C12" s="8">
        <f t="shared" si="0"/>
        <v>1.4150943396226414E-3</v>
      </c>
      <c r="E12" s="2">
        <f t="shared" si="2"/>
        <v>2.0999999999999998E-2</v>
      </c>
      <c r="F12" s="7">
        <f t="shared" si="1"/>
        <v>9.9056603773584884E-3</v>
      </c>
      <c r="G12" s="2">
        <f t="shared" si="3"/>
        <v>1.0499999999999999E-2</v>
      </c>
    </row>
    <row r="13" spans="1:7" x14ac:dyDescent="0.25">
      <c r="A13" s="2">
        <v>1758</v>
      </c>
      <c r="B13" s="2">
        <v>3</v>
      </c>
      <c r="C13" s="8">
        <f t="shared" si="0"/>
        <v>1.4150943396226414E-3</v>
      </c>
      <c r="E13" s="2">
        <f t="shared" si="2"/>
        <v>2.3999999999999997E-2</v>
      </c>
      <c r="F13" s="7">
        <f t="shared" si="1"/>
        <v>1.132075471698113E-2</v>
      </c>
      <c r="G13" s="2">
        <f t="shared" si="3"/>
        <v>1.1999999999999999E-2</v>
      </c>
    </row>
    <row r="14" spans="1:7" x14ac:dyDescent="0.25">
      <c r="A14" s="2">
        <v>1759</v>
      </c>
      <c r="B14" s="2">
        <v>3</v>
      </c>
      <c r="C14" s="8">
        <f t="shared" si="0"/>
        <v>1.4150943396226414E-3</v>
      </c>
      <c r="E14" s="2">
        <f t="shared" si="2"/>
        <v>2.6999999999999996E-2</v>
      </c>
      <c r="F14" s="7">
        <f t="shared" si="1"/>
        <v>1.2735849056603771E-2</v>
      </c>
      <c r="G14" s="2">
        <f t="shared" si="3"/>
        <v>1.3499999999999998E-2</v>
      </c>
    </row>
    <row r="15" spans="1:7" x14ac:dyDescent="0.25">
      <c r="A15" s="2">
        <v>1760</v>
      </c>
      <c r="B15" s="2">
        <v>3</v>
      </c>
      <c r="C15" s="8">
        <f t="shared" si="0"/>
        <v>1.4150943396226414E-3</v>
      </c>
      <c r="E15" s="2">
        <f t="shared" si="2"/>
        <v>2.9999999999999995E-2</v>
      </c>
      <c r="F15" s="7">
        <f t="shared" si="1"/>
        <v>1.4150943396226412E-2</v>
      </c>
      <c r="G15" s="2">
        <f t="shared" si="3"/>
        <v>1.4999999999999998E-2</v>
      </c>
    </row>
    <row r="16" spans="1:7" x14ac:dyDescent="0.25">
      <c r="A16" s="2">
        <v>1761</v>
      </c>
      <c r="B16" s="2">
        <v>3</v>
      </c>
      <c r="C16" s="8">
        <f t="shared" si="0"/>
        <v>1.4150943396226414E-3</v>
      </c>
      <c r="E16" s="2">
        <f t="shared" si="2"/>
        <v>3.2999999999999995E-2</v>
      </c>
      <c r="F16" s="7">
        <f t="shared" si="1"/>
        <v>1.5566037735849053E-2</v>
      </c>
      <c r="G16" s="2">
        <f t="shared" si="3"/>
        <v>1.6499999999999997E-2</v>
      </c>
    </row>
    <row r="17" spans="1:7" x14ac:dyDescent="0.25">
      <c r="A17" s="2">
        <v>1762</v>
      </c>
      <c r="B17" s="2">
        <v>3</v>
      </c>
      <c r="C17" s="8">
        <f t="shared" si="0"/>
        <v>1.4150943396226414E-3</v>
      </c>
      <c r="E17" s="2">
        <f t="shared" si="2"/>
        <v>3.5999999999999997E-2</v>
      </c>
      <c r="F17" s="7">
        <f t="shared" si="1"/>
        <v>1.6981132075471694E-2</v>
      </c>
      <c r="G17" s="2">
        <f t="shared" si="3"/>
        <v>1.7999999999999999E-2</v>
      </c>
    </row>
    <row r="18" spans="1:7" x14ac:dyDescent="0.25">
      <c r="A18" s="2">
        <v>1763</v>
      </c>
      <c r="B18" s="2">
        <v>3</v>
      </c>
      <c r="C18" s="8">
        <f t="shared" si="0"/>
        <v>1.4150943396226414E-3</v>
      </c>
      <c r="E18" s="2">
        <f t="shared" si="2"/>
        <v>3.9E-2</v>
      </c>
      <c r="F18" s="7">
        <f t="shared" si="1"/>
        <v>1.8396226415094339E-2</v>
      </c>
      <c r="G18" s="2">
        <f t="shared" si="3"/>
        <v>1.95E-2</v>
      </c>
    </row>
    <row r="19" spans="1:7" x14ac:dyDescent="0.25">
      <c r="A19" s="2">
        <v>1764</v>
      </c>
      <c r="B19" s="2">
        <v>3</v>
      </c>
      <c r="C19" s="8">
        <f t="shared" si="0"/>
        <v>1.4150943396226414E-3</v>
      </c>
      <c r="E19" s="2">
        <f t="shared" si="2"/>
        <v>4.2000000000000003E-2</v>
      </c>
      <c r="F19" s="7">
        <f t="shared" si="1"/>
        <v>1.981132075471698E-2</v>
      </c>
      <c r="G19" s="2">
        <f t="shared" si="3"/>
        <v>2.1000000000000001E-2</v>
      </c>
    </row>
    <row r="20" spans="1:7" x14ac:dyDescent="0.25">
      <c r="A20" s="2">
        <v>1765</v>
      </c>
      <c r="B20" s="2">
        <v>3</v>
      </c>
      <c r="C20" s="8">
        <f t="shared" si="0"/>
        <v>1.4150943396226414E-3</v>
      </c>
      <c r="E20" s="2">
        <f t="shared" si="2"/>
        <v>4.5000000000000005E-2</v>
      </c>
      <c r="F20" s="7">
        <f t="shared" si="1"/>
        <v>2.1226415094339625E-2</v>
      </c>
      <c r="G20" s="2">
        <f t="shared" si="3"/>
        <v>2.2500000000000003E-2</v>
      </c>
    </row>
    <row r="21" spans="1:7" x14ac:dyDescent="0.25">
      <c r="A21" s="2">
        <v>1766</v>
      </c>
      <c r="B21" s="2">
        <v>3</v>
      </c>
      <c r="C21" s="8">
        <f t="shared" si="0"/>
        <v>1.4150943396226414E-3</v>
      </c>
      <c r="E21" s="2">
        <f t="shared" si="2"/>
        <v>4.8000000000000008E-2</v>
      </c>
      <c r="F21" s="7">
        <f t="shared" si="1"/>
        <v>2.2641509433962266E-2</v>
      </c>
      <c r="G21" s="2">
        <f t="shared" si="3"/>
        <v>2.4000000000000004E-2</v>
      </c>
    </row>
    <row r="22" spans="1:7" x14ac:dyDescent="0.25">
      <c r="A22" s="2">
        <v>1767</v>
      </c>
      <c r="B22" s="2">
        <v>3</v>
      </c>
      <c r="C22" s="8">
        <f t="shared" si="0"/>
        <v>1.4150943396226414E-3</v>
      </c>
      <c r="E22" s="2">
        <f t="shared" si="2"/>
        <v>5.1000000000000011E-2</v>
      </c>
      <c r="F22" s="7">
        <f t="shared" si="1"/>
        <v>2.4056603773584911E-2</v>
      </c>
      <c r="G22" s="2">
        <f t="shared" si="3"/>
        <v>2.5500000000000005E-2</v>
      </c>
    </row>
    <row r="23" spans="1:7" x14ac:dyDescent="0.25">
      <c r="A23" s="2">
        <v>1768</v>
      </c>
      <c r="B23" s="2">
        <v>3</v>
      </c>
      <c r="C23" s="8">
        <f t="shared" si="0"/>
        <v>1.4150943396226414E-3</v>
      </c>
      <c r="E23" s="2">
        <f t="shared" si="2"/>
        <v>5.4000000000000013E-2</v>
      </c>
      <c r="F23" s="7">
        <f t="shared" si="1"/>
        <v>2.5471698113207552E-2</v>
      </c>
      <c r="G23" s="2">
        <f t="shared" si="3"/>
        <v>2.7000000000000007E-2</v>
      </c>
    </row>
    <row r="24" spans="1:7" x14ac:dyDescent="0.25">
      <c r="A24" s="2">
        <v>1769</v>
      </c>
      <c r="B24" s="2">
        <v>3</v>
      </c>
      <c r="C24" s="8">
        <f t="shared" si="0"/>
        <v>1.4150943396226414E-3</v>
      </c>
      <c r="E24" s="2">
        <f t="shared" si="2"/>
        <v>5.7000000000000016E-2</v>
      </c>
      <c r="F24" s="7">
        <f t="shared" si="1"/>
        <v>2.6886792452830193E-2</v>
      </c>
      <c r="G24" s="2">
        <f t="shared" si="3"/>
        <v>2.8500000000000008E-2</v>
      </c>
    </row>
    <row r="25" spans="1:7" x14ac:dyDescent="0.25">
      <c r="A25" s="2">
        <v>1770</v>
      </c>
      <c r="B25" s="2">
        <v>3</v>
      </c>
      <c r="C25" s="8">
        <f t="shared" si="0"/>
        <v>1.4150943396226414E-3</v>
      </c>
      <c r="E25" s="2">
        <f t="shared" si="2"/>
        <v>6.0000000000000019E-2</v>
      </c>
      <c r="F25" s="7">
        <f t="shared" si="1"/>
        <v>2.8301886792452838E-2</v>
      </c>
      <c r="G25" s="2">
        <f t="shared" si="3"/>
        <v>3.0000000000000009E-2</v>
      </c>
    </row>
    <row r="26" spans="1:7" x14ac:dyDescent="0.25">
      <c r="A26" s="2">
        <v>1771</v>
      </c>
      <c r="B26" s="2">
        <v>4</v>
      </c>
      <c r="C26" s="8">
        <f t="shared" si="0"/>
        <v>1.8867924528301887E-3</v>
      </c>
      <c r="E26" s="2">
        <f t="shared" si="2"/>
        <v>6.4000000000000015E-2</v>
      </c>
      <c r="F26" s="7">
        <f t="shared" si="1"/>
        <v>3.0188679245283026E-2</v>
      </c>
      <c r="G26" s="2">
        <f t="shared" si="3"/>
        <v>3.2000000000000008E-2</v>
      </c>
    </row>
    <row r="27" spans="1:7" x14ac:dyDescent="0.25">
      <c r="A27" s="2">
        <v>1772</v>
      </c>
      <c r="B27" s="2">
        <v>4</v>
      </c>
      <c r="C27" s="8">
        <f t="shared" si="0"/>
        <v>1.8867924528301887E-3</v>
      </c>
      <c r="E27" s="2">
        <f t="shared" si="2"/>
        <v>6.8000000000000019E-2</v>
      </c>
      <c r="F27" s="7">
        <f t="shared" si="1"/>
        <v>3.2075471698113214E-2</v>
      </c>
      <c r="G27" s="2">
        <f t="shared" si="3"/>
        <v>3.4000000000000009E-2</v>
      </c>
    </row>
    <row r="28" spans="1:7" x14ac:dyDescent="0.25">
      <c r="A28" s="2">
        <v>1773</v>
      </c>
      <c r="B28" s="2">
        <v>4</v>
      </c>
      <c r="C28" s="8">
        <f t="shared" si="0"/>
        <v>1.8867924528301887E-3</v>
      </c>
      <c r="E28" s="2">
        <f t="shared" si="2"/>
        <v>7.2000000000000022E-2</v>
      </c>
      <c r="F28" s="7">
        <f t="shared" si="1"/>
        <v>3.3962264150943403E-2</v>
      </c>
      <c r="G28" s="2">
        <f t="shared" si="3"/>
        <v>3.6000000000000011E-2</v>
      </c>
    </row>
    <row r="29" spans="1:7" x14ac:dyDescent="0.25">
      <c r="A29" s="2">
        <v>1774</v>
      </c>
      <c r="B29" s="2">
        <v>4</v>
      </c>
      <c r="C29" s="8">
        <f t="shared" si="0"/>
        <v>1.8867924528301887E-3</v>
      </c>
      <c r="E29" s="2">
        <f t="shared" si="2"/>
        <v>7.6000000000000026E-2</v>
      </c>
      <c r="F29" s="7">
        <f t="shared" si="1"/>
        <v>3.5849056603773598E-2</v>
      </c>
      <c r="G29" s="2">
        <f t="shared" si="3"/>
        <v>3.8000000000000013E-2</v>
      </c>
    </row>
    <row r="30" spans="1:7" x14ac:dyDescent="0.25">
      <c r="A30" s="2">
        <v>1775</v>
      </c>
      <c r="B30" s="2">
        <v>4</v>
      </c>
      <c r="C30" s="8">
        <f t="shared" si="0"/>
        <v>1.8867924528301887E-3</v>
      </c>
      <c r="E30" s="2">
        <f t="shared" si="2"/>
        <v>8.0000000000000029E-2</v>
      </c>
      <c r="F30" s="7">
        <f t="shared" si="1"/>
        <v>3.7735849056603786E-2</v>
      </c>
      <c r="G30" s="2">
        <f t="shared" si="3"/>
        <v>4.0000000000000015E-2</v>
      </c>
    </row>
    <row r="31" spans="1:7" x14ac:dyDescent="0.25">
      <c r="A31" s="2">
        <v>1776</v>
      </c>
      <c r="B31" s="2">
        <v>4</v>
      </c>
      <c r="C31" s="8">
        <f t="shared" si="0"/>
        <v>1.8867924528301887E-3</v>
      </c>
      <c r="E31" s="2">
        <f t="shared" si="2"/>
        <v>8.4000000000000033E-2</v>
      </c>
      <c r="F31" s="7">
        <f t="shared" si="1"/>
        <v>3.9622641509433974E-2</v>
      </c>
      <c r="G31" s="2">
        <f t="shared" si="3"/>
        <v>4.2000000000000016E-2</v>
      </c>
    </row>
    <row r="32" spans="1:7" x14ac:dyDescent="0.25">
      <c r="A32" s="2">
        <v>1777</v>
      </c>
      <c r="B32" s="2">
        <v>4</v>
      </c>
      <c r="C32" s="8">
        <f t="shared" si="0"/>
        <v>1.8867924528301887E-3</v>
      </c>
      <c r="E32" s="2">
        <f t="shared" si="2"/>
        <v>8.8000000000000037E-2</v>
      </c>
      <c r="F32" s="7">
        <f t="shared" si="1"/>
        <v>4.1509433962264169E-2</v>
      </c>
      <c r="G32" s="2">
        <f t="shared" si="3"/>
        <v>4.4000000000000018E-2</v>
      </c>
    </row>
    <row r="33" spans="1:7" x14ac:dyDescent="0.25">
      <c r="A33" s="2">
        <v>1778</v>
      </c>
      <c r="B33" s="2">
        <v>4</v>
      </c>
      <c r="C33" s="8">
        <f t="shared" si="0"/>
        <v>1.8867924528301887E-3</v>
      </c>
      <c r="E33" s="2">
        <f t="shared" si="2"/>
        <v>9.200000000000004E-2</v>
      </c>
      <c r="F33" s="7">
        <f t="shared" si="1"/>
        <v>4.3396226415094358E-2</v>
      </c>
      <c r="G33" s="2">
        <f t="shared" si="3"/>
        <v>4.600000000000002E-2</v>
      </c>
    </row>
    <row r="34" spans="1:7" x14ac:dyDescent="0.25">
      <c r="A34" s="2">
        <v>1779</v>
      </c>
      <c r="B34" s="2">
        <v>4</v>
      </c>
      <c r="C34" s="8">
        <f t="shared" si="0"/>
        <v>1.8867924528301887E-3</v>
      </c>
      <c r="E34" s="2">
        <f t="shared" si="2"/>
        <v>9.6000000000000044E-2</v>
      </c>
      <c r="F34" s="7">
        <f t="shared" si="1"/>
        <v>4.5283018867924546E-2</v>
      </c>
      <c r="G34" s="2">
        <f t="shared" si="3"/>
        <v>4.8000000000000022E-2</v>
      </c>
    </row>
    <row r="35" spans="1:7" x14ac:dyDescent="0.25">
      <c r="A35" s="2">
        <v>1780</v>
      </c>
      <c r="B35" s="2">
        <v>4</v>
      </c>
      <c r="C35" s="8">
        <f t="shared" si="0"/>
        <v>1.8867924528301887E-3</v>
      </c>
      <c r="E35" s="2">
        <f t="shared" si="2"/>
        <v>0.10000000000000005</v>
      </c>
      <c r="F35" s="7">
        <f t="shared" si="1"/>
        <v>4.7169811320754734E-2</v>
      </c>
      <c r="G35" s="2">
        <f t="shared" si="3"/>
        <v>5.0000000000000024E-2</v>
      </c>
    </row>
    <row r="36" spans="1:7" x14ac:dyDescent="0.25">
      <c r="A36" s="2">
        <v>1781</v>
      </c>
      <c r="B36" s="2">
        <v>5</v>
      </c>
      <c r="C36" s="8">
        <f t="shared" si="0"/>
        <v>2.3584905660377358E-3</v>
      </c>
      <c r="E36" s="2">
        <f t="shared" si="2"/>
        <v>0.10500000000000005</v>
      </c>
      <c r="F36" s="7">
        <f t="shared" si="1"/>
        <v>4.9528301886792477E-2</v>
      </c>
      <c r="G36" s="2">
        <f t="shared" si="3"/>
        <v>5.2500000000000026E-2</v>
      </c>
    </row>
    <row r="37" spans="1:7" x14ac:dyDescent="0.25">
      <c r="A37" s="2">
        <v>1782</v>
      </c>
      <c r="B37" s="2">
        <v>5</v>
      </c>
      <c r="C37" s="8">
        <f t="shared" si="0"/>
        <v>2.3584905660377358E-3</v>
      </c>
      <c r="E37" s="2">
        <f t="shared" si="2"/>
        <v>0.11000000000000006</v>
      </c>
      <c r="F37" s="7">
        <f t="shared" si="1"/>
        <v>5.1886792452830212E-2</v>
      </c>
      <c r="G37" s="2">
        <f t="shared" si="3"/>
        <v>5.5000000000000028E-2</v>
      </c>
    </row>
    <row r="38" spans="1:7" x14ac:dyDescent="0.25">
      <c r="A38" s="2">
        <v>1783</v>
      </c>
      <c r="B38" s="2">
        <v>5</v>
      </c>
      <c r="C38" s="8">
        <f t="shared" si="0"/>
        <v>2.3584905660377358E-3</v>
      </c>
      <c r="E38" s="2">
        <f t="shared" si="2"/>
        <v>0.11500000000000006</v>
      </c>
      <c r="F38" s="7">
        <f t="shared" si="1"/>
        <v>5.4245283018867947E-2</v>
      </c>
      <c r="G38" s="2">
        <f t="shared" si="3"/>
        <v>5.750000000000003E-2</v>
      </c>
    </row>
    <row r="39" spans="1:7" x14ac:dyDescent="0.25">
      <c r="A39" s="2">
        <v>1784</v>
      </c>
      <c r="B39" s="2">
        <v>5</v>
      </c>
      <c r="C39" s="8">
        <f t="shared" si="0"/>
        <v>2.3584905660377358E-3</v>
      </c>
      <c r="E39" s="2">
        <f t="shared" si="2"/>
        <v>0.12000000000000006</v>
      </c>
      <c r="F39" s="7">
        <f t="shared" si="1"/>
        <v>5.6603773584905689E-2</v>
      </c>
      <c r="G39" s="2">
        <f t="shared" si="3"/>
        <v>6.0000000000000032E-2</v>
      </c>
    </row>
    <row r="40" spans="1:7" x14ac:dyDescent="0.25">
      <c r="A40" s="2">
        <v>1785</v>
      </c>
      <c r="B40" s="2">
        <v>5</v>
      </c>
      <c r="C40" s="8">
        <f t="shared" si="0"/>
        <v>2.3584905660377358E-3</v>
      </c>
      <c r="E40" s="2">
        <f t="shared" si="2"/>
        <v>0.12500000000000006</v>
      </c>
      <c r="F40" s="7">
        <f t="shared" si="1"/>
        <v>5.8962264150943418E-2</v>
      </c>
      <c r="G40" s="2">
        <f t="shared" si="3"/>
        <v>6.2500000000000028E-2</v>
      </c>
    </row>
    <row r="41" spans="1:7" x14ac:dyDescent="0.25">
      <c r="A41" s="2">
        <v>1786</v>
      </c>
      <c r="B41" s="2">
        <v>5</v>
      </c>
      <c r="C41" s="8">
        <f t="shared" si="0"/>
        <v>2.3584905660377358E-3</v>
      </c>
      <c r="E41" s="2">
        <f t="shared" si="2"/>
        <v>0.13000000000000006</v>
      </c>
      <c r="F41" s="7">
        <f t="shared" si="1"/>
        <v>6.132075471698116E-2</v>
      </c>
      <c r="G41" s="2">
        <f t="shared" si="3"/>
        <v>6.500000000000003E-2</v>
      </c>
    </row>
    <row r="42" spans="1:7" x14ac:dyDescent="0.25">
      <c r="A42" s="2">
        <v>1787</v>
      </c>
      <c r="B42" s="2">
        <v>5</v>
      </c>
      <c r="C42" s="8">
        <f t="shared" si="0"/>
        <v>2.3584905660377358E-3</v>
      </c>
      <c r="E42" s="2">
        <f t="shared" si="2"/>
        <v>0.13500000000000006</v>
      </c>
      <c r="F42" s="7">
        <f t="shared" si="1"/>
        <v>6.3679245283018895E-2</v>
      </c>
      <c r="G42" s="2">
        <f t="shared" si="3"/>
        <v>6.7500000000000032E-2</v>
      </c>
    </row>
    <row r="43" spans="1:7" x14ac:dyDescent="0.25">
      <c r="A43" s="2">
        <v>1788</v>
      </c>
      <c r="B43" s="2">
        <v>5</v>
      </c>
      <c r="C43" s="8">
        <f t="shared" si="0"/>
        <v>2.3584905660377358E-3</v>
      </c>
      <c r="E43" s="2">
        <f t="shared" si="2"/>
        <v>0.14000000000000007</v>
      </c>
      <c r="F43" s="7">
        <f t="shared" si="1"/>
        <v>6.6037735849056631E-2</v>
      </c>
      <c r="G43" s="2">
        <f t="shared" si="3"/>
        <v>7.0000000000000034E-2</v>
      </c>
    </row>
    <row r="44" spans="1:7" x14ac:dyDescent="0.25">
      <c r="A44" s="2">
        <v>1789</v>
      </c>
      <c r="B44" s="2">
        <v>5</v>
      </c>
      <c r="C44" s="8">
        <f t="shared" si="0"/>
        <v>2.3584905660377358E-3</v>
      </c>
      <c r="E44" s="2">
        <f t="shared" si="2"/>
        <v>0.14500000000000007</v>
      </c>
      <c r="F44" s="7">
        <f t="shared" si="1"/>
        <v>6.8396226415094366E-2</v>
      </c>
      <c r="G44" s="2">
        <f t="shared" si="3"/>
        <v>7.2500000000000037E-2</v>
      </c>
    </row>
    <row r="45" spans="1:7" x14ac:dyDescent="0.25">
      <c r="A45" s="2">
        <v>1790</v>
      </c>
      <c r="B45" s="2">
        <v>5</v>
      </c>
      <c r="C45" s="8">
        <f t="shared" si="0"/>
        <v>2.3584905660377358E-3</v>
      </c>
      <c r="E45" s="2">
        <f t="shared" si="2"/>
        <v>0.15000000000000008</v>
      </c>
      <c r="F45" s="7">
        <f t="shared" si="1"/>
        <v>7.0754716981132115E-2</v>
      </c>
      <c r="G45" s="2">
        <f t="shared" si="3"/>
        <v>7.5000000000000039E-2</v>
      </c>
    </row>
    <row r="46" spans="1:7" x14ac:dyDescent="0.25">
      <c r="A46" s="2">
        <v>1791</v>
      </c>
      <c r="B46" s="2">
        <v>6</v>
      </c>
      <c r="C46" s="8">
        <f t="shared" si="0"/>
        <v>2.8301886792452828E-3</v>
      </c>
      <c r="E46" s="2">
        <f t="shared" si="2"/>
        <v>0.15600000000000008</v>
      </c>
      <c r="F46" s="7">
        <f t="shared" si="1"/>
        <v>7.3584905660377398E-2</v>
      </c>
      <c r="G46" s="2">
        <f t="shared" si="3"/>
        <v>7.8000000000000042E-2</v>
      </c>
    </row>
    <row r="47" spans="1:7" x14ac:dyDescent="0.25">
      <c r="A47" s="2">
        <v>1792</v>
      </c>
      <c r="B47" s="2">
        <v>6</v>
      </c>
      <c r="C47" s="8">
        <f t="shared" si="0"/>
        <v>2.8301886792452828E-3</v>
      </c>
      <c r="E47" s="2">
        <f t="shared" si="2"/>
        <v>0.16200000000000009</v>
      </c>
      <c r="F47" s="7">
        <f t="shared" si="1"/>
        <v>7.641509433962268E-2</v>
      </c>
      <c r="G47" s="2">
        <f t="shared" si="3"/>
        <v>8.1000000000000044E-2</v>
      </c>
    </row>
    <row r="48" spans="1:7" x14ac:dyDescent="0.25">
      <c r="A48" s="2">
        <v>1793</v>
      </c>
      <c r="B48" s="2">
        <v>6</v>
      </c>
      <c r="C48" s="8">
        <f t="shared" si="0"/>
        <v>2.8301886792452828E-3</v>
      </c>
      <c r="E48" s="2">
        <f t="shared" si="2"/>
        <v>0.16800000000000009</v>
      </c>
      <c r="F48" s="7">
        <f t="shared" si="1"/>
        <v>7.9245283018867962E-2</v>
      </c>
      <c r="G48" s="2">
        <f t="shared" si="3"/>
        <v>8.4000000000000047E-2</v>
      </c>
    </row>
    <row r="49" spans="1:7" x14ac:dyDescent="0.25">
      <c r="A49" s="2">
        <v>1794</v>
      </c>
      <c r="B49" s="2">
        <v>6</v>
      </c>
      <c r="C49" s="8">
        <f t="shared" si="0"/>
        <v>2.8301886792452828E-3</v>
      </c>
      <c r="E49" s="2">
        <f t="shared" si="2"/>
        <v>0.1740000000000001</v>
      </c>
      <c r="F49" s="7">
        <f t="shared" si="1"/>
        <v>8.2075471698113245E-2</v>
      </c>
      <c r="G49" s="2">
        <f t="shared" si="3"/>
        <v>8.700000000000005E-2</v>
      </c>
    </row>
    <row r="50" spans="1:7" x14ac:dyDescent="0.25">
      <c r="A50" s="2">
        <v>1795</v>
      </c>
      <c r="B50" s="2">
        <v>6</v>
      </c>
      <c r="C50" s="8">
        <f t="shared" si="0"/>
        <v>2.8301886792452828E-3</v>
      </c>
      <c r="E50" s="2">
        <f t="shared" si="2"/>
        <v>0.1800000000000001</v>
      </c>
      <c r="F50" s="7">
        <f t="shared" si="1"/>
        <v>8.4905660377358541E-2</v>
      </c>
      <c r="G50" s="2">
        <f t="shared" si="3"/>
        <v>9.0000000000000052E-2</v>
      </c>
    </row>
    <row r="51" spans="1:7" x14ac:dyDescent="0.25">
      <c r="A51" s="2">
        <v>1796</v>
      </c>
      <c r="B51" s="2">
        <v>6</v>
      </c>
      <c r="C51" s="8">
        <f t="shared" si="0"/>
        <v>2.8301886792452828E-3</v>
      </c>
      <c r="E51" s="2">
        <f t="shared" si="2"/>
        <v>0.18600000000000011</v>
      </c>
      <c r="F51" s="7">
        <f t="shared" si="1"/>
        <v>8.7735849056603823E-2</v>
      </c>
      <c r="G51" s="2">
        <f t="shared" si="3"/>
        <v>9.3000000000000055E-2</v>
      </c>
    </row>
    <row r="52" spans="1:7" x14ac:dyDescent="0.25">
      <c r="A52" s="2">
        <v>1797</v>
      </c>
      <c r="B52" s="2">
        <v>7</v>
      </c>
      <c r="C52" s="8">
        <f t="shared" si="0"/>
        <v>3.3018867924528303E-3</v>
      </c>
      <c r="E52" s="2">
        <f t="shared" si="2"/>
        <v>0.19300000000000012</v>
      </c>
      <c r="F52" s="7">
        <f t="shared" si="1"/>
        <v>9.1037735849056653E-2</v>
      </c>
      <c r="G52" s="2">
        <f t="shared" si="3"/>
        <v>9.6500000000000058E-2</v>
      </c>
    </row>
    <row r="53" spans="1:7" x14ac:dyDescent="0.25">
      <c r="A53" s="2">
        <v>1798</v>
      </c>
      <c r="B53" s="2">
        <v>7</v>
      </c>
      <c r="C53" s="8">
        <f t="shared" si="0"/>
        <v>3.3018867924528303E-3</v>
      </c>
      <c r="E53" s="2">
        <f t="shared" si="2"/>
        <v>0.20000000000000012</v>
      </c>
      <c r="F53" s="7">
        <f t="shared" si="1"/>
        <v>9.4339622641509482E-2</v>
      </c>
      <c r="G53" s="2">
        <f t="shared" si="3"/>
        <v>0.10000000000000006</v>
      </c>
    </row>
    <row r="54" spans="1:7" x14ac:dyDescent="0.25">
      <c r="A54" s="2">
        <v>1799</v>
      </c>
      <c r="B54" s="2">
        <v>7</v>
      </c>
      <c r="C54" s="8">
        <f t="shared" si="0"/>
        <v>3.3018867924528303E-3</v>
      </c>
      <c r="E54" s="2">
        <f t="shared" si="2"/>
        <v>0.20700000000000013</v>
      </c>
      <c r="F54" s="7">
        <f t="shared" si="1"/>
        <v>9.7641509433962326E-2</v>
      </c>
      <c r="G54" s="2">
        <f t="shared" si="3"/>
        <v>0.10350000000000006</v>
      </c>
    </row>
    <row r="55" spans="1:7" x14ac:dyDescent="0.25">
      <c r="A55" s="2">
        <v>1800</v>
      </c>
      <c r="B55" s="2">
        <v>8</v>
      </c>
      <c r="C55" s="8">
        <f t="shared" si="0"/>
        <v>3.7735849056603774E-3</v>
      </c>
      <c r="E55" s="2">
        <f t="shared" si="2"/>
        <v>0.21500000000000014</v>
      </c>
      <c r="F55" s="7">
        <f t="shared" si="1"/>
        <v>0.1014150943396227</v>
      </c>
      <c r="G55" s="2">
        <f t="shared" si="3"/>
        <v>0.10750000000000007</v>
      </c>
    </row>
    <row r="56" spans="1:7" x14ac:dyDescent="0.25">
      <c r="A56" s="2">
        <v>1801</v>
      </c>
      <c r="B56" s="2">
        <v>8</v>
      </c>
      <c r="C56" s="8">
        <f t="shared" si="0"/>
        <v>3.7735849056603774E-3</v>
      </c>
      <c r="E56" s="2">
        <f t="shared" si="2"/>
        <v>0.22300000000000014</v>
      </c>
      <c r="F56" s="7">
        <f t="shared" si="1"/>
        <v>0.10518867924528308</v>
      </c>
      <c r="G56" s="2">
        <f t="shared" si="3"/>
        <v>0.11150000000000007</v>
      </c>
    </row>
    <row r="57" spans="1:7" x14ac:dyDescent="0.25">
      <c r="A57" s="2">
        <v>1802</v>
      </c>
      <c r="B57" s="2">
        <v>10</v>
      </c>
      <c r="C57" s="8">
        <f t="shared" si="0"/>
        <v>4.7169811320754715E-3</v>
      </c>
      <c r="E57" s="2">
        <f t="shared" si="2"/>
        <v>0.23300000000000015</v>
      </c>
      <c r="F57" s="7">
        <f t="shared" si="1"/>
        <v>0.10990566037735856</v>
      </c>
      <c r="G57" s="2">
        <f t="shared" si="3"/>
        <v>0.11650000000000008</v>
      </c>
    </row>
    <row r="58" spans="1:7" x14ac:dyDescent="0.25">
      <c r="A58" s="2">
        <v>1803</v>
      </c>
      <c r="B58" s="2">
        <v>9</v>
      </c>
      <c r="C58" s="8">
        <f t="shared" si="0"/>
        <v>4.2452830188679245E-3</v>
      </c>
      <c r="E58" s="2">
        <f t="shared" si="2"/>
        <v>0.24200000000000016</v>
      </c>
      <c r="F58" s="7">
        <f t="shared" si="1"/>
        <v>0.11415094339622649</v>
      </c>
      <c r="G58" s="2">
        <f t="shared" si="3"/>
        <v>0.12100000000000008</v>
      </c>
    </row>
    <row r="59" spans="1:7" x14ac:dyDescent="0.25">
      <c r="A59" s="2">
        <v>1804</v>
      </c>
      <c r="B59" s="2">
        <v>9</v>
      </c>
      <c r="C59" s="8">
        <f t="shared" si="0"/>
        <v>4.2452830188679245E-3</v>
      </c>
      <c r="E59" s="2">
        <f t="shared" si="2"/>
        <v>0.25100000000000017</v>
      </c>
      <c r="F59" s="7">
        <f t="shared" si="1"/>
        <v>0.11839622641509441</v>
      </c>
      <c r="G59" s="2">
        <f t="shared" si="3"/>
        <v>0.12550000000000008</v>
      </c>
    </row>
    <row r="60" spans="1:7" x14ac:dyDescent="0.25">
      <c r="A60" s="2">
        <v>1805</v>
      </c>
      <c r="B60" s="2">
        <v>9</v>
      </c>
      <c r="C60" s="8">
        <f t="shared" si="0"/>
        <v>4.2452830188679245E-3</v>
      </c>
      <c r="E60" s="2">
        <f t="shared" si="2"/>
        <v>0.26000000000000018</v>
      </c>
      <c r="F60" s="7">
        <f t="shared" si="1"/>
        <v>0.12264150943396233</v>
      </c>
      <c r="G60" s="2">
        <f t="shared" si="3"/>
        <v>0.13000000000000009</v>
      </c>
    </row>
    <row r="61" spans="1:7" x14ac:dyDescent="0.25">
      <c r="A61" s="2">
        <v>1806</v>
      </c>
      <c r="B61" s="2">
        <v>10</v>
      </c>
      <c r="C61" s="8">
        <f t="shared" si="0"/>
        <v>4.7169811320754715E-3</v>
      </c>
      <c r="E61" s="2">
        <f t="shared" si="2"/>
        <v>0.27000000000000018</v>
      </c>
      <c r="F61" s="7">
        <f t="shared" si="1"/>
        <v>0.12735849056603782</v>
      </c>
      <c r="G61" s="2">
        <f t="shared" si="3"/>
        <v>0.13500000000000009</v>
      </c>
    </row>
    <row r="62" spans="1:7" x14ac:dyDescent="0.25">
      <c r="A62" s="2">
        <v>1807</v>
      </c>
      <c r="B62" s="2">
        <v>10</v>
      </c>
      <c r="C62" s="8">
        <f t="shared" si="0"/>
        <v>4.7169811320754715E-3</v>
      </c>
      <c r="E62" s="2">
        <f t="shared" si="2"/>
        <v>0.28000000000000019</v>
      </c>
      <c r="F62" s="7">
        <f t="shared" si="1"/>
        <v>0.13207547169811329</v>
      </c>
      <c r="G62" s="2">
        <f t="shared" si="3"/>
        <v>0.1400000000000001</v>
      </c>
    </row>
    <row r="63" spans="1:7" x14ac:dyDescent="0.25">
      <c r="A63" s="2">
        <v>1808</v>
      </c>
      <c r="B63" s="2">
        <v>10</v>
      </c>
      <c r="C63" s="8">
        <f t="shared" si="0"/>
        <v>4.7169811320754715E-3</v>
      </c>
      <c r="E63" s="2">
        <f t="shared" si="2"/>
        <v>0.2900000000000002</v>
      </c>
      <c r="F63" s="7">
        <f t="shared" si="1"/>
        <v>0.13679245283018876</v>
      </c>
      <c r="G63" s="2">
        <f t="shared" si="3"/>
        <v>0.1450000000000001</v>
      </c>
    </row>
    <row r="64" spans="1:7" x14ac:dyDescent="0.25">
      <c r="A64" s="2">
        <v>1809</v>
      </c>
      <c r="B64" s="2">
        <v>10</v>
      </c>
      <c r="C64" s="8">
        <f t="shared" si="0"/>
        <v>4.7169811320754715E-3</v>
      </c>
      <c r="E64" s="2">
        <f t="shared" si="2"/>
        <v>0.30000000000000021</v>
      </c>
      <c r="F64" s="7">
        <f t="shared" si="1"/>
        <v>0.14150943396226423</v>
      </c>
      <c r="G64" s="2">
        <f t="shared" si="3"/>
        <v>0.15000000000000011</v>
      </c>
    </row>
    <row r="65" spans="1:7" x14ac:dyDescent="0.25">
      <c r="A65" s="2">
        <v>1810</v>
      </c>
      <c r="B65" s="2">
        <v>10</v>
      </c>
      <c r="C65" s="8">
        <f t="shared" si="0"/>
        <v>4.7169811320754715E-3</v>
      </c>
      <c r="E65" s="2">
        <f t="shared" si="2"/>
        <v>0.31000000000000022</v>
      </c>
      <c r="F65" s="7">
        <f t="shared" si="1"/>
        <v>0.14622641509433973</v>
      </c>
      <c r="G65" s="2">
        <f t="shared" si="3"/>
        <v>0.15500000000000011</v>
      </c>
    </row>
    <row r="66" spans="1:7" x14ac:dyDescent="0.25">
      <c r="A66" s="2">
        <v>1811</v>
      </c>
      <c r="B66" s="2">
        <v>11</v>
      </c>
      <c r="C66" s="8">
        <f t="shared" si="0"/>
        <v>5.1886792452830186E-3</v>
      </c>
      <c r="E66" s="2">
        <f t="shared" si="2"/>
        <v>0.32100000000000023</v>
      </c>
      <c r="F66" s="7">
        <f t="shared" si="1"/>
        <v>0.15141509433962275</v>
      </c>
      <c r="G66" s="2">
        <f t="shared" si="3"/>
        <v>0.16050000000000011</v>
      </c>
    </row>
    <row r="67" spans="1:7" x14ac:dyDescent="0.25">
      <c r="A67" s="2">
        <v>1812</v>
      </c>
      <c r="B67" s="2">
        <v>11</v>
      </c>
      <c r="C67" s="8">
        <f t="shared" si="0"/>
        <v>5.1886792452830186E-3</v>
      </c>
      <c r="E67" s="2">
        <f t="shared" si="2"/>
        <v>0.33200000000000024</v>
      </c>
      <c r="F67" s="7">
        <f t="shared" si="1"/>
        <v>0.15660377358490576</v>
      </c>
      <c r="G67" s="2">
        <f t="shared" si="3"/>
        <v>0.16600000000000012</v>
      </c>
    </row>
    <row r="68" spans="1:7" x14ac:dyDescent="0.25">
      <c r="A68" s="2">
        <v>1813</v>
      </c>
      <c r="B68" s="2">
        <v>11</v>
      </c>
      <c r="C68" s="8">
        <f t="shared" si="0"/>
        <v>5.1886792452830186E-3</v>
      </c>
      <c r="E68" s="2">
        <f t="shared" si="2"/>
        <v>0.34300000000000025</v>
      </c>
      <c r="F68" s="7">
        <f t="shared" si="1"/>
        <v>0.16179245283018878</v>
      </c>
      <c r="G68" s="2">
        <f t="shared" si="3"/>
        <v>0.17150000000000012</v>
      </c>
    </row>
    <row r="69" spans="1:7" x14ac:dyDescent="0.25">
      <c r="A69" s="2">
        <v>1814</v>
      </c>
      <c r="B69" s="2">
        <v>11</v>
      </c>
      <c r="C69" s="8">
        <f t="shared" si="0"/>
        <v>5.1886792452830186E-3</v>
      </c>
      <c r="E69" s="2">
        <f t="shared" si="2"/>
        <v>0.35400000000000026</v>
      </c>
      <c r="F69" s="7">
        <f t="shared" si="1"/>
        <v>0.1669811320754718</v>
      </c>
      <c r="G69" s="2">
        <f t="shared" si="3"/>
        <v>0.17700000000000013</v>
      </c>
    </row>
    <row r="70" spans="1:7" x14ac:dyDescent="0.25">
      <c r="A70" s="2">
        <v>1815</v>
      </c>
      <c r="B70" s="2">
        <v>12</v>
      </c>
      <c r="C70" s="8">
        <f t="shared" ref="C70:C133" si="4">B70/(1000*$C$4)</f>
        <v>5.6603773584905656E-3</v>
      </c>
      <c r="E70" s="2">
        <f t="shared" si="2"/>
        <v>0.36600000000000027</v>
      </c>
      <c r="F70" s="7">
        <f t="shared" ref="F70:F133" si="5">E70/$C$4</f>
        <v>0.17264150943396239</v>
      </c>
      <c r="G70" s="2">
        <f t="shared" si="3"/>
        <v>0.18300000000000013</v>
      </c>
    </row>
    <row r="71" spans="1:7" x14ac:dyDescent="0.25">
      <c r="A71" s="2">
        <v>1816</v>
      </c>
      <c r="B71" s="2">
        <v>13</v>
      </c>
      <c r="C71" s="8">
        <f t="shared" si="4"/>
        <v>6.1320754716981136E-3</v>
      </c>
      <c r="E71" s="2">
        <f t="shared" ref="E71:E134" si="6">E70+B71/1000</f>
        <v>0.37900000000000028</v>
      </c>
      <c r="F71" s="7">
        <f t="shared" si="5"/>
        <v>0.1787735849056605</v>
      </c>
      <c r="G71" s="2">
        <f t="shared" ref="G71:G134" si="7">E71/2</f>
        <v>0.18950000000000014</v>
      </c>
    </row>
    <row r="72" spans="1:7" x14ac:dyDescent="0.25">
      <c r="A72" s="2">
        <v>1817</v>
      </c>
      <c r="B72" s="2">
        <v>14</v>
      </c>
      <c r="C72" s="8">
        <f t="shared" si="4"/>
        <v>6.6037735849056606E-3</v>
      </c>
      <c r="E72" s="2">
        <f t="shared" si="6"/>
        <v>0.39300000000000029</v>
      </c>
      <c r="F72" s="7">
        <f t="shared" si="5"/>
        <v>0.18537735849056616</v>
      </c>
      <c r="G72" s="2">
        <f t="shared" si="7"/>
        <v>0.19650000000000015</v>
      </c>
    </row>
    <row r="73" spans="1:7" x14ac:dyDescent="0.25">
      <c r="A73" s="2">
        <v>1818</v>
      </c>
      <c r="B73" s="2">
        <v>14</v>
      </c>
      <c r="C73" s="8">
        <f t="shared" si="4"/>
        <v>6.6037735849056606E-3</v>
      </c>
      <c r="E73" s="2">
        <f t="shared" si="6"/>
        <v>0.40700000000000031</v>
      </c>
      <c r="F73" s="7">
        <f t="shared" si="5"/>
        <v>0.19198113207547182</v>
      </c>
      <c r="G73" s="2">
        <f t="shared" si="7"/>
        <v>0.20350000000000015</v>
      </c>
    </row>
    <row r="74" spans="1:7" x14ac:dyDescent="0.25">
      <c r="A74" s="2">
        <v>1819</v>
      </c>
      <c r="B74" s="2">
        <v>14</v>
      </c>
      <c r="C74" s="8">
        <f t="shared" si="4"/>
        <v>6.6037735849056606E-3</v>
      </c>
      <c r="E74" s="2">
        <f t="shared" si="6"/>
        <v>0.42100000000000032</v>
      </c>
      <c r="F74" s="7">
        <f t="shared" si="5"/>
        <v>0.19858490566037751</v>
      </c>
      <c r="G74" s="2">
        <f t="shared" si="7"/>
        <v>0.21050000000000016</v>
      </c>
    </row>
    <row r="75" spans="1:7" x14ac:dyDescent="0.25">
      <c r="A75" s="2">
        <v>1820</v>
      </c>
      <c r="B75" s="2">
        <v>14</v>
      </c>
      <c r="C75" s="8">
        <f t="shared" si="4"/>
        <v>6.6037735849056606E-3</v>
      </c>
      <c r="E75" s="2">
        <f t="shared" si="6"/>
        <v>0.43500000000000033</v>
      </c>
      <c r="F75" s="7">
        <f t="shared" si="5"/>
        <v>0.20518867924528317</v>
      </c>
      <c r="G75" s="2">
        <f t="shared" si="7"/>
        <v>0.21750000000000017</v>
      </c>
    </row>
    <row r="76" spans="1:7" x14ac:dyDescent="0.25">
      <c r="A76" s="2">
        <v>1821</v>
      </c>
      <c r="B76" s="2">
        <v>14</v>
      </c>
      <c r="C76" s="8">
        <f t="shared" si="4"/>
        <v>6.6037735849056606E-3</v>
      </c>
      <c r="E76" s="2">
        <f t="shared" si="6"/>
        <v>0.44900000000000034</v>
      </c>
      <c r="F76" s="7">
        <f t="shared" si="5"/>
        <v>0.21179245283018883</v>
      </c>
      <c r="G76" s="2">
        <f t="shared" si="7"/>
        <v>0.22450000000000017</v>
      </c>
    </row>
    <row r="77" spans="1:7" x14ac:dyDescent="0.25">
      <c r="A77" s="2">
        <v>1822</v>
      </c>
      <c r="B77" s="2">
        <v>15</v>
      </c>
      <c r="C77" s="8">
        <f t="shared" si="4"/>
        <v>7.0754716981132077E-3</v>
      </c>
      <c r="E77" s="2">
        <f t="shared" si="6"/>
        <v>0.46400000000000036</v>
      </c>
      <c r="F77" s="7">
        <f t="shared" si="5"/>
        <v>0.21886792452830203</v>
      </c>
      <c r="G77" s="2">
        <f t="shared" si="7"/>
        <v>0.23200000000000018</v>
      </c>
    </row>
    <row r="78" spans="1:7" x14ac:dyDescent="0.25">
      <c r="A78" s="2">
        <v>1823</v>
      </c>
      <c r="B78" s="2">
        <v>16</v>
      </c>
      <c r="C78" s="8">
        <f t="shared" si="4"/>
        <v>7.5471698113207548E-3</v>
      </c>
      <c r="E78" s="2">
        <f t="shared" si="6"/>
        <v>0.48000000000000037</v>
      </c>
      <c r="F78" s="7">
        <f t="shared" si="5"/>
        <v>0.22641509433962281</v>
      </c>
      <c r="G78" s="2">
        <f t="shared" si="7"/>
        <v>0.24000000000000019</v>
      </c>
    </row>
    <row r="79" spans="1:7" x14ac:dyDescent="0.25">
      <c r="A79" s="2">
        <v>1824</v>
      </c>
      <c r="B79" s="2">
        <v>16</v>
      </c>
      <c r="C79" s="8">
        <f t="shared" si="4"/>
        <v>7.5471698113207548E-3</v>
      </c>
      <c r="E79" s="2">
        <f t="shared" si="6"/>
        <v>0.49600000000000039</v>
      </c>
      <c r="F79" s="7">
        <f t="shared" si="5"/>
        <v>0.23396226415094357</v>
      </c>
      <c r="G79" s="2">
        <f t="shared" si="7"/>
        <v>0.24800000000000019</v>
      </c>
    </row>
    <row r="80" spans="1:7" x14ac:dyDescent="0.25">
      <c r="A80" s="2">
        <v>1825</v>
      </c>
      <c r="B80" s="2">
        <v>17</v>
      </c>
      <c r="C80" s="8">
        <f t="shared" si="4"/>
        <v>8.0188679245283018E-3</v>
      </c>
      <c r="E80" s="2">
        <f t="shared" si="6"/>
        <v>0.51300000000000034</v>
      </c>
      <c r="F80" s="7">
        <f t="shared" si="5"/>
        <v>0.24198113207547184</v>
      </c>
      <c r="G80" s="2">
        <f t="shared" si="7"/>
        <v>0.25650000000000017</v>
      </c>
    </row>
    <row r="81" spans="1:7" x14ac:dyDescent="0.25">
      <c r="A81" s="2">
        <v>1826</v>
      </c>
      <c r="B81" s="2">
        <v>17</v>
      </c>
      <c r="C81" s="8">
        <f t="shared" si="4"/>
        <v>8.0188679245283018E-3</v>
      </c>
      <c r="E81" s="2">
        <f t="shared" si="6"/>
        <v>0.53000000000000036</v>
      </c>
      <c r="F81" s="7">
        <f t="shared" si="5"/>
        <v>0.25000000000000017</v>
      </c>
      <c r="G81" s="2">
        <f t="shared" si="7"/>
        <v>0.26500000000000018</v>
      </c>
    </row>
    <row r="82" spans="1:7" x14ac:dyDescent="0.25">
      <c r="A82" s="2">
        <v>1827</v>
      </c>
      <c r="B82" s="2">
        <v>18</v>
      </c>
      <c r="C82" s="8">
        <f t="shared" si="4"/>
        <v>8.4905660377358489E-3</v>
      </c>
      <c r="E82" s="2">
        <f t="shared" si="6"/>
        <v>0.54800000000000038</v>
      </c>
      <c r="F82" s="7">
        <f t="shared" si="5"/>
        <v>0.25849056603773601</v>
      </c>
      <c r="G82" s="2">
        <f t="shared" si="7"/>
        <v>0.27400000000000019</v>
      </c>
    </row>
    <row r="83" spans="1:7" x14ac:dyDescent="0.25">
      <c r="A83" s="2">
        <v>1828</v>
      </c>
      <c r="B83" s="2">
        <v>18</v>
      </c>
      <c r="C83" s="8">
        <f t="shared" si="4"/>
        <v>8.4905660377358489E-3</v>
      </c>
      <c r="E83" s="2">
        <f t="shared" si="6"/>
        <v>0.56600000000000039</v>
      </c>
      <c r="F83" s="7">
        <f t="shared" si="5"/>
        <v>0.26698113207547186</v>
      </c>
      <c r="G83" s="2">
        <f t="shared" si="7"/>
        <v>0.2830000000000002</v>
      </c>
    </row>
    <row r="84" spans="1:7" x14ac:dyDescent="0.25">
      <c r="A84" s="2">
        <v>1829</v>
      </c>
      <c r="B84" s="2">
        <v>18</v>
      </c>
      <c r="C84" s="8">
        <f t="shared" si="4"/>
        <v>8.4905660377358489E-3</v>
      </c>
      <c r="E84" s="2">
        <f t="shared" si="6"/>
        <v>0.58400000000000041</v>
      </c>
      <c r="F84" s="7">
        <f t="shared" si="5"/>
        <v>0.27547169811320771</v>
      </c>
      <c r="G84" s="2">
        <f t="shared" si="7"/>
        <v>0.2920000000000002</v>
      </c>
    </row>
    <row r="85" spans="1:7" x14ac:dyDescent="0.25">
      <c r="A85" s="2">
        <v>1830</v>
      </c>
      <c r="B85" s="2">
        <v>24</v>
      </c>
      <c r="C85" s="8">
        <f t="shared" si="4"/>
        <v>1.1320754716981131E-2</v>
      </c>
      <c r="E85" s="2">
        <f t="shared" si="6"/>
        <v>0.60800000000000043</v>
      </c>
      <c r="F85" s="7">
        <f t="shared" si="5"/>
        <v>0.28679245283018889</v>
      </c>
      <c r="G85" s="2">
        <f t="shared" si="7"/>
        <v>0.30400000000000021</v>
      </c>
    </row>
    <row r="86" spans="1:7" x14ac:dyDescent="0.25">
      <c r="A86" s="2">
        <v>1831</v>
      </c>
      <c r="B86" s="2">
        <v>23</v>
      </c>
      <c r="C86" s="8">
        <f t="shared" si="4"/>
        <v>1.0849056603773584E-2</v>
      </c>
      <c r="E86" s="2">
        <f t="shared" si="6"/>
        <v>0.63100000000000045</v>
      </c>
      <c r="F86" s="7">
        <f t="shared" si="5"/>
        <v>0.29764150943396245</v>
      </c>
      <c r="G86" s="2">
        <f t="shared" si="7"/>
        <v>0.31550000000000022</v>
      </c>
    </row>
    <row r="87" spans="1:7" x14ac:dyDescent="0.25">
      <c r="A87" s="2">
        <v>1832</v>
      </c>
      <c r="B87" s="2">
        <v>23</v>
      </c>
      <c r="C87" s="8">
        <f t="shared" si="4"/>
        <v>1.0849056603773584E-2</v>
      </c>
      <c r="E87" s="2">
        <f t="shared" si="6"/>
        <v>0.65400000000000047</v>
      </c>
      <c r="F87" s="7">
        <f t="shared" si="5"/>
        <v>0.30849056603773606</v>
      </c>
      <c r="G87" s="2">
        <f t="shared" si="7"/>
        <v>0.32700000000000023</v>
      </c>
    </row>
    <row r="88" spans="1:7" x14ac:dyDescent="0.25">
      <c r="A88" s="2">
        <v>1833</v>
      </c>
      <c r="B88" s="2">
        <v>24</v>
      </c>
      <c r="C88" s="8">
        <f t="shared" si="4"/>
        <v>1.1320754716981131E-2</v>
      </c>
      <c r="E88" s="2">
        <f t="shared" si="6"/>
        <v>0.67800000000000049</v>
      </c>
      <c r="F88" s="7">
        <f t="shared" si="5"/>
        <v>0.31981132075471719</v>
      </c>
      <c r="G88" s="2">
        <f t="shared" si="7"/>
        <v>0.33900000000000025</v>
      </c>
    </row>
    <row r="89" spans="1:7" x14ac:dyDescent="0.25">
      <c r="A89" s="2">
        <v>1834</v>
      </c>
      <c r="B89" s="2">
        <v>24</v>
      </c>
      <c r="C89" s="8">
        <f t="shared" si="4"/>
        <v>1.1320754716981131E-2</v>
      </c>
      <c r="E89" s="2">
        <f t="shared" si="6"/>
        <v>0.70200000000000051</v>
      </c>
      <c r="F89" s="7">
        <f t="shared" si="5"/>
        <v>0.33113207547169832</v>
      </c>
      <c r="G89" s="2">
        <f t="shared" si="7"/>
        <v>0.35100000000000026</v>
      </c>
    </row>
    <row r="90" spans="1:7" x14ac:dyDescent="0.25">
      <c r="A90" s="2">
        <v>1835</v>
      </c>
      <c r="B90" s="2">
        <v>25</v>
      </c>
      <c r="C90" s="8">
        <f t="shared" si="4"/>
        <v>1.179245283018868E-2</v>
      </c>
      <c r="E90" s="2">
        <f t="shared" si="6"/>
        <v>0.72700000000000053</v>
      </c>
      <c r="F90" s="7">
        <f t="shared" si="5"/>
        <v>0.34292452830188702</v>
      </c>
      <c r="G90" s="2">
        <f t="shared" si="7"/>
        <v>0.36350000000000027</v>
      </c>
    </row>
    <row r="91" spans="1:7" x14ac:dyDescent="0.25">
      <c r="A91" s="2">
        <v>1836</v>
      </c>
      <c r="B91" s="2">
        <v>29</v>
      </c>
      <c r="C91" s="8">
        <f t="shared" si="4"/>
        <v>1.3679245283018868E-2</v>
      </c>
      <c r="E91" s="2">
        <f t="shared" si="6"/>
        <v>0.75600000000000056</v>
      </c>
      <c r="F91" s="7">
        <f t="shared" si="5"/>
        <v>0.35660377358490591</v>
      </c>
      <c r="G91" s="2">
        <f t="shared" si="7"/>
        <v>0.37800000000000028</v>
      </c>
    </row>
    <row r="92" spans="1:7" x14ac:dyDescent="0.25">
      <c r="A92" s="2">
        <v>1837</v>
      </c>
      <c r="B92" s="2">
        <v>29</v>
      </c>
      <c r="C92" s="8">
        <f t="shared" si="4"/>
        <v>1.3679245283018868E-2</v>
      </c>
      <c r="E92" s="2">
        <f t="shared" si="6"/>
        <v>0.78500000000000059</v>
      </c>
      <c r="F92" s="7">
        <f t="shared" si="5"/>
        <v>0.37028301886792481</v>
      </c>
      <c r="G92" s="2">
        <f t="shared" si="7"/>
        <v>0.39250000000000029</v>
      </c>
    </row>
    <row r="93" spans="1:7" x14ac:dyDescent="0.25">
      <c r="A93" s="2">
        <v>1838</v>
      </c>
      <c r="B93" s="2">
        <v>30</v>
      </c>
      <c r="C93" s="8">
        <f t="shared" si="4"/>
        <v>1.4150943396226415E-2</v>
      </c>
      <c r="E93" s="2">
        <f t="shared" si="6"/>
        <v>0.81500000000000061</v>
      </c>
      <c r="F93" s="7">
        <f t="shared" si="5"/>
        <v>0.38443396226415122</v>
      </c>
      <c r="G93" s="2">
        <f t="shared" si="7"/>
        <v>0.40750000000000031</v>
      </c>
    </row>
    <row r="94" spans="1:7" x14ac:dyDescent="0.25">
      <c r="A94" s="2">
        <v>1839</v>
      </c>
      <c r="B94" s="2">
        <v>31</v>
      </c>
      <c r="C94" s="8">
        <f t="shared" si="4"/>
        <v>1.4622641509433962E-2</v>
      </c>
      <c r="E94" s="2">
        <f t="shared" si="6"/>
        <v>0.84600000000000064</v>
      </c>
      <c r="F94" s="7">
        <f t="shared" si="5"/>
        <v>0.39905660377358521</v>
      </c>
      <c r="G94" s="2">
        <f t="shared" si="7"/>
        <v>0.42300000000000032</v>
      </c>
    </row>
    <row r="95" spans="1:7" x14ac:dyDescent="0.25">
      <c r="A95" s="2">
        <v>1840</v>
      </c>
      <c r="B95" s="2">
        <v>33</v>
      </c>
      <c r="C95" s="8">
        <f t="shared" si="4"/>
        <v>1.5566037735849057E-2</v>
      </c>
      <c r="E95" s="2">
        <f t="shared" si="6"/>
        <v>0.87900000000000067</v>
      </c>
      <c r="F95" s="7">
        <f t="shared" si="5"/>
        <v>0.41462264150943423</v>
      </c>
      <c r="G95" s="2">
        <f t="shared" si="7"/>
        <v>0.43950000000000033</v>
      </c>
    </row>
    <row r="96" spans="1:7" x14ac:dyDescent="0.25">
      <c r="A96" s="2">
        <v>1841</v>
      </c>
      <c r="B96" s="2">
        <v>34</v>
      </c>
      <c r="C96" s="8">
        <f t="shared" si="4"/>
        <v>1.6037735849056604E-2</v>
      </c>
      <c r="E96" s="2">
        <f t="shared" si="6"/>
        <v>0.9130000000000007</v>
      </c>
      <c r="F96" s="7">
        <f t="shared" si="5"/>
        <v>0.43066037735849089</v>
      </c>
      <c r="G96" s="2">
        <f t="shared" si="7"/>
        <v>0.45650000000000035</v>
      </c>
    </row>
    <row r="97" spans="1:7" x14ac:dyDescent="0.25">
      <c r="A97" s="2">
        <v>1842</v>
      </c>
      <c r="B97" s="2">
        <v>36</v>
      </c>
      <c r="C97" s="8">
        <f t="shared" si="4"/>
        <v>1.6981132075471698E-2</v>
      </c>
      <c r="E97" s="2">
        <f t="shared" si="6"/>
        <v>0.94900000000000073</v>
      </c>
      <c r="F97" s="7">
        <f t="shared" si="5"/>
        <v>0.44764150943396258</v>
      </c>
      <c r="G97" s="2">
        <f t="shared" si="7"/>
        <v>0.47450000000000037</v>
      </c>
    </row>
    <row r="98" spans="1:7" x14ac:dyDescent="0.25">
      <c r="A98" s="2">
        <v>1843</v>
      </c>
      <c r="B98" s="2">
        <v>37</v>
      </c>
      <c r="C98" s="8">
        <f t="shared" si="4"/>
        <v>1.7452830188679245E-2</v>
      </c>
      <c r="E98" s="2">
        <f t="shared" si="6"/>
        <v>0.98600000000000076</v>
      </c>
      <c r="F98" s="7">
        <f t="shared" si="5"/>
        <v>0.46509433962264185</v>
      </c>
      <c r="G98" s="2">
        <f t="shared" si="7"/>
        <v>0.49300000000000038</v>
      </c>
    </row>
    <row r="99" spans="1:7" x14ac:dyDescent="0.25">
      <c r="A99" s="2">
        <v>1844</v>
      </c>
      <c r="B99" s="2">
        <v>39</v>
      </c>
      <c r="C99" s="8">
        <f t="shared" si="4"/>
        <v>1.8396226415094339E-2</v>
      </c>
      <c r="E99" s="2">
        <f t="shared" si="6"/>
        <v>1.0250000000000008</v>
      </c>
      <c r="F99" s="7">
        <f t="shared" si="5"/>
        <v>0.48349056603773621</v>
      </c>
      <c r="G99" s="2">
        <f t="shared" si="7"/>
        <v>0.5125000000000004</v>
      </c>
    </row>
    <row r="100" spans="1:7" x14ac:dyDescent="0.25">
      <c r="A100" s="2">
        <v>1845</v>
      </c>
      <c r="B100" s="2">
        <v>43</v>
      </c>
      <c r="C100" s="8">
        <f t="shared" si="4"/>
        <v>2.0283018867924527E-2</v>
      </c>
      <c r="E100" s="2">
        <f t="shared" si="6"/>
        <v>1.0680000000000007</v>
      </c>
      <c r="F100" s="7">
        <f t="shared" si="5"/>
        <v>0.50377358490566071</v>
      </c>
      <c r="G100" s="2">
        <f t="shared" si="7"/>
        <v>0.53400000000000036</v>
      </c>
    </row>
    <row r="101" spans="1:7" x14ac:dyDescent="0.25">
      <c r="A101" s="2">
        <v>1846</v>
      </c>
      <c r="B101" s="2">
        <v>43</v>
      </c>
      <c r="C101" s="8">
        <f t="shared" si="4"/>
        <v>2.0283018867924527E-2</v>
      </c>
      <c r="E101" s="2">
        <f t="shared" si="6"/>
        <v>1.1110000000000007</v>
      </c>
      <c r="F101" s="7">
        <f t="shared" si="5"/>
        <v>0.52405660377358521</v>
      </c>
      <c r="G101" s="2">
        <f t="shared" si="7"/>
        <v>0.55550000000000033</v>
      </c>
    </row>
    <row r="102" spans="1:7" x14ac:dyDescent="0.25">
      <c r="A102" s="2">
        <v>1847</v>
      </c>
      <c r="B102" s="2">
        <v>46</v>
      </c>
      <c r="C102" s="8">
        <f t="shared" si="4"/>
        <v>2.1698113207547168E-2</v>
      </c>
      <c r="E102" s="2">
        <f t="shared" si="6"/>
        <v>1.1570000000000007</v>
      </c>
      <c r="F102" s="7">
        <f t="shared" si="5"/>
        <v>0.54575471698113243</v>
      </c>
      <c r="G102" s="2">
        <f t="shared" si="7"/>
        <v>0.57850000000000035</v>
      </c>
    </row>
    <row r="103" spans="1:7" x14ac:dyDescent="0.25">
      <c r="A103" s="2">
        <v>1848</v>
      </c>
      <c r="B103" s="2">
        <v>47</v>
      </c>
      <c r="C103" s="8">
        <f t="shared" si="4"/>
        <v>2.2169811320754716E-2</v>
      </c>
      <c r="E103" s="2">
        <f t="shared" si="6"/>
        <v>1.2040000000000006</v>
      </c>
      <c r="F103" s="7">
        <f t="shared" si="5"/>
        <v>0.56792452830188711</v>
      </c>
      <c r="G103" s="2">
        <f t="shared" si="7"/>
        <v>0.60200000000000031</v>
      </c>
    </row>
    <row r="104" spans="1:7" x14ac:dyDescent="0.25">
      <c r="A104" s="2">
        <v>1849</v>
      </c>
      <c r="B104" s="2">
        <v>50</v>
      </c>
      <c r="C104" s="8">
        <f t="shared" si="4"/>
        <v>2.358490566037736E-2</v>
      </c>
      <c r="E104" s="2">
        <f t="shared" si="6"/>
        <v>1.2540000000000007</v>
      </c>
      <c r="F104" s="7">
        <f t="shared" si="5"/>
        <v>0.59150943396226441</v>
      </c>
      <c r="G104" s="2">
        <f t="shared" si="7"/>
        <v>0.62700000000000033</v>
      </c>
    </row>
    <row r="105" spans="1:7" x14ac:dyDescent="0.25">
      <c r="A105" s="2">
        <v>1850</v>
      </c>
      <c r="B105" s="2">
        <v>54</v>
      </c>
      <c r="C105" s="8">
        <f t="shared" si="4"/>
        <v>2.5471698113207548E-2</v>
      </c>
      <c r="E105" s="2">
        <f t="shared" si="6"/>
        <v>1.3080000000000007</v>
      </c>
      <c r="F105" s="7">
        <f t="shared" si="5"/>
        <v>0.61698113207547201</v>
      </c>
      <c r="G105" s="2">
        <f t="shared" si="7"/>
        <v>0.65400000000000036</v>
      </c>
    </row>
    <row r="106" spans="1:7" x14ac:dyDescent="0.25">
      <c r="A106" s="2">
        <v>1851</v>
      </c>
      <c r="B106" s="2">
        <v>54</v>
      </c>
      <c r="C106" s="8">
        <f t="shared" si="4"/>
        <v>2.5471698113207548E-2</v>
      </c>
      <c r="E106" s="2">
        <f t="shared" si="6"/>
        <v>1.3620000000000008</v>
      </c>
      <c r="F106" s="7">
        <f t="shared" si="5"/>
        <v>0.6424528301886796</v>
      </c>
      <c r="G106" s="2">
        <f t="shared" si="7"/>
        <v>0.68100000000000038</v>
      </c>
    </row>
    <row r="107" spans="1:7" x14ac:dyDescent="0.25">
      <c r="A107" s="2">
        <v>1852</v>
      </c>
      <c r="B107" s="2">
        <v>57</v>
      </c>
      <c r="C107" s="8">
        <f t="shared" si="4"/>
        <v>2.688679245283019E-2</v>
      </c>
      <c r="E107" s="2">
        <f t="shared" si="6"/>
        <v>1.4190000000000007</v>
      </c>
      <c r="F107" s="7">
        <f t="shared" si="5"/>
        <v>0.6693396226415097</v>
      </c>
      <c r="G107" s="2">
        <f t="shared" si="7"/>
        <v>0.70950000000000035</v>
      </c>
    </row>
    <row r="108" spans="1:7" x14ac:dyDescent="0.25">
      <c r="A108" s="2">
        <v>1853</v>
      </c>
      <c r="B108" s="2">
        <v>59</v>
      </c>
      <c r="C108" s="8">
        <f t="shared" si="4"/>
        <v>2.7830188679245284E-2</v>
      </c>
      <c r="E108" s="2">
        <f t="shared" si="6"/>
        <v>1.4780000000000006</v>
      </c>
      <c r="F108" s="7">
        <f t="shared" si="5"/>
        <v>0.69716981132075495</v>
      </c>
      <c r="G108" s="2">
        <f t="shared" si="7"/>
        <v>0.73900000000000032</v>
      </c>
    </row>
    <row r="109" spans="1:7" x14ac:dyDescent="0.25">
      <c r="A109" s="2">
        <v>1854</v>
      </c>
      <c r="B109" s="2">
        <v>69</v>
      </c>
      <c r="C109" s="8">
        <f t="shared" si="4"/>
        <v>3.2547169811320754E-2</v>
      </c>
      <c r="E109" s="2">
        <f t="shared" si="6"/>
        <v>1.5470000000000006</v>
      </c>
      <c r="F109" s="7">
        <f t="shared" si="5"/>
        <v>0.72971698113207573</v>
      </c>
      <c r="G109" s="2">
        <f t="shared" si="7"/>
        <v>0.7735000000000003</v>
      </c>
    </row>
    <row r="110" spans="1:7" x14ac:dyDescent="0.25">
      <c r="A110" s="2">
        <v>1855</v>
      </c>
      <c r="B110" s="2">
        <v>71</v>
      </c>
      <c r="C110" s="8">
        <f t="shared" si="4"/>
        <v>3.3490566037735849E-2</v>
      </c>
      <c r="E110" s="2">
        <f t="shared" si="6"/>
        <v>1.6180000000000005</v>
      </c>
      <c r="F110" s="7">
        <f t="shared" si="5"/>
        <v>0.76320754716981154</v>
      </c>
      <c r="G110" s="2">
        <f t="shared" si="7"/>
        <v>0.80900000000000027</v>
      </c>
    </row>
    <row r="111" spans="1:7" x14ac:dyDescent="0.25">
      <c r="A111" s="2">
        <v>1856</v>
      </c>
      <c r="B111" s="2">
        <v>76</v>
      </c>
      <c r="C111" s="8">
        <f t="shared" si="4"/>
        <v>3.5849056603773584E-2</v>
      </c>
      <c r="E111" s="2">
        <f t="shared" si="6"/>
        <v>1.6940000000000006</v>
      </c>
      <c r="F111" s="7">
        <f t="shared" si="5"/>
        <v>0.79905660377358512</v>
      </c>
      <c r="G111" s="2">
        <f t="shared" si="7"/>
        <v>0.84700000000000031</v>
      </c>
    </row>
    <row r="112" spans="1:7" x14ac:dyDescent="0.25">
      <c r="A112" s="2">
        <v>1857</v>
      </c>
      <c r="B112" s="2">
        <v>77</v>
      </c>
      <c r="C112" s="8">
        <f t="shared" si="4"/>
        <v>3.6320754716981131E-2</v>
      </c>
      <c r="E112" s="2">
        <f t="shared" si="6"/>
        <v>1.7710000000000006</v>
      </c>
      <c r="F112" s="7">
        <f t="shared" si="5"/>
        <v>0.83537735849056627</v>
      </c>
      <c r="G112" s="2">
        <f t="shared" si="7"/>
        <v>0.88550000000000029</v>
      </c>
    </row>
    <row r="113" spans="1:7" x14ac:dyDescent="0.25">
      <c r="A113" s="2">
        <v>1858</v>
      </c>
      <c r="B113" s="2">
        <v>78</v>
      </c>
      <c r="C113" s="8">
        <f t="shared" si="4"/>
        <v>3.6792452830188678E-2</v>
      </c>
      <c r="E113" s="2">
        <f t="shared" si="6"/>
        <v>1.8490000000000006</v>
      </c>
      <c r="F113" s="7">
        <f t="shared" si="5"/>
        <v>0.872169811320755</v>
      </c>
      <c r="G113" s="2">
        <f t="shared" si="7"/>
        <v>0.92450000000000032</v>
      </c>
    </row>
    <row r="114" spans="1:7" x14ac:dyDescent="0.25">
      <c r="A114" s="2">
        <v>1859</v>
      </c>
      <c r="B114" s="2">
        <v>83</v>
      </c>
      <c r="C114" s="8">
        <f t="shared" si="4"/>
        <v>3.9150943396226413E-2</v>
      </c>
      <c r="E114" s="2">
        <f t="shared" si="6"/>
        <v>1.9320000000000006</v>
      </c>
      <c r="F114" s="7">
        <f t="shared" si="5"/>
        <v>0.91132075471698137</v>
      </c>
      <c r="G114" s="2">
        <f t="shared" si="7"/>
        <v>0.9660000000000003</v>
      </c>
    </row>
    <row r="115" spans="1:7" x14ac:dyDescent="0.25">
      <c r="A115" s="2">
        <v>1860</v>
      </c>
      <c r="B115" s="2">
        <v>91</v>
      </c>
      <c r="C115" s="8">
        <f t="shared" si="4"/>
        <v>4.292452830188679E-2</v>
      </c>
      <c r="E115" s="2">
        <f t="shared" si="6"/>
        <v>2.0230000000000006</v>
      </c>
      <c r="F115" s="7">
        <f t="shared" si="5"/>
        <v>0.95424528301886813</v>
      </c>
      <c r="G115" s="2">
        <f t="shared" si="7"/>
        <v>1.0115000000000003</v>
      </c>
    </row>
    <row r="116" spans="1:7" x14ac:dyDescent="0.25">
      <c r="A116" s="2">
        <v>1861</v>
      </c>
      <c r="B116" s="2">
        <v>95</v>
      </c>
      <c r="C116" s="8">
        <f t="shared" si="4"/>
        <v>4.4811320754716978E-2</v>
      </c>
      <c r="E116" s="2">
        <f t="shared" si="6"/>
        <v>2.1180000000000008</v>
      </c>
      <c r="F116" s="7">
        <f t="shared" si="5"/>
        <v>0.99905660377358518</v>
      </c>
      <c r="G116" s="2">
        <f t="shared" si="7"/>
        <v>1.0590000000000004</v>
      </c>
    </row>
    <row r="117" spans="1:7" x14ac:dyDescent="0.25">
      <c r="A117" s="2">
        <v>1862</v>
      </c>
      <c r="B117" s="2">
        <v>97</v>
      </c>
      <c r="C117" s="8">
        <f t="shared" si="4"/>
        <v>4.5754716981132072E-2</v>
      </c>
      <c r="E117" s="2">
        <f t="shared" si="6"/>
        <v>2.2150000000000007</v>
      </c>
      <c r="F117" s="7">
        <f t="shared" si="5"/>
        <v>1.0448113207547174</v>
      </c>
      <c r="G117" s="2">
        <f t="shared" si="7"/>
        <v>1.1075000000000004</v>
      </c>
    </row>
    <row r="118" spans="1:7" x14ac:dyDescent="0.25">
      <c r="A118" s="2">
        <v>1863</v>
      </c>
      <c r="B118" s="2">
        <v>104</v>
      </c>
      <c r="C118" s="8">
        <f t="shared" si="4"/>
        <v>4.9056603773584909E-2</v>
      </c>
      <c r="E118" s="2">
        <f t="shared" si="6"/>
        <v>2.3190000000000008</v>
      </c>
      <c r="F118" s="7">
        <f t="shared" si="5"/>
        <v>1.0938679245283023</v>
      </c>
      <c r="G118" s="2">
        <f t="shared" si="7"/>
        <v>1.1595000000000004</v>
      </c>
    </row>
    <row r="119" spans="1:7" x14ac:dyDescent="0.25">
      <c r="A119" s="2">
        <v>1864</v>
      </c>
      <c r="B119" s="2">
        <v>112</v>
      </c>
      <c r="C119" s="8">
        <f t="shared" si="4"/>
        <v>5.2830188679245285E-2</v>
      </c>
      <c r="E119" s="2">
        <f t="shared" si="6"/>
        <v>2.4310000000000009</v>
      </c>
      <c r="F119" s="7">
        <f t="shared" si="5"/>
        <v>1.1466981132075476</v>
      </c>
      <c r="G119" s="2">
        <f t="shared" si="7"/>
        <v>1.2155000000000005</v>
      </c>
    </row>
    <row r="120" spans="1:7" x14ac:dyDescent="0.25">
      <c r="A120" s="2">
        <v>1865</v>
      </c>
      <c r="B120" s="2">
        <v>119</v>
      </c>
      <c r="C120" s="8">
        <f t="shared" si="4"/>
        <v>5.6132075471698115E-2</v>
      </c>
      <c r="E120" s="2">
        <f t="shared" si="6"/>
        <v>2.5500000000000007</v>
      </c>
      <c r="F120" s="7">
        <f t="shared" si="5"/>
        <v>1.2028301886792456</v>
      </c>
      <c r="G120" s="2">
        <f t="shared" si="7"/>
        <v>1.2750000000000004</v>
      </c>
    </row>
    <row r="121" spans="1:7" x14ac:dyDescent="0.25">
      <c r="A121" s="2">
        <v>1866</v>
      </c>
      <c r="B121" s="2">
        <v>122</v>
      </c>
      <c r="C121" s="8">
        <f t="shared" si="4"/>
        <v>5.7547169811320756E-2</v>
      </c>
      <c r="E121" s="2">
        <f t="shared" si="6"/>
        <v>2.6720000000000006</v>
      </c>
      <c r="F121" s="7">
        <f t="shared" si="5"/>
        <v>1.2603773584905662</v>
      </c>
      <c r="G121" s="2">
        <f t="shared" si="7"/>
        <v>1.3360000000000003</v>
      </c>
    </row>
    <row r="122" spans="1:7" x14ac:dyDescent="0.25">
      <c r="A122" s="2">
        <v>1867</v>
      </c>
      <c r="B122" s="2">
        <v>130</v>
      </c>
      <c r="C122" s="8">
        <f t="shared" si="4"/>
        <v>6.1320754716981132E-2</v>
      </c>
      <c r="E122" s="2">
        <f t="shared" si="6"/>
        <v>2.8020000000000005</v>
      </c>
      <c r="F122" s="7">
        <f t="shared" si="5"/>
        <v>1.3216981132075474</v>
      </c>
      <c r="G122" s="2">
        <f t="shared" si="7"/>
        <v>1.4010000000000002</v>
      </c>
    </row>
    <row r="123" spans="1:7" x14ac:dyDescent="0.25">
      <c r="A123" s="2">
        <v>1868</v>
      </c>
      <c r="B123" s="2">
        <v>135</v>
      </c>
      <c r="C123" s="8">
        <f t="shared" si="4"/>
        <v>6.3679245283018868E-2</v>
      </c>
      <c r="E123" s="2">
        <f t="shared" si="6"/>
        <v>2.9370000000000003</v>
      </c>
      <c r="F123" s="7">
        <f t="shared" si="5"/>
        <v>1.3853773584905662</v>
      </c>
      <c r="G123" s="2">
        <f t="shared" si="7"/>
        <v>1.4685000000000001</v>
      </c>
    </row>
    <row r="124" spans="1:7" x14ac:dyDescent="0.25">
      <c r="A124" s="2">
        <v>1869</v>
      </c>
      <c r="B124" s="2">
        <v>142</v>
      </c>
      <c r="C124" s="8">
        <f t="shared" si="4"/>
        <v>6.6981132075471697E-2</v>
      </c>
      <c r="E124" s="2">
        <f t="shared" si="6"/>
        <v>3.0790000000000002</v>
      </c>
      <c r="F124" s="7">
        <f t="shared" si="5"/>
        <v>1.4523584905660378</v>
      </c>
      <c r="G124" s="2">
        <f t="shared" si="7"/>
        <v>1.5395000000000001</v>
      </c>
    </row>
    <row r="125" spans="1:7" x14ac:dyDescent="0.25">
      <c r="A125" s="2">
        <v>1870</v>
      </c>
      <c r="B125" s="2">
        <v>147</v>
      </c>
      <c r="C125" s="8">
        <f t="shared" si="4"/>
        <v>6.9339622641509432E-2</v>
      </c>
      <c r="E125" s="2">
        <f t="shared" si="6"/>
        <v>3.226</v>
      </c>
      <c r="F125" s="7">
        <f t="shared" si="5"/>
        <v>1.5216981132075471</v>
      </c>
      <c r="G125" s="2">
        <f t="shared" si="7"/>
        <v>1.613</v>
      </c>
    </row>
    <row r="126" spans="1:7" x14ac:dyDescent="0.25">
      <c r="A126" s="2">
        <v>1871</v>
      </c>
      <c r="B126" s="2">
        <v>156</v>
      </c>
      <c r="C126" s="8">
        <f t="shared" si="4"/>
        <v>7.3584905660377356E-2</v>
      </c>
      <c r="E126" s="2">
        <f t="shared" si="6"/>
        <v>3.3820000000000001</v>
      </c>
      <c r="F126" s="7">
        <f t="shared" si="5"/>
        <v>1.5952830188679246</v>
      </c>
      <c r="G126" s="2">
        <f t="shared" si="7"/>
        <v>1.6910000000000001</v>
      </c>
    </row>
    <row r="127" spans="1:7" x14ac:dyDescent="0.25">
      <c r="A127" s="2">
        <v>1872</v>
      </c>
      <c r="B127" s="2">
        <v>173</v>
      </c>
      <c r="C127" s="8">
        <f t="shared" si="4"/>
        <v>8.1603773584905656E-2</v>
      </c>
      <c r="E127" s="2">
        <f t="shared" si="6"/>
        <v>3.5550000000000002</v>
      </c>
      <c r="F127" s="7">
        <f t="shared" si="5"/>
        <v>1.6768867924528301</v>
      </c>
      <c r="G127" s="2">
        <f t="shared" si="7"/>
        <v>1.7775000000000001</v>
      </c>
    </row>
    <row r="128" spans="1:7" x14ac:dyDescent="0.25">
      <c r="A128" s="2">
        <v>1873</v>
      </c>
      <c r="B128" s="2">
        <v>184</v>
      </c>
      <c r="C128" s="8">
        <f t="shared" si="4"/>
        <v>8.6792452830188674E-2</v>
      </c>
      <c r="E128" s="2">
        <f t="shared" si="6"/>
        <v>3.7390000000000003</v>
      </c>
      <c r="F128" s="7">
        <f t="shared" si="5"/>
        <v>1.763679245283019</v>
      </c>
      <c r="G128" s="2">
        <f t="shared" si="7"/>
        <v>1.8695000000000002</v>
      </c>
    </row>
    <row r="129" spans="1:7" x14ac:dyDescent="0.25">
      <c r="A129" s="2">
        <v>1874</v>
      </c>
      <c r="B129" s="2">
        <v>174</v>
      </c>
      <c r="C129" s="8">
        <f t="shared" si="4"/>
        <v>8.2075471698113203E-2</v>
      </c>
      <c r="E129" s="2">
        <f t="shared" si="6"/>
        <v>3.9130000000000003</v>
      </c>
      <c r="F129" s="7">
        <f t="shared" si="5"/>
        <v>1.8457547169811321</v>
      </c>
      <c r="G129" s="2">
        <f t="shared" si="7"/>
        <v>1.9565000000000001</v>
      </c>
    </row>
    <row r="130" spans="1:7" x14ac:dyDescent="0.25">
      <c r="A130" s="2">
        <v>1875</v>
      </c>
      <c r="B130" s="2">
        <v>188</v>
      </c>
      <c r="C130" s="8">
        <f t="shared" si="4"/>
        <v>8.8679245283018862E-2</v>
      </c>
      <c r="E130" s="2">
        <f t="shared" si="6"/>
        <v>4.101</v>
      </c>
      <c r="F130" s="7">
        <f t="shared" si="5"/>
        <v>1.9344339622641509</v>
      </c>
      <c r="G130" s="2">
        <f t="shared" si="7"/>
        <v>2.0505</v>
      </c>
    </row>
    <row r="131" spans="1:7" x14ac:dyDescent="0.25">
      <c r="A131" s="2">
        <v>1876</v>
      </c>
      <c r="B131" s="2">
        <v>191</v>
      </c>
      <c r="C131" s="8">
        <f t="shared" si="4"/>
        <v>9.0094339622641503E-2</v>
      </c>
      <c r="E131" s="2">
        <f t="shared" si="6"/>
        <v>4.2919999999999998</v>
      </c>
      <c r="F131" s="7">
        <f t="shared" si="5"/>
        <v>2.0245283018867921</v>
      </c>
      <c r="G131" s="2">
        <f t="shared" si="7"/>
        <v>2.1459999999999999</v>
      </c>
    </row>
    <row r="132" spans="1:7" x14ac:dyDescent="0.25">
      <c r="A132" s="2">
        <v>1877</v>
      </c>
      <c r="B132" s="2">
        <v>194</v>
      </c>
      <c r="C132" s="8">
        <f t="shared" si="4"/>
        <v>9.1509433962264145E-2</v>
      </c>
      <c r="E132" s="2">
        <f t="shared" si="6"/>
        <v>4.4859999999999998</v>
      </c>
      <c r="F132" s="7">
        <f t="shared" si="5"/>
        <v>2.1160377358490563</v>
      </c>
      <c r="G132" s="2">
        <f t="shared" si="7"/>
        <v>2.2429999999999999</v>
      </c>
    </row>
    <row r="133" spans="1:7" x14ac:dyDescent="0.25">
      <c r="A133" s="2">
        <v>1878</v>
      </c>
      <c r="B133" s="2">
        <v>196</v>
      </c>
      <c r="C133" s="8">
        <f t="shared" si="4"/>
        <v>9.2452830188679239E-2</v>
      </c>
      <c r="E133" s="2">
        <f t="shared" si="6"/>
        <v>4.6819999999999995</v>
      </c>
      <c r="F133" s="7">
        <f t="shared" si="5"/>
        <v>2.2084905660377356</v>
      </c>
      <c r="G133" s="2">
        <f t="shared" si="7"/>
        <v>2.3409999999999997</v>
      </c>
    </row>
    <row r="134" spans="1:7" x14ac:dyDescent="0.25">
      <c r="A134" s="2">
        <v>1879</v>
      </c>
      <c r="B134" s="2">
        <v>210</v>
      </c>
      <c r="C134" s="8">
        <f t="shared" ref="C134:C197" si="8">B134/(1000*$C$4)</f>
        <v>9.9056603773584911E-2</v>
      </c>
      <c r="E134" s="2">
        <f t="shared" si="6"/>
        <v>4.8919999999999995</v>
      </c>
      <c r="F134" s="7">
        <f t="shared" ref="F134:F197" si="9">E134/$C$4</f>
        <v>2.3075471698113206</v>
      </c>
      <c r="G134" s="2">
        <f t="shared" si="7"/>
        <v>2.4459999999999997</v>
      </c>
    </row>
    <row r="135" spans="1:7" x14ac:dyDescent="0.25">
      <c r="A135" s="2">
        <v>1880</v>
      </c>
      <c r="B135" s="2">
        <v>236</v>
      </c>
      <c r="C135" s="8">
        <f t="shared" si="8"/>
        <v>0.11132075471698114</v>
      </c>
      <c r="E135" s="2">
        <f t="shared" ref="E135:E198" si="10">E134+B135/1000</f>
        <v>5.1279999999999992</v>
      </c>
      <c r="F135" s="7">
        <f t="shared" si="9"/>
        <v>2.4188679245283016</v>
      </c>
      <c r="G135" s="2">
        <f t="shared" ref="G135:G198" si="11">E135/2</f>
        <v>2.5639999999999996</v>
      </c>
    </row>
    <row r="136" spans="1:7" x14ac:dyDescent="0.25">
      <c r="A136" s="2">
        <v>1881</v>
      </c>
      <c r="B136" s="2">
        <v>243</v>
      </c>
      <c r="C136" s="8">
        <f t="shared" si="8"/>
        <v>0.11462264150943396</v>
      </c>
      <c r="E136" s="2">
        <f t="shared" si="10"/>
        <v>5.3709999999999996</v>
      </c>
      <c r="F136" s="7">
        <f t="shared" si="9"/>
        <v>2.5334905660377354</v>
      </c>
      <c r="G136" s="2">
        <f t="shared" si="11"/>
        <v>2.6854999999999998</v>
      </c>
    </row>
    <row r="137" spans="1:7" x14ac:dyDescent="0.25">
      <c r="A137" s="2">
        <v>1882</v>
      </c>
      <c r="B137" s="2">
        <v>256</v>
      </c>
      <c r="C137" s="8">
        <f t="shared" si="8"/>
        <v>0.12075471698113208</v>
      </c>
      <c r="E137" s="2">
        <f t="shared" si="10"/>
        <v>5.6269999999999998</v>
      </c>
      <c r="F137" s="7">
        <f t="shared" si="9"/>
        <v>2.6542452830188679</v>
      </c>
      <c r="G137" s="2">
        <f t="shared" si="11"/>
        <v>2.8134999999999999</v>
      </c>
    </row>
    <row r="138" spans="1:7" x14ac:dyDescent="0.25">
      <c r="A138" s="2">
        <v>1883</v>
      </c>
      <c r="B138" s="2">
        <v>272</v>
      </c>
      <c r="C138" s="8">
        <f t="shared" si="8"/>
        <v>0.12830188679245283</v>
      </c>
      <c r="E138" s="2">
        <f t="shared" si="10"/>
        <v>5.899</v>
      </c>
      <c r="F138" s="7">
        <f t="shared" si="9"/>
        <v>2.7825471698113207</v>
      </c>
      <c r="G138" s="2">
        <f t="shared" si="11"/>
        <v>2.9495</v>
      </c>
    </row>
    <row r="139" spans="1:7" x14ac:dyDescent="0.25">
      <c r="A139" s="2">
        <v>1884</v>
      </c>
      <c r="B139" s="2">
        <v>275</v>
      </c>
      <c r="C139" s="8">
        <f t="shared" si="8"/>
        <v>0.12971698113207547</v>
      </c>
      <c r="E139" s="2">
        <f t="shared" si="10"/>
        <v>6.1740000000000004</v>
      </c>
      <c r="F139" s="7">
        <f t="shared" si="9"/>
        <v>2.9122641509433964</v>
      </c>
      <c r="G139" s="2">
        <f t="shared" si="11"/>
        <v>3.0870000000000002</v>
      </c>
    </row>
    <row r="140" spans="1:7" x14ac:dyDescent="0.25">
      <c r="A140" s="2">
        <v>1885</v>
      </c>
      <c r="B140" s="2">
        <v>277</v>
      </c>
      <c r="C140" s="8">
        <f t="shared" si="8"/>
        <v>0.13066037735849056</v>
      </c>
      <c r="E140" s="2">
        <f t="shared" si="10"/>
        <v>6.4510000000000005</v>
      </c>
      <c r="F140" s="7">
        <f t="shared" si="9"/>
        <v>3.0429245283018869</v>
      </c>
      <c r="G140" s="2">
        <f t="shared" si="11"/>
        <v>3.2255000000000003</v>
      </c>
    </row>
    <row r="141" spans="1:7" x14ac:dyDescent="0.25">
      <c r="A141" s="2">
        <v>1886</v>
      </c>
      <c r="B141" s="2">
        <v>281</v>
      </c>
      <c r="C141" s="8">
        <f t="shared" si="8"/>
        <v>0.13254716981132075</v>
      </c>
      <c r="E141" s="2">
        <f t="shared" si="10"/>
        <v>6.7320000000000002</v>
      </c>
      <c r="F141" s="7">
        <f t="shared" si="9"/>
        <v>3.1754716981132076</v>
      </c>
      <c r="G141" s="2">
        <f t="shared" si="11"/>
        <v>3.3660000000000001</v>
      </c>
    </row>
    <row r="142" spans="1:7" x14ac:dyDescent="0.25">
      <c r="A142" s="2">
        <v>1887</v>
      </c>
      <c r="B142" s="2">
        <v>295</v>
      </c>
      <c r="C142" s="8">
        <f t="shared" si="8"/>
        <v>0.13915094339622641</v>
      </c>
      <c r="E142" s="2">
        <f t="shared" si="10"/>
        <v>7.0270000000000001</v>
      </c>
      <c r="F142" s="7">
        <f t="shared" si="9"/>
        <v>3.314622641509434</v>
      </c>
      <c r="G142" s="2">
        <f t="shared" si="11"/>
        <v>3.5135000000000001</v>
      </c>
    </row>
    <row r="143" spans="1:7" x14ac:dyDescent="0.25">
      <c r="A143" s="2">
        <v>1888</v>
      </c>
      <c r="B143" s="2">
        <v>327</v>
      </c>
      <c r="C143" s="8">
        <f t="shared" si="8"/>
        <v>0.15424528301886792</v>
      </c>
      <c r="E143" s="2">
        <f t="shared" si="10"/>
        <v>7.3540000000000001</v>
      </c>
      <c r="F143" s="7">
        <f t="shared" si="9"/>
        <v>3.4688679245283018</v>
      </c>
      <c r="G143" s="2">
        <f t="shared" si="11"/>
        <v>3.677</v>
      </c>
    </row>
    <row r="144" spans="1:7" x14ac:dyDescent="0.25">
      <c r="A144" s="2">
        <v>1889</v>
      </c>
      <c r="B144" s="2">
        <v>327</v>
      </c>
      <c r="C144" s="8">
        <f t="shared" si="8"/>
        <v>0.15424528301886792</v>
      </c>
      <c r="E144" s="2">
        <f t="shared" si="10"/>
        <v>7.681</v>
      </c>
      <c r="F144" s="7">
        <f t="shared" si="9"/>
        <v>3.6231132075471697</v>
      </c>
      <c r="G144" s="2">
        <f t="shared" si="11"/>
        <v>3.8405</v>
      </c>
    </row>
    <row r="145" spans="1:7" x14ac:dyDescent="0.25">
      <c r="A145" s="2">
        <v>1890</v>
      </c>
      <c r="B145" s="2">
        <v>356</v>
      </c>
      <c r="C145" s="8">
        <f t="shared" si="8"/>
        <v>0.16792452830188678</v>
      </c>
      <c r="E145" s="2">
        <f t="shared" si="10"/>
        <v>8.0370000000000008</v>
      </c>
      <c r="F145" s="7">
        <f t="shared" si="9"/>
        <v>3.791037735849057</v>
      </c>
      <c r="G145" s="2">
        <f t="shared" si="11"/>
        <v>4.0185000000000004</v>
      </c>
    </row>
    <row r="146" spans="1:7" x14ac:dyDescent="0.25">
      <c r="A146" s="2">
        <v>1891</v>
      </c>
      <c r="B146" s="2">
        <v>372</v>
      </c>
      <c r="C146" s="8">
        <f t="shared" si="8"/>
        <v>0.17547169811320754</v>
      </c>
      <c r="E146" s="2">
        <f t="shared" si="10"/>
        <v>8.4090000000000007</v>
      </c>
      <c r="F146" s="7">
        <f t="shared" si="9"/>
        <v>3.9665094339622642</v>
      </c>
      <c r="G146" s="2">
        <f t="shared" si="11"/>
        <v>4.2045000000000003</v>
      </c>
    </row>
    <row r="147" spans="1:7" x14ac:dyDescent="0.25">
      <c r="A147" s="2">
        <v>1892</v>
      </c>
      <c r="B147" s="2">
        <v>374</v>
      </c>
      <c r="C147" s="8">
        <f t="shared" si="8"/>
        <v>0.17641509433962263</v>
      </c>
      <c r="E147" s="2">
        <f t="shared" si="10"/>
        <v>8.7830000000000013</v>
      </c>
      <c r="F147" s="7">
        <f t="shared" si="9"/>
        <v>4.1429245283018874</v>
      </c>
      <c r="G147" s="2">
        <f t="shared" si="11"/>
        <v>4.3915000000000006</v>
      </c>
    </row>
    <row r="148" spans="1:7" x14ac:dyDescent="0.25">
      <c r="A148" s="2">
        <v>1893</v>
      </c>
      <c r="B148" s="2">
        <v>370</v>
      </c>
      <c r="C148" s="8">
        <f t="shared" si="8"/>
        <v>0.17452830188679244</v>
      </c>
      <c r="E148" s="2">
        <f t="shared" si="10"/>
        <v>9.1530000000000005</v>
      </c>
      <c r="F148" s="7">
        <f t="shared" si="9"/>
        <v>4.317452830188679</v>
      </c>
      <c r="G148" s="2">
        <f t="shared" si="11"/>
        <v>4.5765000000000002</v>
      </c>
    </row>
    <row r="149" spans="1:7" x14ac:dyDescent="0.25">
      <c r="A149" s="2">
        <v>1894</v>
      </c>
      <c r="B149" s="2">
        <v>383</v>
      </c>
      <c r="C149" s="8">
        <f t="shared" si="8"/>
        <v>0.18066037735849055</v>
      </c>
      <c r="E149" s="2">
        <f t="shared" si="10"/>
        <v>9.5360000000000014</v>
      </c>
      <c r="F149" s="7">
        <f t="shared" si="9"/>
        <v>4.4981132075471706</v>
      </c>
      <c r="G149" s="2">
        <f t="shared" si="11"/>
        <v>4.7680000000000007</v>
      </c>
    </row>
    <row r="150" spans="1:7" x14ac:dyDescent="0.25">
      <c r="A150" s="2">
        <v>1895</v>
      </c>
      <c r="B150" s="2">
        <v>406</v>
      </c>
      <c r="C150" s="8">
        <f t="shared" si="8"/>
        <v>0.19150943396226416</v>
      </c>
      <c r="E150" s="2">
        <f t="shared" si="10"/>
        <v>9.9420000000000019</v>
      </c>
      <c r="F150" s="7">
        <f t="shared" si="9"/>
        <v>4.6896226415094349</v>
      </c>
      <c r="G150" s="2">
        <f t="shared" si="11"/>
        <v>4.971000000000001</v>
      </c>
    </row>
    <row r="151" spans="1:7" x14ac:dyDescent="0.25">
      <c r="A151" s="2">
        <v>1896</v>
      </c>
      <c r="B151" s="2">
        <v>419</v>
      </c>
      <c r="C151" s="8">
        <f t="shared" si="8"/>
        <v>0.19764150943396228</v>
      </c>
      <c r="E151" s="2">
        <f t="shared" si="10"/>
        <v>10.361000000000002</v>
      </c>
      <c r="F151" s="7">
        <f t="shared" si="9"/>
        <v>4.8872641509433974</v>
      </c>
      <c r="G151" s="2">
        <f t="shared" si="11"/>
        <v>5.1805000000000012</v>
      </c>
    </row>
    <row r="152" spans="1:7" x14ac:dyDescent="0.25">
      <c r="A152" s="2">
        <v>1897</v>
      </c>
      <c r="B152" s="2">
        <v>440</v>
      </c>
      <c r="C152" s="8">
        <f t="shared" si="8"/>
        <v>0.20754716981132076</v>
      </c>
      <c r="E152" s="2">
        <f t="shared" si="10"/>
        <v>10.801000000000002</v>
      </c>
      <c r="F152" s="7">
        <f t="shared" si="9"/>
        <v>5.0948113207547179</v>
      </c>
      <c r="G152" s="2">
        <f t="shared" si="11"/>
        <v>5.400500000000001</v>
      </c>
    </row>
    <row r="153" spans="1:7" x14ac:dyDescent="0.25">
      <c r="A153" s="2">
        <v>1898</v>
      </c>
      <c r="B153" s="2">
        <v>465</v>
      </c>
      <c r="C153" s="8">
        <f t="shared" si="8"/>
        <v>0.21933962264150944</v>
      </c>
      <c r="E153" s="2">
        <f t="shared" si="10"/>
        <v>11.266000000000002</v>
      </c>
      <c r="F153" s="7">
        <f t="shared" si="9"/>
        <v>5.3141509433962266</v>
      </c>
      <c r="G153" s="2">
        <f t="shared" si="11"/>
        <v>5.6330000000000009</v>
      </c>
    </row>
    <row r="154" spans="1:7" x14ac:dyDescent="0.25">
      <c r="A154" s="2">
        <v>1899</v>
      </c>
      <c r="B154" s="2">
        <v>507</v>
      </c>
      <c r="C154" s="8">
        <f t="shared" si="8"/>
        <v>0.23915094339622642</v>
      </c>
      <c r="E154" s="2">
        <f t="shared" si="10"/>
        <v>11.773000000000001</v>
      </c>
      <c r="F154" s="7">
        <f t="shared" si="9"/>
        <v>5.5533018867924531</v>
      </c>
      <c r="G154" s="2">
        <f t="shared" si="11"/>
        <v>5.8865000000000007</v>
      </c>
    </row>
    <row r="155" spans="1:7" x14ac:dyDescent="0.25">
      <c r="A155" s="2">
        <v>1900</v>
      </c>
      <c r="B155" s="2">
        <v>534</v>
      </c>
      <c r="C155" s="8">
        <f t="shared" si="8"/>
        <v>0.25188679245283019</v>
      </c>
      <c r="E155" s="2">
        <f t="shared" si="10"/>
        <v>12.307000000000002</v>
      </c>
      <c r="F155" s="7">
        <f t="shared" si="9"/>
        <v>5.8051886792452834</v>
      </c>
      <c r="G155" s="2">
        <f t="shared" si="11"/>
        <v>6.1535000000000011</v>
      </c>
    </row>
    <row r="156" spans="1:7" x14ac:dyDescent="0.25">
      <c r="A156" s="2">
        <v>1901</v>
      </c>
      <c r="B156" s="2">
        <v>552</v>
      </c>
      <c r="C156" s="8">
        <f t="shared" si="8"/>
        <v>0.26037735849056604</v>
      </c>
      <c r="E156" s="2">
        <f t="shared" si="10"/>
        <v>12.859000000000002</v>
      </c>
      <c r="F156" s="7">
        <f t="shared" si="9"/>
        <v>6.0655660377358496</v>
      </c>
      <c r="G156" s="2">
        <f t="shared" si="11"/>
        <v>6.4295000000000009</v>
      </c>
    </row>
    <row r="157" spans="1:7" x14ac:dyDescent="0.25">
      <c r="A157" s="2">
        <v>1902</v>
      </c>
      <c r="B157" s="2">
        <v>566</v>
      </c>
      <c r="C157" s="8">
        <f t="shared" si="8"/>
        <v>0.26698113207547169</v>
      </c>
      <c r="E157" s="2">
        <f t="shared" si="10"/>
        <v>13.425000000000002</v>
      </c>
      <c r="F157" s="7">
        <f t="shared" si="9"/>
        <v>6.3325471698113214</v>
      </c>
      <c r="G157" s="2">
        <f t="shared" si="11"/>
        <v>6.7125000000000012</v>
      </c>
    </row>
    <row r="158" spans="1:7" x14ac:dyDescent="0.25">
      <c r="A158" s="2">
        <v>1903</v>
      </c>
      <c r="B158" s="2">
        <v>617</v>
      </c>
      <c r="C158" s="8">
        <f t="shared" si="8"/>
        <v>0.29103773584905662</v>
      </c>
      <c r="E158" s="2">
        <f t="shared" si="10"/>
        <v>14.042000000000002</v>
      </c>
      <c r="F158" s="7">
        <f t="shared" si="9"/>
        <v>6.6235849056603779</v>
      </c>
      <c r="G158" s="2">
        <f t="shared" si="11"/>
        <v>7.0210000000000008</v>
      </c>
    </row>
    <row r="159" spans="1:7" x14ac:dyDescent="0.25">
      <c r="A159" s="2">
        <v>1904</v>
      </c>
      <c r="B159" s="2">
        <v>624</v>
      </c>
      <c r="C159" s="8">
        <f t="shared" si="8"/>
        <v>0.29433962264150942</v>
      </c>
      <c r="E159" s="2">
        <f t="shared" si="10"/>
        <v>14.666000000000002</v>
      </c>
      <c r="F159" s="7">
        <f t="shared" si="9"/>
        <v>6.9179245283018878</v>
      </c>
      <c r="G159" s="2">
        <f t="shared" si="11"/>
        <v>7.3330000000000011</v>
      </c>
    </row>
    <row r="160" spans="1:7" x14ac:dyDescent="0.25">
      <c r="A160" s="2">
        <v>1905</v>
      </c>
      <c r="B160" s="2">
        <v>663</v>
      </c>
      <c r="C160" s="8">
        <f t="shared" si="8"/>
        <v>0.31273584905660379</v>
      </c>
      <c r="E160" s="2">
        <f t="shared" si="10"/>
        <v>15.329000000000002</v>
      </c>
      <c r="F160" s="7">
        <f t="shared" si="9"/>
        <v>7.2306603773584914</v>
      </c>
      <c r="G160" s="2">
        <f t="shared" si="11"/>
        <v>7.6645000000000012</v>
      </c>
    </row>
    <row r="161" spans="1:7" x14ac:dyDescent="0.25">
      <c r="A161" s="2">
        <v>1906</v>
      </c>
      <c r="B161" s="2">
        <v>707</v>
      </c>
      <c r="C161" s="8">
        <f t="shared" si="8"/>
        <v>0.33349056603773586</v>
      </c>
      <c r="E161" s="2">
        <f t="shared" si="10"/>
        <v>16.036000000000001</v>
      </c>
      <c r="F161" s="7">
        <f t="shared" si="9"/>
        <v>7.5641509433962266</v>
      </c>
      <c r="G161" s="2">
        <f t="shared" si="11"/>
        <v>8.0180000000000007</v>
      </c>
    </row>
    <row r="162" spans="1:7" x14ac:dyDescent="0.25">
      <c r="A162" s="2">
        <v>1907</v>
      </c>
      <c r="B162" s="2">
        <v>784</v>
      </c>
      <c r="C162" s="8">
        <f t="shared" si="8"/>
        <v>0.36981132075471695</v>
      </c>
      <c r="E162" s="2">
        <f t="shared" si="10"/>
        <v>16.82</v>
      </c>
      <c r="F162" s="7">
        <f t="shared" si="9"/>
        <v>7.9339622641509431</v>
      </c>
      <c r="G162" s="2">
        <f t="shared" si="11"/>
        <v>8.41</v>
      </c>
    </row>
    <row r="163" spans="1:7" x14ac:dyDescent="0.25">
      <c r="A163" s="2">
        <v>1908</v>
      </c>
      <c r="B163" s="2">
        <v>750</v>
      </c>
      <c r="C163" s="8">
        <f t="shared" si="8"/>
        <v>0.35377358490566035</v>
      </c>
      <c r="E163" s="2">
        <f t="shared" si="10"/>
        <v>17.57</v>
      </c>
      <c r="F163" s="7">
        <f t="shared" si="9"/>
        <v>8.2877358490566042</v>
      </c>
      <c r="G163" s="2">
        <f t="shared" si="11"/>
        <v>8.7850000000000001</v>
      </c>
    </row>
    <row r="164" spans="1:7" x14ac:dyDescent="0.25">
      <c r="A164" s="2">
        <v>1909</v>
      </c>
      <c r="B164" s="2">
        <v>785</v>
      </c>
      <c r="C164" s="8">
        <f t="shared" si="8"/>
        <v>0.37028301886792453</v>
      </c>
      <c r="E164" s="2">
        <f t="shared" si="10"/>
        <v>18.355</v>
      </c>
      <c r="F164" s="7">
        <f t="shared" si="9"/>
        <v>8.6580188679245289</v>
      </c>
      <c r="G164" s="2">
        <f t="shared" si="11"/>
        <v>9.1775000000000002</v>
      </c>
    </row>
    <row r="165" spans="1:7" x14ac:dyDescent="0.25">
      <c r="A165" s="2">
        <v>1910</v>
      </c>
      <c r="B165" s="2">
        <v>819</v>
      </c>
      <c r="C165" s="8">
        <f t="shared" si="8"/>
        <v>0.38632075471698113</v>
      </c>
      <c r="E165" s="2">
        <f t="shared" si="10"/>
        <v>19.173999999999999</v>
      </c>
      <c r="F165" s="7">
        <f t="shared" si="9"/>
        <v>9.0443396226415089</v>
      </c>
      <c r="G165" s="2">
        <f t="shared" si="11"/>
        <v>9.5869999999999997</v>
      </c>
    </row>
    <row r="166" spans="1:7" x14ac:dyDescent="0.25">
      <c r="A166" s="2">
        <v>1911</v>
      </c>
      <c r="B166" s="2">
        <v>836</v>
      </c>
      <c r="C166" s="8">
        <f t="shared" si="8"/>
        <v>0.39433962264150946</v>
      </c>
      <c r="E166" s="2">
        <f t="shared" si="10"/>
        <v>20.009999999999998</v>
      </c>
      <c r="F166" s="7">
        <f t="shared" si="9"/>
        <v>9.4386792452830175</v>
      </c>
      <c r="G166" s="2">
        <f t="shared" si="11"/>
        <v>10.004999999999999</v>
      </c>
    </row>
    <row r="167" spans="1:7" x14ac:dyDescent="0.25">
      <c r="A167" s="2">
        <v>1912</v>
      </c>
      <c r="B167" s="2">
        <v>879</v>
      </c>
      <c r="C167" s="8">
        <f t="shared" si="8"/>
        <v>0.41462264150943395</v>
      </c>
      <c r="E167" s="2">
        <f t="shared" si="10"/>
        <v>20.888999999999999</v>
      </c>
      <c r="F167" s="7">
        <f t="shared" si="9"/>
        <v>9.8533018867924529</v>
      </c>
      <c r="G167" s="2">
        <f t="shared" si="11"/>
        <v>10.4445</v>
      </c>
    </row>
    <row r="168" spans="1:7" x14ac:dyDescent="0.25">
      <c r="A168" s="2">
        <v>1913</v>
      </c>
      <c r="B168" s="2">
        <v>943</v>
      </c>
      <c r="C168" s="8">
        <f t="shared" si="8"/>
        <v>0.44481132075471697</v>
      </c>
      <c r="E168" s="2">
        <f t="shared" si="10"/>
        <v>21.832000000000001</v>
      </c>
      <c r="F168" s="7">
        <f t="shared" si="9"/>
        <v>10.29811320754717</v>
      </c>
      <c r="G168" s="2">
        <f t="shared" si="11"/>
        <v>10.916</v>
      </c>
    </row>
    <row r="169" spans="1:7" x14ac:dyDescent="0.25">
      <c r="A169" s="2">
        <v>1914</v>
      </c>
      <c r="B169" s="2">
        <v>850</v>
      </c>
      <c r="C169" s="8">
        <f t="shared" si="8"/>
        <v>0.40094339622641512</v>
      </c>
      <c r="E169" s="2">
        <f t="shared" si="10"/>
        <v>22.682000000000002</v>
      </c>
      <c r="F169" s="7">
        <f t="shared" si="9"/>
        <v>10.699056603773585</v>
      </c>
      <c r="G169" s="2">
        <f t="shared" si="11"/>
        <v>11.341000000000001</v>
      </c>
    </row>
    <row r="170" spans="1:7" x14ac:dyDescent="0.25">
      <c r="A170" s="2">
        <v>1915</v>
      </c>
      <c r="B170" s="2">
        <v>838</v>
      </c>
      <c r="C170" s="8">
        <f t="shared" si="8"/>
        <v>0.39528301886792455</v>
      </c>
      <c r="E170" s="2">
        <f t="shared" si="10"/>
        <v>23.520000000000003</v>
      </c>
      <c r="F170" s="7">
        <f t="shared" si="9"/>
        <v>11.09433962264151</v>
      </c>
      <c r="G170" s="2">
        <f t="shared" si="11"/>
        <v>11.760000000000002</v>
      </c>
    </row>
    <row r="171" spans="1:7" x14ac:dyDescent="0.25">
      <c r="A171" s="2">
        <v>1916</v>
      </c>
      <c r="B171" s="2">
        <v>901</v>
      </c>
      <c r="C171" s="8">
        <f t="shared" si="8"/>
        <v>0.42499999999999999</v>
      </c>
      <c r="E171" s="2">
        <f t="shared" si="10"/>
        <v>24.421000000000003</v>
      </c>
      <c r="F171" s="7">
        <f t="shared" si="9"/>
        <v>11.51933962264151</v>
      </c>
      <c r="G171" s="2">
        <f t="shared" si="11"/>
        <v>12.210500000000001</v>
      </c>
    </row>
    <row r="172" spans="1:7" x14ac:dyDescent="0.25">
      <c r="A172" s="2">
        <v>1917</v>
      </c>
      <c r="B172" s="2">
        <v>955</v>
      </c>
      <c r="C172" s="8">
        <f t="shared" si="8"/>
        <v>0.45047169811320753</v>
      </c>
      <c r="E172" s="2">
        <f t="shared" si="10"/>
        <v>25.376000000000001</v>
      </c>
      <c r="F172" s="7">
        <f t="shared" si="9"/>
        <v>11.969811320754717</v>
      </c>
      <c r="G172" s="2">
        <f t="shared" si="11"/>
        <v>12.688000000000001</v>
      </c>
    </row>
    <row r="173" spans="1:7" x14ac:dyDescent="0.25">
      <c r="A173" s="2">
        <v>1918</v>
      </c>
      <c r="B173" s="2">
        <v>936</v>
      </c>
      <c r="C173" s="8">
        <f t="shared" si="8"/>
        <v>0.44150943396226416</v>
      </c>
      <c r="E173" s="2">
        <f t="shared" si="10"/>
        <v>26.312000000000001</v>
      </c>
      <c r="F173" s="7">
        <f t="shared" si="9"/>
        <v>12.41132075471698</v>
      </c>
      <c r="G173" s="2">
        <f t="shared" si="11"/>
        <v>13.156000000000001</v>
      </c>
    </row>
    <row r="174" spans="1:7" x14ac:dyDescent="0.25">
      <c r="A174" s="2">
        <v>1919</v>
      </c>
      <c r="B174" s="2">
        <v>806</v>
      </c>
      <c r="C174" s="8">
        <f t="shared" si="8"/>
        <v>0.38018867924528305</v>
      </c>
      <c r="E174" s="2">
        <f t="shared" si="10"/>
        <v>27.118000000000002</v>
      </c>
      <c r="F174" s="7">
        <f t="shared" si="9"/>
        <v>12.791509433962265</v>
      </c>
      <c r="G174" s="2">
        <f t="shared" si="11"/>
        <v>13.559000000000001</v>
      </c>
    </row>
    <row r="175" spans="1:7" x14ac:dyDescent="0.25">
      <c r="A175" s="2">
        <v>1920</v>
      </c>
      <c r="B175" s="2">
        <v>932</v>
      </c>
      <c r="C175" s="8">
        <f t="shared" si="8"/>
        <v>0.43962264150943398</v>
      </c>
      <c r="E175" s="2">
        <f t="shared" si="10"/>
        <v>28.05</v>
      </c>
      <c r="F175" s="7">
        <f t="shared" si="9"/>
        <v>13.231132075471697</v>
      </c>
      <c r="G175" s="2">
        <f t="shared" si="11"/>
        <v>14.025</v>
      </c>
    </row>
    <row r="176" spans="1:7" x14ac:dyDescent="0.25">
      <c r="A176" s="2">
        <v>1921</v>
      </c>
      <c r="B176" s="2">
        <v>803</v>
      </c>
      <c r="C176" s="8">
        <f t="shared" si="8"/>
        <v>0.37877358490566038</v>
      </c>
      <c r="E176" s="2">
        <f t="shared" si="10"/>
        <v>28.853000000000002</v>
      </c>
      <c r="F176" s="7">
        <f t="shared" si="9"/>
        <v>13.609905660377359</v>
      </c>
      <c r="G176" s="2">
        <f t="shared" si="11"/>
        <v>14.426500000000001</v>
      </c>
    </row>
    <row r="177" spans="1:7" x14ac:dyDescent="0.25">
      <c r="A177" s="2">
        <v>1922</v>
      </c>
      <c r="B177" s="2">
        <v>845</v>
      </c>
      <c r="C177" s="8">
        <f t="shared" si="8"/>
        <v>0.39858490566037735</v>
      </c>
      <c r="E177" s="2">
        <f t="shared" si="10"/>
        <v>29.698</v>
      </c>
      <c r="F177" s="7">
        <f t="shared" si="9"/>
        <v>14.008490566037736</v>
      </c>
      <c r="G177" s="2">
        <f t="shared" si="11"/>
        <v>14.849</v>
      </c>
    </row>
    <row r="178" spans="1:7" x14ac:dyDescent="0.25">
      <c r="A178" s="2">
        <v>1923</v>
      </c>
      <c r="B178" s="2">
        <v>970</v>
      </c>
      <c r="C178" s="8">
        <f t="shared" si="8"/>
        <v>0.45754716981132076</v>
      </c>
      <c r="E178" s="2">
        <f t="shared" si="10"/>
        <v>30.667999999999999</v>
      </c>
      <c r="F178" s="7">
        <f t="shared" si="9"/>
        <v>14.466037735849056</v>
      </c>
      <c r="G178" s="2">
        <f t="shared" si="11"/>
        <v>15.334</v>
      </c>
    </row>
    <row r="179" spans="1:7" x14ac:dyDescent="0.25">
      <c r="A179" s="2">
        <v>1924</v>
      </c>
      <c r="B179" s="2">
        <v>963</v>
      </c>
      <c r="C179" s="8">
        <f t="shared" si="8"/>
        <v>0.45424528301886791</v>
      </c>
      <c r="E179" s="2">
        <f t="shared" si="10"/>
        <v>31.631</v>
      </c>
      <c r="F179" s="7">
        <f t="shared" si="9"/>
        <v>14.920283018867924</v>
      </c>
      <c r="G179" s="2">
        <f t="shared" si="11"/>
        <v>15.8155</v>
      </c>
    </row>
    <row r="180" spans="1:7" x14ac:dyDescent="0.25">
      <c r="A180" s="2">
        <v>1925</v>
      </c>
      <c r="B180" s="2">
        <v>975</v>
      </c>
      <c r="C180" s="8">
        <f t="shared" si="8"/>
        <v>0.45990566037735847</v>
      </c>
      <c r="E180" s="2">
        <f t="shared" si="10"/>
        <v>32.606000000000002</v>
      </c>
      <c r="F180" s="7">
        <f t="shared" si="9"/>
        <v>15.380188679245283</v>
      </c>
      <c r="G180" s="2">
        <f t="shared" si="11"/>
        <v>16.303000000000001</v>
      </c>
    </row>
    <row r="181" spans="1:7" x14ac:dyDescent="0.25">
      <c r="A181" s="2">
        <v>1926</v>
      </c>
      <c r="B181" s="2">
        <v>983</v>
      </c>
      <c r="C181" s="8">
        <f t="shared" si="8"/>
        <v>0.46367924528301885</v>
      </c>
      <c r="E181" s="2">
        <f t="shared" si="10"/>
        <v>33.588999999999999</v>
      </c>
      <c r="F181" s="7">
        <f t="shared" si="9"/>
        <v>15.843867924528301</v>
      </c>
      <c r="G181" s="2">
        <f t="shared" si="11"/>
        <v>16.794499999999999</v>
      </c>
    </row>
    <row r="182" spans="1:7" x14ac:dyDescent="0.25">
      <c r="A182" s="2">
        <v>1927</v>
      </c>
      <c r="B182" s="2">
        <v>1062</v>
      </c>
      <c r="C182" s="8">
        <f t="shared" si="8"/>
        <v>0.50094339622641515</v>
      </c>
      <c r="E182" s="2">
        <f t="shared" si="10"/>
        <v>34.650999999999996</v>
      </c>
      <c r="F182" s="7">
        <f t="shared" si="9"/>
        <v>16.344811320754715</v>
      </c>
      <c r="G182" s="2">
        <f t="shared" si="11"/>
        <v>17.325499999999998</v>
      </c>
    </row>
    <row r="183" spans="1:7" x14ac:dyDescent="0.25">
      <c r="A183" s="2">
        <v>1928</v>
      </c>
      <c r="B183" s="2">
        <v>1065</v>
      </c>
      <c r="C183" s="8">
        <f t="shared" si="8"/>
        <v>0.50235849056603776</v>
      </c>
      <c r="E183" s="2">
        <f t="shared" si="10"/>
        <v>35.715999999999994</v>
      </c>
      <c r="F183" s="7">
        <f t="shared" si="9"/>
        <v>16.84716981132075</v>
      </c>
      <c r="G183" s="2">
        <f t="shared" si="11"/>
        <v>17.857999999999997</v>
      </c>
    </row>
    <row r="184" spans="1:7" x14ac:dyDescent="0.25">
      <c r="A184" s="2">
        <v>1929</v>
      </c>
      <c r="B184" s="2">
        <v>1145</v>
      </c>
      <c r="C184" s="8">
        <f t="shared" si="8"/>
        <v>0.54009433962264153</v>
      </c>
      <c r="E184" s="2">
        <f t="shared" si="10"/>
        <v>36.860999999999997</v>
      </c>
      <c r="F184" s="7">
        <f t="shared" si="9"/>
        <v>17.387264150943395</v>
      </c>
      <c r="G184" s="2">
        <f t="shared" si="11"/>
        <v>18.430499999999999</v>
      </c>
    </row>
    <row r="185" spans="1:7" x14ac:dyDescent="0.25">
      <c r="A185" s="2">
        <v>1930</v>
      </c>
      <c r="B185" s="2">
        <v>1053</v>
      </c>
      <c r="C185" s="8">
        <f t="shared" si="8"/>
        <v>0.49669811320754714</v>
      </c>
      <c r="E185" s="2">
        <f t="shared" si="10"/>
        <v>37.913999999999994</v>
      </c>
      <c r="F185" s="7">
        <f t="shared" si="9"/>
        <v>17.883962264150941</v>
      </c>
      <c r="G185" s="2">
        <f t="shared" si="11"/>
        <v>18.956999999999997</v>
      </c>
    </row>
    <row r="186" spans="1:7" x14ac:dyDescent="0.25">
      <c r="A186" s="2">
        <v>1931</v>
      </c>
      <c r="B186" s="2">
        <v>940</v>
      </c>
      <c r="C186" s="8">
        <f t="shared" si="8"/>
        <v>0.44339622641509435</v>
      </c>
      <c r="E186" s="2">
        <f t="shared" si="10"/>
        <v>38.853999999999992</v>
      </c>
      <c r="F186" s="7">
        <f t="shared" si="9"/>
        <v>18.327358490566034</v>
      </c>
      <c r="G186" s="2">
        <f t="shared" si="11"/>
        <v>19.426999999999996</v>
      </c>
    </row>
    <row r="187" spans="1:7" x14ac:dyDescent="0.25">
      <c r="A187" s="2">
        <v>1932</v>
      </c>
      <c r="B187" s="2">
        <v>847</v>
      </c>
      <c r="C187" s="8">
        <f t="shared" si="8"/>
        <v>0.39952830188679245</v>
      </c>
      <c r="E187" s="2">
        <f t="shared" si="10"/>
        <v>39.700999999999993</v>
      </c>
      <c r="F187" s="7">
        <f t="shared" si="9"/>
        <v>18.726886792452827</v>
      </c>
      <c r="G187" s="2">
        <f t="shared" si="11"/>
        <v>19.850499999999997</v>
      </c>
    </row>
    <row r="188" spans="1:7" x14ac:dyDescent="0.25">
      <c r="A188" s="2">
        <v>1933</v>
      </c>
      <c r="B188" s="2">
        <v>893</v>
      </c>
      <c r="C188" s="8">
        <f t="shared" si="8"/>
        <v>0.42122641509433961</v>
      </c>
      <c r="E188" s="2">
        <f t="shared" si="10"/>
        <v>40.593999999999994</v>
      </c>
      <c r="F188" s="7">
        <f t="shared" si="9"/>
        <v>19.148113207547166</v>
      </c>
      <c r="G188" s="2">
        <f t="shared" si="11"/>
        <v>20.296999999999997</v>
      </c>
    </row>
    <row r="189" spans="1:7" x14ac:dyDescent="0.25">
      <c r="A189" s="2">
        <v>1934</v>
      </c>
      <c r="B189" s="2">
        <v>973</v>
      </c>
      <c r="C189" s="8">
        <f t="shared" si="8"/>
        <v>0.45896226415094338</v>
      </c>
      <c r="E189" s="2">
        <f t="shared" si="10"/>
        <v>41.566999999999993</v>
      </c>
      <c r="F189" s="7">
        <f t="shared" si="9"/>
        <v>19.60707547169811</v>
      </c>
      <c r="G189" s="2">
        <f t="shared" si="11"/>
        <v>20.783499999999997</v>
      </c>
    </row>
    <row r="190" spans="1:7" x14ac:dyDescent="0.25">
      <c r="A190" s="2">
        <v>1935</v>
      </c>
      <c r="B190" s="2">
        <v>1027</v>
      </c>
      <c r="C190" s="8">
        <f t="shared" si="8"/>
        <v>0.48443396226415092</v>
      </c>
      <c r="E190" s="2">
        <f t="shared" si="10"/>
        <v>42.593999999999994</v>
      </c>
      <c r="F190" s="7">
        <f t="shared" si="9"/>
        <v>20.091509433962262</v>
      </c>
      <c r="G190" s="2">
        <f t="shared" si="11"/>
        <v>21.296999999999997</v>
      </c>
    </row>
    <row r="191" spans="1:7" x14ac:dyDescent="0.25">
      <c r="A191" s="2">
        <v>1936</v>
      </c>
      <c r="B191" s="2">
        <v>1130</v>
      </c>
      <c r="C191" s="8">
        <f t="shared" si="8"/>
        <v>0.53301886792452835</v>
      </c>
      <c r="E191" s="2">
        <f t="shared" si="10"/>
        <v>43.723999999999997</v>
      </c>
      <c r="F191" s="7">
        <f t="shared" si="9"/>
        <v>20.624528301886791</v>
      </c>
      <c r="G191" s="2">
        <f t="shared" si="11"/>
        <v>21.861999999999998</v>
      </c>
    </row>
    <row r="192" spans="1:7" x14ac:dyDescent="0.25">
      <c r="A192" s="2">
        <v>1937</v>
      </c>
      <c r="B192" s="2">
        <v>1209</v>
      </c>
      <c r="C192" s="152">
        <f t="shared" si="8"/>
        <v>0.57028301886792454</v>
      </c>
      <c r="E192" s="2">
        <f t="shared" si="10"/>
        <v>44.933</v>
      </c>
      <c r="F192" s="7">
        <f t="shared" si="9"/>
        <v>21.194811320754717</v>
      </c>
      <c r="G192" s="2">
        <f t="shared" si="11"/>
        <v>22.4665</v>
      </c>
    </row>
    <row r="193" spans="1:19" x14ac:dyDescent="0.25">
      <c r="A193" s="2">
        <v>1938</v>
      </c>
      <c r="B193" s="2">
        <v>1142</v>
      </c>
      <c r="C193" s="152">
        <f t="shared" si="8"/>
        <v>0.53867924528301891</v>
      </c>
      <c r="E193" s="2">
        <f t="shared" si="10"/>
        <v>46.075000000000003</v>
      </c>
      <c r="F193" s="7">
        <f t="shared" si="9"/>
        <v>21.733490566037737</v>
      </c>
      <c r="G193" s="2">
        <f t="shared" si="11"/>
        <v>23.037500000000001</v>
      </c>
    </row>
    <row r="194" spans="1:19" x14ac:dyDescent="0.25">
      <c r="A194" s="2">
        <v>1939</v>
      </c>
      <c r="B194" s="2">
        <v>1192</v>
      </c>
      <c r="C194" s="152">
        <f t="shared" si="8"/>
        <v>0.56226415094339621</v>
      </c>
      <c r="E194" s="2">
        <f t="shared" si="10"/>
        <v>47.267000000000003</v>
      </c>
      <c r="F194" s="7">
        <f t="shared" si="9"/>
        <v>22.295754716981133</v>
      </c>
      <c r="G194" s="2">
        <f t="shared" si="11"/>
        <v>23.633500000000002</v>
      </c>
    </row>
    <row r="195" spans="1:19" x14ac:dyDescent="0.25">
      <c r="A195" s="2">
        <v>1940</v>
      </c>
      <c r="B195" s="2">
        <v>1299</v>
      </c>
      <c r="C195" s="152">
        <f t="shared" si="8"/>
        <v>0.61273584905660372</v>
      </c>
      <c r="E195" s="2">
        <f t="shared" si="10"/>
        <v>48.566000000000003</v>
      </c>
      <c r="F195" s="7">
        <f t="shared" si="9"/>
        <v>22.908490566037734</v>
      </c>
      <c r="G195" s="2">
        <f t="shared" si="11"/>
        <v>24.283000000000001</v>
      </c>
    </row>
    <row r="196" spans="1:19" x14ac:dyDescent="0.25">
      <c r="A196" s="2">
        <v>1941</v>
      </c>
      <c r="B196" s="2">
        <v>1334</v>
      </c>
      <c r="C196" s="152">
        <f t="shared" si="8"/>
        <v>0.62924528301886795</v>
      </c>
      <c r="E196" s="2">
        <f t="shared" si="10"/>
        <v>49.900000000000006</v>
      </c>
      <c r="F196" s="7">
        <f t="shared" si="9"/>
        <v>23.537735849056606</v>
      </c>
      <c r="G196" s="2">
        <f t="shared" si="11"/>
        <v>24.950000000000003</v>
      </c>
    </row>
    <row r="197" spans="1:19" x14ac:dyDescent="0.25">
      <c r="A197" s="2">
        <v>1942</v>
      </c>
      <c r="B197" s="2">
        <v>1342</v>
      </c>
      <c r="C197" s="152">
        <f t="shared" si="8"/>
        <v>0.63301886792452833</v>
      </c>
      <c r="E197" s="2">
        <f t="shared" si="10"/>
        <v>51.242000000000004</v>
      </c>
      <c r="F197" s="7">
        <f t="shared" si="9"/>
        <v>24.170754716981133</v>
      </c>
      <c r="G197" s="2">
        <f t="shared" si="11"/>
        <v>25.621000000000002</v>
      </c>
    </row>
    <row r="198" spans="1:19" x14ac:dyDescent="0.25">
      <c r="A198" s="2">
        <v>1943</v>
      </c>
      <c r="B198" s="2">
        <v>1391</v>
      </c>
      <c r="C198" s="152">
        <f t="shared" ref="C198:C261" si="12">B198/(1000*$C$4)</f>
        <v>0.65613207547169816</v>
      </c>
      <c r="E198" s="2">
        <f t="shared" si="10"/>
        <v>52.633000000000003</v>
      </c>
      <c r="F198" s="7">
        <f t="shared" ref="F198:F261" si="13">E198/$C$4</f>
        <v>24.826886792452829</v>
      </c>
      <c r="G198" s="2">
        <f t="shared" si="11"/>
        <v>26.316500000000001</v>
      </c>
    </row>
    <row r="199" spans="1:19" x14ac:dyDescent="0.25">
      <c r="A199" s="2">
        <v>1944</v>
      </c>
      <c r="B199" s="2">
        <v>1383</v>
      </c>
      <c r="C199" s="152">
        <f t="shared" si="12"/>
        <v>0.65235849056603779</v>
      </c>
      <c r="E199" s="2">
        <f t="shared" ref="E199:E262" si="14">E198+B199/1000</f>
        <v>54.016000000000005</v>
      </c>
      <c r="F199" s="7">
        <f t="shared" si="13"/>
        <v>25.479245283018869</v>
      </c>
      <c r="G199" s="2">
        <f t="shared" ref="G199:G262" si="15">E199/2</f>
        <v>27.008000000000003</v>
      </c>
    </row>
    <row r="200" spans="1:19" ht="20.399999999999999" x14ac:dyDescent="0.35">
      <c r="A200" s="2">
        <v>1945</v>
      </c>
      <c r="B200" s="2">
        <v>1160</v>
      </c>
      <c r="C200" s="152">
        <f t="shared" si="12"/>
        <v>0.54716981132075471</v>
      </c>
      <c r="E200" s="2">
        <f t="shared" si="14"/>
        <v>55.176000000000002</v>
      </c>
      <c r="F200" s="7">
        <f t="shared" si="13"/>
        <v>26.026415094339622</v>
      </c>
      <c r="G200" s="2">
        <f t="shared" si="15"/>
        <v>27.588000000000001</v>
      </c>
      <c r="H200" s="206" t="s">
        <v>1546</v>
      </c>
      <c r="I200" s="206" t="s">
        <v>1547</v>
      </c>
    </row>
    <row r="201" spans="1:19" ht="13.8" x14ac:dyDescent="0.25">
      <c r="A201" s="2">
        <v>1946</v>
      </c>
      <c r="B201" s="2">
        <v>1238</v>
      </c>
      <c r="C201" s="152">
        <f t="shared" si="12"/>
        <v>0.58396226415094343</v>
      </c>
      <c r="E201" s="2">
        <f t="shared" si="14"/>
        <v>56.414000000000001</v>
      </c>
      <c r="F201" s="7">
        <f t="shared" si="13"/>
        <v>26.610377358490567</v>
      </c>
      <c r="G201" s="2">
        <f t="shared" si="15"/>
        <v>28.207000000000001</v>
      </c>
      <c r="H201" s="149">
        <f>SUM(C200:C205)</f>
        <v>3.9188679245283016</v>
      </c>
      <c r="I201" s="150">
        <v>6</v>
      </c>
    </row>
    <row r="202" spans="1:19" ht="13.8" x14ac:dyDescent="0.25">
      <c r="A202" s="2">
        <v>1947</v>
      </c>
      <c r="B202" s="2">
        <v>1392</v>
      </c>
      <c r="C202" s="152">
        <f t="shared" si="12"/>
        <v>0.65660377358490563</v>
      </c>
      <c r="E202" s="2">
        <f t="shared" si="14"/>
        <v>57.806000000000004</v>
      </c>
      <c r="F202" s="7">
        <f t="shared" si="13"/>
        <v>27.266981132075472</v>
      </c>
      <c r="G202" s="2">
        <f t="shared" si="15"/>
        <v>28.903000000000002</v>
      </c>
      <c r="H202" s="149">
        <f>SUM(C199:C205)</f>
        <v>4.5712264150943396</v>
      </c>
      <c r="I202" s="148">
        <v>7</v>
      </c>
    </row>
    <row r="203" spans="1:19" ht="13.8" x14ac:dyDescent="0.25">
      <c r="A203" s="2">
        <v>1948</v>
      </c>
      <c r="B203" s="2">
        <v>1469</v>
      </c>
      <c r="C203" s="152">
        <f t="shared" si="12"/>
        <v>0.69292452830188678</v>
      </c>
      <c r="E203" s="2">
        <f t="shared" si="14"/>
        <v>59.275000000000006</v>
      </c>
      <c r="F203" s="7">
        <f t="shared" si="13"/>
        <v>27.959905660377359</v>
      </c>
      <c r="G203" s="2">
        <f t="shared" si="15"/>
        <v>29.637500000000003</v>
      </c>
      <c r="H203" s="151">
        <f>SUM(C197:C205)</f>
        <v>5.8603773584905667</v>
      </c>
      <c r="I203" s="150">
        <v>9</v>
      </c>
      <c r="O203" s="153"/>
      <c r="P203" s="153"/>
      <c r="Q203" s="153"/>
      <c r="R203" s="153"/>
      <c r="S203" s="153"/>
    </row>
    <row r="204" spans="1:19" ht="15.6" x14ac:dyDescent="0.3">
      <c r="A204" s="2">
        <v>1949</v>
      </c>
      <c r="B204" s="2">
        <v>1419</v>
      </c>
      <c r="C204" s="152">
        <f t="shared" si="12"/>
        <v>0.66933962264150948</v>
      </c>
      <c r="E204" s="2">
        <f t="shared" si="14"/>
        <v>60.694000000000003</v>
      </c>
      <c r="F204" s="7">
        <f t="shared" si="13"/>
        <v>28.629245283018868</v>
      </c>
      <c r="G204" s="2">
        <f t="shared" si="15"/>
        <v>30.347000000000001</v>
      </c>
      <c r="H204" s="205">
        <f>SUM(C196:C205)</f>
        <v>6.4896226415094347</v>
      </c>
      <c r="I204" s="204">
        <v>10</v>
      </c>
    </row>
    <row r="205" spans="1:19" ht="13.8" x14ac:dyDescent="0.25">
      <c r="A205" s="54">
        <v>1950</v>
      </c>
      <c r="B205" s="54">
        <v>1630</v>
      </c>
      <c r="C205" s="55">
        <f t="shared" si="12"/>
        <v>0.76886792452830188</v>
      </c>
      <c r="D205" s="56"/>
      <c r="E205" s="54">
        <f t="shared" si="14"/>
        <v>62.324000000000005</v>
      </c>
      <c r="F205" s="55">
        <f t="shared" si="13"/>
        <v>29.398113207547169</v>
      </c>
      <c r="G205" s="2">
        <f t="shared" si="15"/>
        <v>31.162000000000003</v>
      </c>
      <c r="H205" s="149">
        <f>SUM(C191:C205)</f>
        <v>9.3066037735849054</v>
      </c>
      <c r="I205" s="150">
        <v>15</v>
      </c>
    </row>
    <row r="206" spans="1:19" ht="13.8" x14ac:dyDescent="0.25">
      <c r="A206" s="2">
        <v>1951</v>
      </c>
      <c r="B206" s="2">
        <v>1767</v>
      </c>
      <c r="C206" s="8">
        <f t="shared" si="12"/>
        <v>0.83349056603773586</v>
      </c>
      <c r="E206" s="2">
        <f t="shared" si="14"/>
        <v>64.091000000000008</v>
      </c>
      <c r="F206" s="7">
        <f t="shared" si="13"/>
        <v>30.231603773584908</v>
      </c>
      <c r="G206" s="2">
        <f t="shared" si="15"/>
        <v>32.045500000000004</v>
      </c>
      <c r="H206" s="149">
        <f>SUM(C194:C205)</f>
        <v>7.6646226415094354</v>
      </c>
      <c r="I206" s="150">
        <v>12</v>
      </c>
    </row>
    <row r="207" spans="1:19" ht="15.6" x14ac:dyDescent="0.3">
      <c r="A207" s="57">
        <v>1952</v>
      </c>
      <c r="B207" s="57">
        <v>1795</v>
      </c>
      <c r="C207" s="59">
        <f t="shared" si="12"/>
        <v>0.84669811320754718</v>
      </c>
      <c r="D207" s="58"/>
      <c r="E207" s="57">
        <f t="shared" si="14"/>
        <v>65.88600000000001</v>
      </c>
      <c r="F207" s="60">
        <f t="shared" si="13"/>
        <v>31.078301886792456</v>
      </c>
      <c r="G207" s="12">
        <f t="shared" si="15"/>
        <v>32.943000000000005</v>
      </c>
      <c r="H207" s="149">
        <f>SUM(C198:C205)</f>
        <v>5.2273584905660382</v>
      </c>
      <c r="I207" s="150">
        <v>8</v>
      </c>
    </row>
    <row r="208" spans="1:19" ht="13.8" x14ac:dyDescent="0.25">
      <c r="A208" s="2">
        <v>1953</v>
      </c>
      <c r="B208" s="2">
        <v>1841</v>
      </c>
      <c r="C208" s="8">
        <f t="shared" si="12"/>
        <v>0.86839622641509429</v>
      </c>
      <c r="E208" s="2">
        <f t="shared" si="14"/>
        <v>67.727000000000004</v>
      </c>
      <c r="F208" s="7">
        <f t="shared" si="13"/>
        <v>31.946698113207546</v>
      </c>
      <c r="G208" s="2">
        <f t="shared" si="15"/>
        <v>33.863500000000002</v>
      </c>
      <c r="H208" s="149">
        <f>SUM(C193:C205)</f>
        <v>8.2033018867924543</v>
      </c>
      <c r="I208" s="150">
        <v>13</v>
      </c>
    </row>
    <row r="209" spans="1:9" x14ac:dyDescent="0.25">
      <c r="A209" s="2">
        <v>1954</v>
      </c>
      <c r="B209" s="2">
        <v>1865</v>
      </c>
      <c r="C209" s="8">
        <f t="shared" si="12"/>
        <v>0.87971698113207553</v>
      </c>
      <c r="E209" s="2">
        <f t="shared" si="14"/>
        <v>69.591999999999999</v>
      </c>
      <c r="F209" s="7">
        <f t="shared" si="13"/>
        <v>32.826415094339623</v>
      </c>
      <c r="G209" s="2">
        <f t="shared" si="15"/>
        <v>34.795999999999999</v>
      </c>
    </row>
    <row r="210" spans="1:9" x14ac:dyDescent="0.25">
      <c r="A210" s="2">
        <v>1955</v>
      </c>
      <c r="B210" s="2">
        <v>2042</v>
      </c>
      <c r="C210" s="8">
        <f t="shared" si="12"/>
        <v>0.96320754716981127</v>
      </c>
      <c r="E210" s="2">
        <f t="shared" si="14"/>
        <v>71.634</v>
      </c>
      <c r="F210" s="7">
        <f t="shared" si="13"/>
        <v>33.789622641509432</v>
      </c>
      <c r="G210" s="2">
        <f t="shared" si="15"/>
        <v>35.817</v>
      </c>
    </row>
    <row r="211" spans="1:9" x14ac:dyDescent="0.25">
      <c r="A211" s="2">
        <v>1956</v>
      </c>
      <c r="B211" s="2">
        <v>2177</v>
      </c>
      <c r="C211" s="8">
        <f t="shared" si="12"/>
        <v>1.0268867924528302</v>
      </c>
      <c r="E211" s="2">
        <f t="shared" si="14"/>
        <v>73.811000000000007</v>
      </c>
      <c r="F211" s="7">
        <f t="shared" si="13"/>
        <v>34.816509433962267</v>
      </c>
      <c r="G211" s="2">
        <f t="shared" si="15"/>
        <v>36.905500000000004</v>
      </c>
    </row>
    <row r="212" spans="1:9" x14ac:dyDescent="0.25">
      <c r="A212" s="2">
        <v>1957</v>
      </c>
      <c r="B212" s="2">
        <v>2270</v>
      </c>
      <c r="C212" s="8">
        <f t="shared" si="12"/>
        <v>1.070754716981132</v>
      </c>
      <c r="E212" s="2">
        <f t="shared" si="14"/>
        <v>76.081000000000003</v>
      </c>
      <c r="F212" s="7">
        <f t="shared" si="13"/>
        <v>35.887264150943395</v>
      </c>
      <c r="G212" s="2">
        <f t="shared" si="15"/>
        <v>38.040500000000002</v>
      </c>
      <c r="H212" s="51" t="s">
        <v>36</v>
      </c>
      <c r="I212" s="51"/>
    </row>
    <row r="213" spans="1:9" ht="13.8" x14ac:dyDescent="0.25">
      <c r="A213" s="2">
        <v>1958</v>
      </c>
      <c r="B213" s="2">
        <v>2330</v>
      </c>
      <c r="C213" s="8">
        <f t="shared" si="12"/>
        <v>1.0990566037735849</v>
      </c>
      <c r="E213" s="2">
        <f t="shared" si="14"/>
        <v>78.411000000000001</v>
      </c>
      <c r="F213" s="49">
        <f t="shared" si="13"/>
        <v>36.986320754716978</v>
      </c>
      <c r="G213" s="2">
        <f t="shared" si="15"/>
        <v>39.205500000000001</v>
      </c>
      <c r="H213" s="53">
        <v>314.5</v>
      </c>
    </row>
    <row r="214" spans="1:9" x14ac:dyDescent="0.25">
      <c r="A214" s="2">
        <v>1959</v>
      </c>
      <c r="B214" s="2">
        <v>2454</v>
      </c>
      <c r="C214" s="8">
        <f t="shared" si="12"/>
        <v>1.1575471698113207</v>
      </c>
      <c r="E214" s="2">
        <f t="shared" si="14"/>
        <v>80.864999999999995</v>
      </c>
      <c r="F214" s="7">
        <f t="shared" si="13"/>
        <v>38.143867924528294</v>
      </c>
      <c r="G214" s="2">
        <f t="shared" si="15"/>
        <v>40.432499999999997</v>
      </c>
      <c r="H214" s="53">
        <v>315.97000000000003</v>
      </c>
    </row>
    <row r="215" spans="1:9" x14ac:dyDescent="0.25">
      <c r="A215" s="2">
        <v>1960</v>
      </c>
      <c r="B215" s="2">
        <v>2569</v>
      </c>
      <c r="C215" s="8">
        <f t="shared" si="12"/>
        <v>1.2117924528301887</v>
      </c>
      <c r="E215" s="2">
        <f t="shared" si="14"/>
        <v>83.433999999999997</v>
      </c>
      <c r="F215" s="7">
        <f t="shared" si="13"/>
        <v>39.35566037735849</v>
      </c>
      <c r="G215" s="2">
        <f t="shared" si="15"/>
        <v>41.716999999999999</v>
      </c>
      <c r="H215" s="53">
        <v>316.91000000000003</v>
      </c>
    </row>
    <row r="216" spans="1:9" x14ac:dyDescent="0.25">
      <c r="A216" s="2">
        <v>1961</v>
      </c>
      <c r="B216" s="2">
        <v>2580</v>
      </c>
      <c r="C216" s="8">
        <f t="shared" si="12"/>
        <v>1.2169811320754718</v>
      </c>
      <c r="E216" s="2">
        <f t="shared" si="14"/>
        <v>86.013999999999996</v>
      </c>
      <c r="F216" s="7">
        <f t="shared" si="13"/>
        <v>40.572641509433957</v>
      </c>
      <c r="G216" s="2">
        <f t="shared" si="15"/>
        <v>43.006999999999998</v>
      </c>
      <c r="H216" s="53">
        <v>317.64</v>
      </c>
    </row>
    <row r="217" spans="1:9" x14ac:dyDescent="0.25">
      <c r="A217" s="2">
        <v>1962</v>
      </c>
      <c r="B217" s="2">
        <v>2686</v>
      </c>
      <c r="C217" s="8">
        <f t="shared" si="12"/>
        <v>1.2669811320754718</v>
      </c>
      <c r="E217" s="2">
        <f t="shared" si="14"/>
        <v>88.699999999999989</v>
      </c>
      <c r="F217" s="7">
        <f t="shared" si="13"/>
        <v>41.839622641509429</v>
      </c>
      <c r="G217" s="2">
        <f t="shared" si="15"/>
        <v>44.349999999999994</v>
      </c>
      <c r="H217" s="53">
        <v>318.45</v>
      </c>
    </row>
    <row r="218" spans="1:9" x14ac:dyDescent="0.25">
      <c r="A218" s="2">
        <v>1963</v>
      </c>
      <c r="B218" s="2">
        <v>2833</v>
      </c>
      <c r="C218" s="8">
        <f t="shared" si="12"/>
        <v>1.3363207547169811</v>
      </c>
      <c r="E218" s="2">
        <f t="shared" si="14"/>
        <v>91.532999999999987</v>
      </c>
      <c r="F218" s="7">
        <f t="shared" si="13"/>
        <v>43.175943396226408</v>
      </c>
      <c r="G218" s="2">
        <f t="shared" si="15"/>
        <v>45.766499999999994</v>
      </c>
      <c r="H218" s="53">
        <v>318.99</v>
      </c>
    </row>
    <row r="219" spans="1:9" x14ac:dyDescent="0.25">
      <c r="A219" s="2">
        <v>1964</v>
      </c>
      <c r="B219" s="2">
        <v>2995</v>
      </c>
      <c r="C219" s="8">
        <f t="shared" si="12"/>
        <v>1.4127358490566038</v>
      </c>
      <c r="E219" s="2">
        <f t="shared" si="14"/>
        <v>94.527999999999992</v>
      </c>
      <c r="F219" s="7">
        <f t="shared" si="13"/>
        <v>44.588679245283011</v>
      </c>
      <c r="G219" s="2">
        <f t="shared" si="15"/>
        <v>47.263999999999996</v>
      </c>
      <c r="H219" s="53">
        <v>319.62</v>
      </c>
    </row>
    <row r="220" spans="1:9" x14ac:dyDescent="0.25">
      <c r="A220" s="2">
        <v>1965</v>
      </c>
      <c r="B220" s="2">
        <v>3130</v>
      </c>
      <c r="C220" s="8">
        <f t="shared" si="12"/>
        <v>1.4764150943396226</v>
      </c>
      <c r="E220" s="2">
        <f t="shared" si="14"/>
        <v>97.657999999999987</v>
      </c>
      <c r="F220" s="7">
        <f t="shared" si="13"/>
        <v>46.065094339622632</v>
      </c>
      <c r="G220" s="2">
        <f t="shared" si="15"/>
        <v>48.828999999999994</v>
      </c>
      <c r="H220" s="53">
        <v>320.04000000000002</v>
      </c>
    </row>
    <row r="221" spans="1:9" x14ac:dyDescent="0.25">
      <c r="A221" s="2">
        <v>1966</v>
      </c>
      <c r="B221" s="2">
        <v>3288</v>
      </c>
      <c r="C221" s="8">
        <f t="shared" si="12"/>
        <v>1.5509433962264152</v>
      </c>
      <c r="E221" s="2">
        <f t="shared" si="14"/>
        <v>100.94599999999998</v>
      </c>
      <c r="F221" s="7">
        <f t="shared" si="13"/>
        <v>47.616037735849048</v>
      </c>
      <c r="G221" s="2">
        <f t="shared" si="15"/>
        <v>50.472999999999992</v>
      </c>
      <c r="H221" s="53">
        <v>321.38</v>
      </c>
    </row>
    <row r="222" spans="1:9" x14ac:dyDescent="0.25">
      <c r="A222" s="2">
        <v>1967</v>
      </c>
      <c r="B222" s="2">
        <v>3393</v>
      </c>
      <c r="C222" s="8">
        <f t="shared" si="12"/>
        <v>1.6004716981132074</v>
      </c>
      <c r="E222" s="2">
        <f t="shared" si="14"/>
        <v>104.33899999999998</v>
      </c>
      <c r="F222" s="7">
        <f t="shared" si="13"/>
        <v>49.216509433962251</v>
      </c>
      <c r="G222" s="2">
        <f t="shared" si="15"/>
        <v>52.169499999999992</v>
      </c>
      <c r="H222" s="53">
        <v>322.16000000000003</v>
      </c>
    </row>
    <row r="223" spans="1:9" x14ac:dyDescent="0.25">
      <c r="A223" s="2">
        <v>1968</v>
      </c>
      <c r="B223" s="2">
        <v>3566</v>
      </c>
      <c r="C223" s="8">
        <f t="shared" si="12"/>
        <v>1.6820754716981132</v>
      </c>
      <c r="E223" s="2">
        <f t="shared" si="14"/>
        <v>107.90499999999999</v>
      </c>
      <c r="F223" s="7">
        <f t="shared" si="13"/>
        <v>50.898584905660371</v>
      </c>
      <c r="G223" s="2">
        <f t="shared" si="15"/>
        <v>53.952499999999993</v>
      </c>
      <c r="H223" s="53">
        <v>323.04000000000002</v>
      </c>
    </row>
    <row r="224" spans="1:9" x14ac:dyDescent="0.25">
      <c r="A224" s="2">
        <v>1969</v>
      </c>
      <c r="B224" s="2">
        <v>3780</v>
      </c>
      <c r="C224" s="8">
        <f t="shared" si="12"/>
        <v>1.7830188679245282</v>
      </c>
      <c r="E224" s="2">
        <f t="shared" si="14"/>
        <v>111.68499999999999</v>
      </c>
      <c r="F224" s="7">
        <f t="shared" si="13"/>
        <v>52.681603773584897</v>
      </c>
      <c r="G224" s="2">
        <f t="shared" si="15"/>
        <v>55.842499999999994</v>
      </c>
      <c r="H224" s="53">
        <v>324.62</v>
      </c>
    </row>
    <row r="225" spans="1:8" x14ac:dyDescent="0.25">
      <c r="A225" s="2">
        <v>1970</v>
      </c>
      <c r="B225" s="2">
        <v>4053</v>
      </c>
      <c r="C225" s="8">
        <f t="shared" si="12"/>
        <v>1.9117924528301886</v>
      </c>
      <c r="E225" s="2">
        <f t="shared" si="14"/>
        <v>115.73799999999999</v>
      </c>
      <c r="F225" s="7">
        <f t="shared" si="13"/>
        <v>54.593396226415088</v>
      </c>
      <c r="G225" s="2">
        <f t="shared" si="15"/>
        <v>57.868999999999993</v>
      </c>
      <c r="H225" s="53">
        <v>325.68</v>
      </c>
    </row>
    <row r="226" spans="1:8" x14ac:dyDescent="0.25">
      <c r="A226" s="2">
        <v>1971</v>
      </c>
      <c r="B226" s="2">
        <v>4208</v>
      </c>
      <c r="C226" s="8">
        <f t="shared" si="12"/>
        <v>1.9849056603773585</v>
      </c>
      <c r="E226" s="2">
        <f t="shared" si="14"/>
        <v>119.94599999999998</v>
      </c>
      <c r="F226" s="7">
        <f t="shared" si="13"/>
        <v>56.578301886792445</v>
      </c>
      <c r="G226" s="2">
        <f t="shared" si="15"/>
        <v>59.972999999999992</v>
      </c>
      <c r="H226" s="53">
        <v>326.32</v>
      </c>
    </row>
    <row r="227" spans="1:8" x14ac:dyDescent="0.25">
      <c r="A227" s="2">
        <v>1972</v>
      </c>
      <c r="B227" s="2">
        <v>4376</v>
      </c>
      <c r="C227" s="8">
        <f t="shared" si="12"/>
        <v>2.0641509433962266</v>
      </c>
      <c r="E227" s="2">
        <f t="shared" si="14"/>
        <v>124.32199999999999</v>
      </c>
      <c r="F227" s="7">
        <f t="shared" si="13"/>
        <v>58.642452830188674</v>
      </c>
      <c r="G227" s="2">
        <f t="shared" si="15"/>
        <v>62.160999999999994</v>
      </c>
      <c r="H227" s="53">
        <v>327.45</v>
      </c>
    </row>
    <row r="228" spans="1:8" x14ac:dyDescent="0.25">
      <c r="A228" s="2">
        <v>1973</v>
      </c>
      <c r="B228" s="2">
        <v>4614</v>
      </c>
      <c r="C228" s="8">
        <f t="shared" si="12"/>
        <v>2.1764150943396228</v>
      </c>
      <c r="E228" s="2">
        <f t="shared" si="14"/>
        <v>128.93599999999998</v>
      </c>
      <c r="F228" s="7">
        <f t="shared" si="13"/>
        <v>60.818867924528291</v>
      </c>
      <c r="G228" s="2">
        <f t="shared" si="15"/>
        <v>64.467999999999989</v>
      </c>
      <c r="H228" s="53">
        <v>329.68</v>
      </c>
    </row>
    <row r="229" spans="1:8" x14ac:dyDescent="0.25">
      <c r="A229" s="2">
        <v>1974</v>
      </c>
      <c r="B229" s="2">
        <v>4623</v>
      </c>
      <c r="C229" s="8">
        <f t="shared" si="12"/>
        <v>2.1806603773584907</v>
      </c>
      <c r="E229" s="2">
        <f t="shared" si="14"/>
        <v>133.55899999999997</v>
      </c>
      <c r="F229" s="7">
        <f t="shared" si="13"/>
        <v>62.999528301886777</v>
      </c>
      <c r="G229" s="2">
        <f t="shared" si="15"/>
        <v>66.779499999999985</v>
      </c>
      <c r="H229" s="53">
        <v>330.18</v>
      </c>
    </row>
    <row r="230" spans="1:8" x14ac:dyDescent="0.25">
      <c r="A230" s="2">
        <v>1975</v>
      </c>
      <c r="B230" s="2">
        <v>4596</v>
      </c>
      <c r="C230" s="8">
        <f t="shared" si="12"/>
        <v>2.1679245283018869</v>
      </c>
      <c r="E230" s="2">
        <f t="shared" si="14"/>
        <v>138.15499999999997</v>
      </c>
      <c r="F230" s="7">
        <f t="shared" si="13"/>
        <v>65.167452830188665</v>
      </c>
      <c r="G230" s="2">
        <f t="shared" si="15"/>
        <v>69.077499999999986</v>
      </c>
      <c r="H230" s="53">
        <v>331.11</v>
      </c>
    </row>
    <row r="231" spans="1:8" x14ac:dyDescent="0.25">
      <c r="A231" s="2">
        <v>1976</v>
      </c>
      <c r="B231" s="2">
        <v>4864</v>
      </c>
      <c r="C231" s="8">
        <f t="shared" si="12"/>
        <v>2.2943396226415094</v>
      </c>
      <c r="E231" s="2">
        <f t="shared" si="14"/>
        <v>143.01899999999998</v>
      </c>
      <c r="F231" s="7">
        <f t="shared" si="13"/>
        <v>67.461792452830181</v>
      </c>
      <c r="G231" s="2">
        <f t="shared" si="15"/>
        <v>71.509499999999989</v>
      </c>
      <c r="H231" s="53">
        <v>332.04</v>
      </c>
    </row>
    <row r="232" spans="1:8" x14ac:dyDescent="0.25">
      <c r="A232" s="2">
        <v>1977</v>
      </c>
      <c r="B232" s="2">
        <v>5016</v>
      </c>
      <c r="C232" s="8">
        <f t="shared" si="12"/>
        <v>2.3660377358490567</v>
      </c>
      <c r="E232" s="2">
        <f t="shared" si="14"/>
        <v>148.03499999999997</v>
      </c>
      <c r="F232" s="7">
        <f t="shared" si="13"/>
        <v>69.827830188679229</v>
      </c>
      <c r="G232" s="2">
        <f t="shared" si="15"/>
        <v>74.017499999999984</v>
      </c>
      <c r="H232" s="53">
        <v>333.83</v>
      </c>
    </row>
    <row r="233" spans="1:8" x14ac:dyDescent="0.25">
      <c r="A233" s="2">
        <v>1978</v>
      </c>
      <c r="B233" s="2">
        <v>5074</v>
      </c>
      <c r="C233" s="8">
        <f t="shared" si="12"/>
        <v>2.3933962264150943</v>
      </c>
      <c r="E233" s="2">
        <f t="shared" si="14"/>
        <v>153.10899999999998</v>
      </c>
      <c r="F233" s="7">
        <f t="shared" si="13"/>
        <v>72.221226415094321</v>
      </c>
      <c r="G233" s="2">
        <f t="shared" si="15"/>
        <v>76.55449999999999</v>
      </c>
      <c r="H233" s="53">
        <v>335.4</v>
      </c>
    </row>
    <row r="234" spans="1:8" x14ac:dyDescent="0.25">
      <c r="A234" s="2">
        <v>1979</v>
      </c>
      <c r="B234" s="2">
        <v>5357</v>
      </c>
      <c r="C234" s="8">
        <f t="shared" si="12"/>
        <v>2.5268867924528302</v>
      </c>
      <c r="E234" s="2">
        <f t="shared" si="14"/>
        <v>158.46599999999998</v>
      </c>
      <c r="F234" s="7">
        <f t="shared" si="13"/>
        <v>74.748113207547163</v>
      </c>
      <c r="G234" s="2">
        <f t="shared" si="15"/>
        <v>79.23299999999999</v>
      </c>
      <c r="H234" s="53">
        <v>336.84</v>
      </c>
    </row>
    <row r="235" spans="1:8" x14ac:dyDescent="0.25">
      <c r="A235" s="2">
        <v>1980</v>
      </c>
      <c r="B235" s="2">
        <v>5301</v>
      </c>
      <c r="C235" s="8">
        <f t="shared" si="12"/>
        <v>2.5004716981132074</v>
      </c>
      <c r="E235" s="2">
        <f t="shared" si="14"/>
        <v>163.76699999999997</v>
      </c>
      <c r="F235" s="7">
        <f t="shared" si="13"/>
        <v>77.248584905660351</v>
      </c>
      <c r="G235" s="2">
        <f t="shared" si="15"/>
        <v>81.883499999999984</v>
      </c>
      <c r="H235" s="53">
        <v>338.75</v>
      </c>
    </row>
    <row r="236" spans="1:8" x14ac:dyDescent="0.25">
      <c r="A236" s="2">
        <v>1981</v>
      </c>
      <c r="B236" s="2">
        <v>5138</v>
      </c>
      <c r="C236" s="8">
        <f t="shared" si="12"/>
        <v>2.4235849056603773</v>
      </c>
      <c r="E236" s="2">
        <f t="shared" si="14"/>
        <v>168.90499999999997</v>
      </c>
      <c r="F236" s="7">
        <f t="shared" si="13"/>
        <v>79.672169811320742</v>
      </c>
      <c r="G236" s="2">
        <f t="shared" si="15"/>
        <v>84.452499999999986</v>
      </c>
      <c r="H236" s="53">
        <v>340.11</v>
      </c>
    </row>
    <row r="237" spans="1:8" x14ac:dyDescent="0.25">
      <c r="A237" s="2">
        <v>1982</v>
      </c>
      <c r="B237" s="2">
        <v>5094</v>
      </c>
      <c r="C237" s="8">
        <f t="shared" si="12"/>
        <v>2.4028301886792454</v>
      </c>
      <c r="E237" s="2">
        <f t="shared" si="14"/>
        <v>173.99899999999997</v>
      </c>
      <c r="F237" s="7">
        <f t="shared" si="13"/>
        <v>82.074999999999974</v>
      </c>
      <c r="G237" s="2">
        <f t="shared" si="15"/>
        <v>86.999499999999983</v>
      </c>
      <c r="H237" s="53">
        <v>341.45</v>
      </c>
    </row>
    <row r="238" spans="1:8" x14ac:dyDescent="0.25">
      <c r="A238" s="2">
        <v>1983</v>
      </c>
      <c r="B238" s="2">
        <v>5075</v>
      </c>
      <c r="C238" s="8">
        <f t="shared" si="12"/>
        <v>2.3938679245283021</v>
      </c>
      <c r="E238" s="2">
        <f t="shared" si="14"/>
        <v>179.07399999999996</v>
      </c>
      <c r="F238" s="7">
        <f t="shared" si="13"/>
        <v>84.468867924528283</v>
      </c>
      <c r="G238" s="2">
        <f t="shared" si="15"/>
        <v>89.536999999999978</v>
      </c>
      <c r="H238" s="53">
        <v>343.05</v>
      </c>
    </row>
    <row r="239" spans="1:8" x14ac:dyDescent="0.25">
      <c r="A239" s="2">
        <v>1984</v>
      </c>
      <c r="B239" s="2">
        <v>5258</v>
      </c>
      <c r="C239" s="8">
        <f t="shared" si="12"/>
        <v>2.4801886792452832</v>
      </c>
      <c r="E239" s="2">
        <f t="shared" si="14"/>
        <v>184.33199999999997</v>
      </c>
      <c r="F239" s="7">
        <f t="shared" si="13"/>
        <v>86.94905660377357</v>
      </c>
      <c r="G239" s="2">
        <f t="shared" si="15"/>
        <v>92.165999999999983</v>
      </c>
      <c r="H239" s="53">
        <v>344.65</v>
      </c>
    </row>
    <row r="240" spans="1:8" x14ac:dyDescent="0.25">
      <c r="A240" s="2">
        <v>1985</v>
      </c>
      <c r="B240" s="2">
        <v>5417</v>
      </c>
      <c r="C240" s="8">
        <f t="shared" si="12"/>
        <v>2.5551886792452829</v>
      </c>
      <c r="E240" s="2">
        <f t="shared" si="14"/>
        <v>189.74899999999997</v>
      </c>
      <c r="F240" s="7">
        <f t="shared" si="13"/>
        <v>89.504245283018847</v>
      </c>
      <c r="G240" s="2">
        <f t="shared" si="15"/>
        <v>94.874499999999983</v>
      </c>
      <c r="H240" s="53">
        <v>346.12</v>
      </c>
    </row>
    <row r="241" spans="1:8" x14ac:dyDescent="0.25">
      <c r="A241" s="2">
        <v>1986</v>
      </c>
      <c r="B241" s="2">
        <v>5583</v>
      </c>
      <c r="C241" s="8">
        <f t="shared" si="12"/>
        <v>2.6334905660377359</v>
      </c>
      <c r="E241" s="2">
        <f t="shared" si="14"/>
        <v>195.33199999999997</v>
      </c>
      <c r="F241" s="7">
        <f t="shared" si="13"/>
        <v>92.137735849056583</v>
      </c>
      <c r="G241" s="2">
        <f t="shared" si="15"/>
        <v>97.665999999999983</v>
      </c>
      <c r="H241" s="53">
        <v>347.42</v>
      </c>
    </row>
    <row r="242" spans="1:8" x14ac:dyDescent="0.25">
      <c r="A242" s="2">
        <v>1987</v>
      </c>
      <c r="B242" s="2">
        <v>5725</v>
      </c>
      <c r="C242" s="8">
        <f t="shared" si="12"/>
        <v>2.7004716981132075</v>
      </c>
      <c r="E242" s="2">
        <f t="shared" si="14"/>
        <v>201.05699999999996</v>
      </c>
      <c r="F242" s="7">
        <f t="shared" si="13"/>
        <v>94.838207547169787</v>
      </c>
      <c r="G242" s="2">
        <f t="shared" si="15"/>
        <v>100.52849999999998</v>
      </c>
      <c r="H242" s="53">
        <v>349.19</v>
      </c>
    </row>
    <row r="243" spans="1:8" x14ac:dyDescent="0.25">
      <c r="A243" s="2">
        <v>1988</v>
      </c>
      <c r="B243" s="2">
        <v>5936</v>
      </c>
      <c r="C243" s="8">
        <f t="shared" si="12"/>
        <v>2.8</v>
      </c>
      <c r="E243" s="2">
        <f t="shared" si="14"/>
        <v>206.99299999999997</v>
      </c>
      <c r="F243" s="7">
        <f t="shared" si="13"/>
        <v>97.638207547169785</v>
      </c>
      <c r="G243" s="2">
        <f t="shared" si="15"/>
        <v>103.49649999999998</v>
      </c>
      <c r="H243" s="53">
        <v>351.57</v>
      </c>
    </row>
    <row r="244" spans="1:8" x14ac:dyDescent="0.25">
      <c r="A244" s="2">
        <v>1989</v>
      </c>
      <c r="B244" s="2">
        <v>6066</v>
      </c>
      <c r="C244" s="8">
        <f t="shared" si="12"/>
        <v>2.861320754716981</v>
      </c>
      <c r="E244" s="2">
        <f t="shared" si="14"/>
        <v>213.05899999999997</v>
      </c>
      <c r="F244" s="7">
        <f t="shared" si="13"/>
        <v>100.49952830188677</v>
      </c>
      <c r="G244" s="2">
        <f t="shared" si="15"/>
        <v>106.52949999999998</v>
      </c>
      <c r="H244" s="53">
        <v>353.12</v>
      </c>
    </row>
    <row r="245" spans="1:8" x14ac:dyDescent="0.25">
      <c r="A245" s="2">
        <v>1990</v>
      </c>
      <c r="B245" s="2">
        <v>6074</v>
      </c>
      <c r="C245" s="8">
        <f t="shared" si="12"/>
        <v>2.8650943396226416</v>
      </c>
      <c r="E245" s="2">
        <f t="shared" si="14"/>
        <v>219.13299999999998</v>
      </c>
      <c r="F245" s="7">
        <f t="shared" si="13"/>
        <v>103.36462264150941</v>
      </c>
      <c r="G245" s="2">
        <f t="shared" si="15"/>
        <v>109.56649999999999</v>
      </c>
      <c r="H245" s="53">
        <v>354.39</v>
      </c>
    </row>
    <row r="246" spans="1:8" x14ac:dyDescent="0.25">
      <c r="A246" s="2">
        <v>1991</v>
      </c>
      <c r="B246" s="2">
        <v>6142</v>
      </c>
      <c r="C246" s="8">
        <f t="shared" si="12"/>
        <v>2.8971698113207549</v>
      </c>
      <c r="E246" s="2">
        <f t="shared" si="14"/>
        <v>225.27499999999998</v>
      </c>
      <c r="F246" s="7">
        <f t="shared" si="13"/>
        <v>106.26179245283018</v>
      </c>
      <c r="G246" s="2">
        <f t="shared" si="15"/>
        <v>112.63749999999999</v>
      </c>
      <c r="H246" s="53">
        <v>355.61</v>
      </c>
    </row>
    <row r="247" spans="1:8" x14ac:dyDescent="0.25">
      <c r="A247" s="2">
        <v>1992</v>
      </c>
      <c r="B247" s="2">
        <v>6078</v>
      </c>
      <c r="C247" s="8">
        <f t="shared" si="12"/>
        <v>2.8669811320754719</v>
      </c>
      <c r="E247" s="2">
        <f t="shared" si="14"/>
        <v>231.35299999999998</v>
      </c>
      <c r="F247" s="7">
        <f t="shared" si="13"/>
        <v>109.12877358490564</v>
      </c>
      <c r="G247" s="2">
        <f t="shared" si="15"/>
        <v>115.67649999999999</v>
      </c>
      <c r="H247" s="53">
        <v>356.45</v>
      </c>
    </row>
    <row r="248" spans="1:8" x14ac:dyDescent="0.25">
      <c r="A248" s="2">
        <v>1993</v>
      </c>
      <c r="B248" s="2">
        <v>6070</v>
      </c>
      <c r="C248" s="8">
        <f t="shared" si="12"/>
        <v>2.8632075471698113</v>
      </c>
      <c r="E248" s="2">
        <f t="shared" si="14"/>
        <v>237.42299999999997</v>
      </c>
      <c r="F248" s="7">
        <f t="shared" si="13"/>
        <v>111.99198113207545</v>
      </c>
      <c r="G248" s="2">
        <f t="shared" si="15"/>
        <v>118.71149999999999</v>
      </c>
      <c r="H248" s="53">
        <v>357.1</v>
      </c>
    </row>
    <row r="249" spans="1:8" x14ac:dyDescent="0.25">
      <c r="A249" s="2">
        <v>1994</v>
      </c>
      <c r="B249" s="2">
        <v>6174</v>
      </c>
      <c r="C249" s="8">
        <f t="shared" si="12"/>
        <v>2.9122641509433964</v>
      </c>
      <c r="E249" s="2">
        <f t="shared" si="14"/>
        <v>243.59699999999998</v>
      </c>
      <c r="F249" s="7">
        <f t="shared" si="13"/>
        <v>114.90424528301885</v>
      </c>
      <c r="G249" s="2">
        <f t="shared" si="15"/>
        <v>121.79849999999999</v>
      </c>
      <c r="H249" s="53">
        <v>358.83</v>
      </c>
    </row>
    <row r="250" spans="1:8" x14ac:dyDescent="0.25">
      <c r="A250" s="2">
        <v>1995</v>
      </c>
      <c r="B250" s="2">
        <v>6305</v>
      </c>
      <c r="C250" s="8">
        <f t="shared" si="12"/>
        <v>2.9740566037735849</v>
      </c>
      <c r="E250" s="2">
        <f t="shared" si="14"/>
        <v>249.90199999999999</v>
      </c>
      <c r="F250" s="7">
        <f t="shared" si="13"/>
        <v>117.87830188679244</v>
      </c>
      <c r="G250" s="2">
        <f t="shared" si="15"/>
        <v>124.95099999999999</v>
      </c>
      <c r="H250" s="53">
        <v>360.82</v>
      </c>
    </row>
    <row r="251" spans="1:8" x14ac:dyDescent="0.25">
      <c r="A251" s="2">
        <v>1996</v>
      </c>
      <c r="B251" s="2">
        <v>6448</v>
      </c>
      <c r="C251" s="8">
        <f t="shared" si="12"/>
        <v>3.0415094339622644</v>
      </c>
      <c r="E251" s="2">
        <f t="shared" si="14"/>
        <v>256.34999999999997</v>
      </c>
      <c r="F251" s="7">
        <f t="shared" si="13"/>
        <v>120.91981132075469</v>
      </c>
      <c r="G251" s="2">
        <f t="shared" si="15"/>
        <v>128.17499999999998</v>
      </c>
      <c r="H251" s="53">
        <v>362.61</v>
      </c>
    </row>
    <row r="252" spans="1:8" x14ac:dyDescent="0.25">
      <c r="A252" s="2">
        <v>1997</v>
      </c>
      <c r="B252" s="2">
        <v>6556</v>
      </c>
      <c r="C252" s="8">
        <f t="shared" si="12"/>
        <v>3.0924528301886793</v>
      </c>
      <c r="E252" s="2">
        <f t="shared" si="14"/>
        <v>262.90599999999995</v>
      </c>
      <c r="F252" s="7">
        <f t="shared" si="13"/>
        <v>124.01226415094337</v>
      </c>
      <c r="G252" s="2">
        <f t="shared" si="15"/>
        <v>131.45299999999997</v>
      </c>
      <c r="H252" s="53">
        <v>363.73</v>
      </c>
    </row>
    <row r="253" spans="1:8" x14ac:dyDescent="0.25">
      <c r="A253" s="2">
        <v>1998</v>
      </c>
      <c r="B253" s="2">
        <v>6576</v>
      </c>
      <c r="C253" s="8">
        <f t="shared" si="12"/>
        <v>3.1018867924528304</v>
      </c>
      <c r="E253" s="2">
        <f t="shared" si="14"/>
        <v>269.48199999999997</v>
      </c>
      <c r="F253" s="7">
        <f t="shared" si="13"/>
        <v>127.11415094339621</v>
      </c>
      <c r="G253" s="2">
        <f t="shared" si="15"/>
        <v>134.74099999999999</v>
      </c>
      <c r="H253" s="53">
        <v>366.7</v>
      </c>
    </row>
    <row r="254" spans="1:8" x14ac:dyDescent="0.25">
      <c r="A254" s="2">
        <v>1999</v>
      </c>
      <c r="B254" s="2">
        <v>6561</v>
      </c>
      <c r="C254" s="8">
        <f t="shared" si="12"/>
        <v>3.094811320754717</v>
      </c>
      <c r="E254" s="2">
        <f t="shared" si="14"/>
        <v>276.04299999999995</v>
      </c>
      <c r="F254" s="7">
        <f t="shared" si="13"/>
        <v>130.20896226415093</v>
      </c>
      <c r="G254" s="2">
        <f t="shared" si="15"/>
        <v>138.02149999999997</v>
      </c>
      <c r="H254" s="53">
        <v>368.38</v>
      </c>
    </row>
    <row r="255" spans="1:8" x14ac:dyDescent="0.25">
      <c r="A255" s="2">
        <v>2000</v>
      </c>
      <c r="B255" s="2">
        <v>6733</v>
      </c>
      <c r="C255" s="8">
        <f t="shared" si="12"/>
        <v>3.175943396226415</v>
      </c>
      <c r="E255" s="2">
        <f t="shared" si="14"/>
        <v>282.77599999999995</v>
      </c>
      <c r="F255" s="7">
        <f t="shared" si="13"/>
        <v>133.38490566037734</v>
      </c>
      <c r="G255" s="2">
        <f t="shared" si="15"/>
        <v>141.38799999999998</v>
      </c>
      <c r="H255" s="53">
        <v>369.55</v>
      </c>
    </row>
    <row r="256" spans="1:8" x14ac:dyDescent="0.25">
      <c r="A256" s="2">
        <v>2001</v>
      </c>
      <c r="B256" s="2">
        <v>6893</v>
      </c>
      <c r="C256" s="8">
        <f t="shared" si="12"/>
        <v>3.2514150943396225</v>
      </c>
      <c r="E256" s="2">
        <f t="shared" si="14"/>
        <v>289.66899999999993</v>
      </c>
      <c r="F256" s="7">
        <f t="shared" si="13"/>
        <v>136.63632075471693</v>
      </c>
      <c r="G256" s="2">
        <f t="shared" si="15"/>
        <v>144.83449999999996</v>
      </c>
      <c r="H256" s="53">
        <v>371.14</v>
      </c>
    </row>
    <row r="257" spans="1:8" x14ac:dyDescent="0.25">
      <c r="A257" s="2">
        <v>2002</v>
      </c>
      <c r="B257" s="2">
        <v>6994</v>
      </c>
      <c r="C257" s="8">
        <f t="shared" si="12"/>
        <v>3.2990566037735851</v>
      </c>
      <c r="E257" s="2">
        <f t="shared" si="14"/>
        <v>296.6629999999999</v>
      </c>
      <c r="F257" s="7">
        <f t="shared" si="13"/>
        <v>139.93537735849051</v>
      </c>
      <c r="G257" s="2">
        <f t="shared" si="15"/>
        <v>148.33149999999995</v>
      </c>
      <c r="H257" s="53">
        <v>373.28</v>
      </c>
    </row>
    <row r="258" spans="1:8" x14ac:dyDescent="0.25">
      <c r="A258" s="2">
        <v>2003</v>
      </c>
      <c r="B258" s="2">
        <v>7376</v>
      </c>
      <c r="C258" s="8">
        <f t="shared" si="12"/>
        <v>3.479245283018868</v>
      </c>
      <c r="E258" s="2">
        <f t="shared" si="14"/>
        <v>304.03899999999987</v>
      </c>
      <c r="F258" s="7">
        <f t="shared" si="13"/>
        <v>143.41462264150937</v>
      </c>
      <c r="G258" s="2">
        <f t="shared" si="15"/>
        <v>152.01949999999994</v>
      </c>
      <c r="H258" s="53">
        <v>375.8</v>
      </c>
    </row>
    <row r="259" spans="1:8" x14ac:dyDescent="0.25">
      <c r="A259" s="2">
        <v>2004</v>
      </c>
      <c r="B259" s="2">
        <v>7743</v>
      </c>
      <c r="C259" s="8">
        <f t="shared" si="12"/>
        <v>3.6523584905660376</v>
      </c>
      <c r="E259" s="2">
        <f t="shared" si="14"/>
        <v>311.78199999999987</v>
      </c>
      <c r="F259" s="7">
        <f t="shared" si="13"/>
        <v>147.0669811320754</v>
      </c>
      <c r="G259" s="2">
        <f t="shared" si="15"/>
        <v>155.89099999999993</v>
      </c>
      <c r="H259" s="53">
        <v>377.52</v>
      </c>
    </row>
    <row r="260" spans="1:8" x14ac:dyDescent="0.25">
      <c r="A260" s="2">
        <v>2005</v>
      </c>
      <c r="B260" s="2">
        <v>8042</v>
      </c>
      <c r="C260" s="8">
        <f t="shared" si="12"/>
        <v>3.7933962264150942</v>
      </c>
      <c r="E260" s="2">
        <f t="shared" si="14"/>
        <v>319.82399999999984</v>
      </c>
      <c r="F260" s="7">
        <f t="shared" si="13"/>
        <v>150.8603773584905</v>
      </c>
      <c r="G260" s="2">
        <f t="shared" si="15"/>
        <v>159.91199999999992</v>
      </c>
      <c r="H260" s="53">
        <v>379.8</v>
      </c>
    </row>
    <row r="261" spans="1:8" x14ac:dyDescent="0.25">
      <c r="A261" s="2">
        <v>2006</v>
      </c>
      <c r="B261" s="2">
        <v>8336</v>
      </c>
      <c r="C261" s="8">
        <f t="shared" si="12"/>
        <v>3.9320754716981132</v>
      </c>
      <c r="E261" s="2">
        <f t="shared" si="14"/>
        <v>328.15999999999985</v>
      </c>
      <c r="F261" s="7">
        <f t="shared" si="13"/>
        <v>154.79245283018861</v>
      </c>
      <c r="G261" s="2">
        <f t="shared" si="15"/>
        <v>164.07999999999993</v>
      </c>
      <c r="H261" s="53">
        <v>381.9</v>
      </c>
    </row>
    <row r="262" spans="1:8" x14ac:dyDescent="0.25">
      <c r="A262" s="2">
        <v>2007</v>
      </c>
      <c r="B262" s="2">
        <v>8503</v>
      </c>
      <c r="C262" s="8">
        <f t="shared" ref="C262:C269" si="16">B262/(1000*$C$4)</f>
        <v>4.0108490566037736</v>
      </c>
      <c r="E262" s="2">
        <f t="shared" si="14"/>
        <v>336.66299999999984</v>
      </c>
      <c r="F262" s="7">
        <f t="shared" ref="F262:F269" si="17">E262/$C$4</f>
        <v>158.80330188679238</v>
      </c>
      <c r="G262" s="2">
        <f t="shared" si="15"/>
        <v>168.33149999999992</v>
      </c>
      <c r="H262" s="53">
        <v>383.79</v>
      </c>
    </row>
    <row r="263" spans="1:8" x14ac:dyDescent="0.25">
      <c r="A263" s="2">
        <v>2008</v>
      </c>
      <c r="B263" s="2">
        <v>8776</v>
      </c>
      <c r="C263" s="8">
        <f t="shared" si="16"/>
        <v>4.1396226415094342</v>
      </c>
      <c r="E263" s="2">
        <f t="shared" ref="E263:E269" si="18">E262+B263/1000</f>
        <v>345.43899999999985</v>
      </c>
      <c r="F263" s="7">
        <f t="shared" si="17"/>
        <v>162.9429245283018</v>
      </c>
      <c r="G263" s="2">
        <f t="shared" ref="G263:G269" si="19">E263/2</f>
        <v>172.71949999999993</v>
      </c>
      <c r="H263" s="53">
        <v>385.6</v>
      </c>
    </row>
    <row r="264" spans="1:8" x14ac:dyDescent="0.25">
      <c r="A264" s="2">
        <v>2009</v>
      </c>
      <c r="B264" s="2">
        <v>8697</v>
      </c>
      <c r="C264" s="8">
        <f t="shared" si="16"/>
        <v>4.1023584905660373</v>
      </c>
      <c r="E264" s="2">
        <f t="shared" si="18"/>
        <v>354.13599999999985</v>
      </c>
      <c r="F264" s="7">
        <f t="shared" si="17"/>
        <v>167.04528301886785</v>
      </c>
      <c r="G264" s="2">
        <f t="shared" si="19"/>
        <v>177.06799999999993</v>
      </c>
      <c r="H264" s="53">
        <v>387.43</v>
      </c>
    </row>
    <row r="265" spans="1:8" x14ac:dyDescent="0.25">
      <c r="A265" s="2">
        <v>2010</v>
      </c>
      <c r="B265" s="2">
        <v>9128</v>
      </c>
      <c r="C265" s="8">
        <f t="shared" si="16"/>
        <v>4.3056603773584907</v>
      </c>
      <c r="E265" s="2">
        <f t="shared" si="18"/>
        <v>363.26399999999984</v>
      </c>
      <c r="F265" s="7">
        <f t="shared" si="17"/>
        <v>171.35094339622634</v>
      </c>
      <c r="G265" s="2">
        <f t="shared" si="19"/>
        <v>181.63199999999992</v>
      </c>
      <c r="H265" s="53">
        <v>389.9</v>
      </c>
    </row>
    <row r="266" spans="1:8" x14ac:dyDescent="0.25">
      <c r="A266" s="2">
        <v>2011</v>
      </c>
      <c r="B266" s="2">
        <v>9503</v>
      </c>
      <c r="C266" s="8">
        <f t="shared" si="16"/>
        <v>4.4825471698113208</v>
      </c>
      <c r="E266" s="2">
        <f t="shared" si="18"/>
        <v>372.76699999999983</v>
      </c>
      <c r="F266" s="7">
        <f t="shared" si="17"/>
        <v>175.83349056603765</v>
      </c>
      <c r="G266" s="2">
        <f t="shared" si="19"/>
        <v>186.38349999999991</v>
      </c>
      <c r="H266" s="53">
        <v>391.65</v>
      </c>
    </row>
    <row r="267" spans="1:8" x14ac:dyDescent="0.25">
      <c r="A267" s="2">
        <v>2012</v>
      </c>
      <c r="B267" s="2">
        <v>9673</v>
      </c>
      <c r="C267" s="8">
        <f t="shared" si="16"/>
        <v>4.5627358490566037</v>
      </c>
      <c r="E267" s="2">
        <f t="shared" si="18"/>
        <v>382.43999999999983</v>
      </c>
      <c r="F267" s="48">
        <f t="shared" si="17"/>
        <v>180.39622641509425</v>
      </c>
      <c r="G267" s="2">
        <f t="shared" si="19"/>
        <v>191.21999999999991</v>
      </c>
      <c r="H267" s="52">
        <v>393.85</v>
      </c>
    </row>
    <row r="268" spans="1:8" x14ac:dyDescent="0.25">
      <c r="A268" s="2">
        <v>2013</v>
      </c>
      <c r="B268" s="2">
        <v>9773</v>
      </c>
      <c r="C268" s="8">
        <f t="shared" si="16"/>
        <v>4.6099056603773585</v>
      </c>
      <c r="E268" s="2">
        <f t="shared" si="18"/>
        <v>392.21299999999985</v>
      </c>
      <c r="F268" s="7">
        <f t="shared" si="17"/>
        <v>185.00613207547161</v>
      </c>
      <c r="G268" s="2">
        <f t="shared" si="19"/>
        <v>196.10649999999993</v>
      </c>
      <c r="H268" s="53">
        <v>396.52</v>
      </c>
    </row>
    <row r="269" spans="1:8" x14ac:dyDescent="0.25">
      <c r="A269" s="2">
        <v>2014</v>
      </c>
      <c r="B269" s="2">
        <v>9855</v>
      </c>
      <c r="C269" s="8">
        <f t="shared" si="16"/>
        <v>4.6485849056603774</v>
      </c>
      <c r="E269" s="2">
        <f t="shared" si="18"/>
        <v>402.06799999999987</v>
      </c>
      <c r="F269" s="7">
        <f t="shared" si="17"/>
        <v>189.654716981132</v>
      </c>
      <c r="G269" s="2">
        <f t="shared" si="19"/>
        <v>201.03399999999993</v>
      </c>
      <c r="H269" s="53">
        <v>398.65</v>
      </c>
    </row>
    <row r="393" spans="10:20" x14ac:dyDescent="0.25"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</row>
    <row r="394" spans="10:20" x14ac:dyDescent="0.25"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</row>
    <row r="395" spans="10:20" x14ac:dyDescent="0.25"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</row>
    <row r="396" spans="10:20" x14ac:dyDescent="0.25"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</row>
    <row r="397" spans="10:20" x14ac:dyDescent="0.25"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</row>
    <row r="398" spans="10:20" x14ac:dyDescent="0.25"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</row>
    <row r="399" spans="10:20" x14ac:dyDescent="0.25"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</row>
    <row r="400" spans="10:20" x14ac:dyDescent="0.25"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</row>
  </sheetData>
  <sheetProtection selectLockedCells="1" selectUnlockedCells="1"/>
  <hyperlinks>
    <hyperlink ref="A1" r:id="rId1"/>
  </hyperlink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2"/>
  <headerFooter alignWithMargins="0">
    <oddHeader>&amp;C&amp;"Times New Roman,Normal"&amp;12&amp;A</oddHeader>
    <oddFooter>&amp;C&amp;"Times New Roman,Normal"&amp;12Page &amp;P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513"/>
  <sheetViews>
    <sheetView zoomScale="80" zoomScaleNormal="80" workbookViewId="0"/>
  </sheetViews>
  <sheetFormatPr baseColWidth="10" defaultRowHeight="13.2" x14ac:dyDescent="0.25"/>
  <cols>
    <col min="1" max="10" width="10.44140625" style="1" customWidth="1"/>
    <col min="11" max="256" width="9.88671875" style="1" customWidth="1"/>
    <col min="257" max="257" width="7.44140625" style="1" customWidth="1"/>
    <col min="258" max="258" width="7.5546875" style="1" customWidth="1"/>
    <col min="259" max="259" width="7.88671875" style="1" customWidth="1"/>
    <col min="260" max="260" width="11.109375" style="1" customWidth="1"/>
    <col min="261" max="261" width="8.44140625" style="1" customWidth="1"/>
    <col min="262" max="262" width="7.5546875" style="1" customWidth="1"/>
    <col min="263" max="263" width="9.109375" style="1" customWidth="1"/>
    <col min="264" max="264" width="9.88671875" style="1" customWidth="1"/>
    <col min="265" max="266" width="8.5546875" style="1" customWidth="1"/>
    <col min="267" max="512" width="9.88671875" style="1" customWidth="1"/>
    <col min="513" max="513" width="7.44140625" style="1" customWidth="1"/>
    <col min="514" max="514" width="7.5546875" style="1" customWidth="1"/>
    <col min="515" max="515" width="7.88671875" style="1" customWidth="1"/>
    <col min="516" max="516" width="11.109375" style="1" customWidth="1"/>
    <col min="517" max="517" width="8.44140625" style="1" customWidth="1"/>
    <col min="518" max="518" width="7.5546875" style="1" customWidth="1"/>
    <col min="519" max="519" width="9.109375" style="1" customWidth="1"/>
    <col min="520" max="520" width="9.88671875" style="1" customWidth="1"/>
    <col min="521" max="522" width="8.5546875" style="1" customWidth="1"/>
    <col min="523" max="768" width="9.88671875" style="1" customWidth="1"/>
    <col min="769" max="769" width="7.44140625" style="1" customWidth="1"/>
    <col min="770" max="770" width="7.5546875" style="1" customWidth="1"/>
    <col min="771" max="771" width="7.88671875" style="1" customWidth="1"/>
    <col min="772" max="772" width="11.109375" style="1" customWidth="1"/>
    <col min="773" max="773" width="8.44140625" style="1" customWidth="1"/>
    <col min="774" max="774" width="7.5546875" style="1" customWidth="1"/>
    <col min="775" max="775" width="9.109375" style="1" customWidth="1"/>
    <col min="776" max="776" width="9.88671875" style="1" customWidth="1"/>
    <col min="777" max="778" width="8.5546875" style="1" customWidth="1"/>
    <col min="779" max="1024" width="9.88671875" style="1" customWidth="1"/>
    <col min="1025" max="1025" width="7.44140625" style="1" customWidth="1"/>
    <col min="1026" max="1026" width="7.5546875" style="1" customWidth="1"/>
    <col min="1027" max="1027" width="7.88671875" style="1" customWidth="1"/>
    <col min="1028" max="1028" width="11.109375" style="1" customWidth="1"/>
    <col min="1029" max="1029" width="8.44140625" style="1" customWidth="1"/>
    <col min="1030" max="1030" width="7.5546875" style="1" customWidth="1"/>
    <col min="1031" max="1031" width="9.109375" style="1" customWidth="1"/>
    <col min="1032" max="1032" width="9.88671875" style="1" customWidth="1"/>
    <col min="1033" max="1034" width="8.5546875" style="1" customWidth="1"/>
    <col min="1035" max="1280" width="9.88671875" style="1" customWidth="1"/>
    <col min="1281" max="1281" width="7.44140625" style="1" customWidth="1"/>
    <col min="1282" max="1282" width="7.5546875" style="1" customWidth="1"/>
    <col min="1283" max="1283" width="7.88671875" style="1" customWidth="1"/>
    <col min="1284" max="1284" width="11.109375" style="1" customWidth="1"/>
    <col min="1285" max="1285" width="8.44140625" style="1" customWidth="1"/>
    <col min="1286" max="1286" width="7.5546875" style="1" customWidth="1"/>
    <col min="1287" max="1287" width="9.109375" style="1" customWidth="1"/>
    <col min="1288" max="1288" width="9.88671875" style="1" customWidth="1"/>
    <col min="1289" max="1290" width="8.5546875" style="1" customWidth="1"/>
    <col min="1291" max="1536" width="9.88671875" style="1" customWidth="1"/>
    <col min="1537" max="1537" width="7.44140625" style="1" customWidth="1"/>
    <col min="1538" max="1538" width="7.5546875" style="1" customWidth="1"/>
    <col min="1539" max="1539" width="7.88671875" style="1" customWidth="1"/>
    <col min="1540" max="1540" width="11.109375" style="1" customWidth="1"/>
    <col min="1541" max="1541" width="8.44140625" style="1" customWidth="1"/>
    <col min="1542" max="1542" width="7.5546875" style="1" customWidth="1"/>
    <col min="1543" max="1543" width="9.109375" style="1" customWidth="1"/>
    <col min="1544" max="1544" width="9.88671875" style="1" customWidth="1"/>
    <col min="1545" max="1546" width="8.5546875" style="1" customWidth="1"/>
    <col min="1547" max="1792" width="9.88671875" style="1" customWidth="1"/>
    <col min="1793" max="1793" width="7.44140625" style="1" customWidth="1"/>
    <col min="1794" max="1794" width="7.5546875" style="1" customWidth="1"/>
    <col min="1795" max="1795" width="7.88671875" style="1" customWidth="1"/>
    <col min="1796" max="1796" width="11.109375" style="1" customWidth="1"/>
    <col min="1797" max="1797" width="8.44140625" style="1" customWidth="1"/>
    <col min="1798" max="1798" width="7.5546875" style="1" customWidth="1"/>
    <col min="1799" max="1799" width="9.109375" style="1" customWidth="1"/>
    <col min="1800" max="1800" width="9.88671875" style="1" customWidth="1"/>
    <col min="1801" max="1802" width="8.5546875" style="1" customWidth="1"/>
    <col min="1803" max="2048" width="9.88671875" style="1" customWidth="1"/>
    <col min="2049" max="2049" width="7.44140625" style="1" customWidth="1"/>
    <col min="2050" max="2050" width="7.5546875" style="1" customWidth="1"/>
    <col min="2051" max="2051" width="7.88671875" style="1" customWidth="1"/>
    <col min="2052" max="2052" width="11.109375" style="1" customWidth="1"/>
    <col min="2053" max="2053" width="8.44140625" style="1" customWidth="1"/>
    <col min="2054" max="2054" width="7.5546875" style="1" customWidth="1"/>
    <col min="2055" max="2055" width="9.109375" style="1" customWidth="1"/>
    <col min="2056" max="2056" width="9.88671875" style="1" customWidth="1"/>
    <col min="2057" max="2058" width="8.5546875" style="1" customWidth="1"/>
    <col min="2059" max="2304" width="9.88671875" style="1" customWidth="1"/>
    <col min="2305" max="2305" width="7.44140625" style="1" customWidth="1"/>
    <col min="2306" max="2306" width="7.5546875" style="1" customWidth="1"/>
    <col min="2307" max="2307" width="7.88671875" style="1" customWidth="1"/>
    <col min="2308" max="2308" width="11.109375" style="1" customWidth="1"/>
    <col min="2309" max="2309" width="8.44140625" style="1" customWidth="1"/>
    <col min="2310" max="2310" width="7.5546875" style="1" customWidth="1"/>
    <col min="2311" max="2311" width="9.109375" style="1" customWidth="1"/>
    <col min="2312" max="2312" width="9.88671875" style="1" customWidth="1"/>
    <col min="2313" max="2314" width="8.5546875" style="1" customWidth="1"/>
    <col min="2315" max="2560" width="9.88671875" style="1" customWidth="1"/>
    <col min="2561" max="2561" width="7.44140625" style="1" customWidth="1"/>
    <col min="2562" max="2562" width="7.5546875" style="1" customWidth="1"/>
    <col min="2563" max="2563" width="7.88671875" style="1" customWidth="1"/>
    <col min="2564" max="2564" width="11.109375" style="1" customWidth="1"/>
    <col min="2565" max="2565" width="8.44140625" style="1" customWidth="1"/>
    <col min="2566" max="2566" width="7.5546875" style="1" customWidth="1"/>
    <col min="2567" max="2567" width="9.109375" style="1" customWidth="1"/>
    <col min="2568" max="2568" width="9.88671875" style="1" customWidth="1"/>
    <col min="2569" max="2570" width="8.5546875" style="1" customWidth="1"/>
    <col min="2571" max="2816" width="9.88671875" style="1" customWidth="1"/>
    <col min="2817" max="2817" width="7.44140625" style="1" customWidth="1"/>
    <col min="2818" max="2818" width="7.5546875" style="1" customWidth="1"/>
    <col min="2819" max="2819" width="7.88671875" style="1" customWidth="1"/>
    <col min="2820" max="2820" width="11.109375" style="1" customWidth="1"/>
    <col min="2821" max="2821" width="8.44140625" style="1" customWidth="1"/>
    <col min="2822" max="2822" width="7.5546875" style="1" customWidth="1"/>
    <col min="2823" max="2823" width="9.109375" style="1" customWidth="1"/>
    <col min="2824" max="2824" width="9.88671875" style="1" customWidth="1"/>
    <col min="2825" max="2826" width="8.5546875" style="1" customWidth="1"/>
    <col min="2827" max="3072" width="9.88671875" style="1" customWidth="1"/>
    <col min="3073" max="3073" width="7.44140625" style="1" customWidth="1"/>
    <col min="3074" max="3074" width="7.5546875" style="1" customWidth="1"/>
    <col min="3075" max="3075" width="7.88671875" style="1" customWidth="1"/>
    <col min="3076" max="3076" width="11.109375" style="1" customWidth="1"/>
    <col min="3077" max="3077" width="8.44140625" style="1" customWidth="1"/>
    <col min="3078" max="3078" width="7.5546875" style="1" customWidth="1"/>
    <col min="3079" max="3079" width="9.109375" style="1" customWidth="1"/>
    <col min="3080" max="3080" width="9.88671875" style="1" customWidth="1"/>
    <col min="3081" max="3082" width="8.5546875" style="1" customWidth="1"/>
    <col min="3083" max="3328" width="9.88671875" style="1" customWidth="1"/>
    <col min="3329" max="3329" width="7.44140625" style="1" customWidth="1"/>
    <col min="3330" max="3330" width="7.5546875" style="1" customWidth="1"/>
    <col min="3331" max="3331" width="7.88671875" style="1" customWidth="1"/>
    <col min="3332" max="3332" width="11.109375" style="1" customWidth="1"/>
    <col min="3333" max="3333" width="8.44140625" style="1" customWidth="1"/>
    <col min="3334" max="3334" width="7.5546875" style="1" customWidth="1"/>
    <col min="3335" max="3335" width="9.109375" style="1" customWidth="1"/>
    <col min="3336" max="3336" width="9.88671875" style="1" customWidth="1"/>
    <col min="3337" max="3338" width="8.5546875" style="1" customWidth="1"/>
    <col min="3339" max="3584" width="9.88671875" style="1" customWidth="1"/>
    <col min="3585" max="3585" width="7.44140625" style="1" customWidth="1"/>
    <col min="3586" max="3586" width="7.5546875" style="1" customWidth="1"/>
    <col min="3587" max="3587" width="7.88671875" style="1" customWidth="1"/>
    <col min="3588" max="3588" width="11.109375" style="1" customWidth="1"/>
    <col min="3589" max="3589" width="8.44140625" style="1" customWidth="1"/>
    <col min="3590" max="3590" width="7.5546875" style="1" customWidth="1"/>
    <col min="3591" max="3591" width="9.109375" style="1" customWidth="1"/>
    <col min="3592" max="3592" width="9.88671875" style="1" customWidth="1"/>
    <col min="3593" max="3594" width="8.5546875" style="1" customWidth="1"/>
    <col min="3595" max="3840" width="9.88671875" style="1" customWidth="1"/>
    <col min="3841" max="3841" width="7.44140625" style="1" customWidth="1"/>
    <col min="3842" max="3842" width="7.5546875" style="1" customWidth="1"/>
    <col min="3843" max="3843" width="7.88671875" style="1" customWidth="1"/>
    <col min="3844" max="3844" width="11.109375" style="1" customWidth="1"/>
    <col min="3845" max="3845" width="8.44140625" style="1" customWidth="1"/>
    <col min="3846" max="3846" width="7.5546875" style="1" customWidth="1"/>
    <col min="3847" max="3847" width="9.109375" style="1" customWidth="1"/>
    <col min="3848" max="3848" width="9.88671875" style="1" customWidth="1"/>
    <col min="3849" max="3850" width="8.5546875" style="1" customWidth="1"/>
    <col min="3851" max="4096" width="9.88671875" style="1" customWidth="1"/>
    <col min="4097" max="4097" width="7.44140625" style="1" customWidth="1"/>
    <col min="4098" max="4098" width="7.5546875" style="1" customWidth="1"/>
    <col min="4099" max="4099" width="7.88671875" style="1" customWidth="1"/>
    <col min="4100" max="4100" width="11.109375" style="1" customWidth="1"/>
    <col min="4101" max="4101" width="8.44140625" style="1" customWidth="1"/>
    <col min="4102" max="4102" width="7.5546875" style="1" customWidth="1"/>
    <col min="4103" max="4103" width="9.109375" style="1" customWidth="1"/>
    <col min="4104" max="4104" width="9.88671875" style="1" customWidth="1"/>
    <col min="4105" max="4106" width="8.5546875" style="1" customWidth="1"/>
    <col min="4107" max="4352" width="9.88671875" style="1" customWidth="1"/>
    <col min="4353" max="4353" width="7.44140625" style="1" customWidth="1"/>
    <col min="4354" max="4354" width="7.5546875" style="1" customWidth="1"/>
    <col min="4355" max="4355" width="7.88671875" style="1" customWidth="1"/>
    <col min="4356" max="4356" width="11.109375" style="1" customWidth="1"/>
    <col min="4357" max="4357" width="8.44140625" style="1" customWidth="1"/>
    <col min="4358" max="4358" width="7.5546875" style="1" customWidth="1"/>
    <col min="4359" max="4359" width="9.109375" style="1" customWidth="1"/>
    <col min="4360" max="4360" width="9.88671875" style="1" customWidth="1"/>
    <col min="4361" max="4362" width="8.5546875" style="1" customWidth="1"/>
    <col min="4363" max="4608" width="9.88671875" style="1" customWidth="1"/>
    <col min="4609" max="4609" width="7.44140625" style="1" customWidth="1"/>
    <col min="4610" max="4610" width="7.5546875" style="1" customWidth="1"/>
    <col min="4611" max="4611" width="7.88671875" style="1" customWidth="1"/>
    <col min="4612" max="4612" width="11.109375" style="1" customWidth="1"/>
    <col min="4613" max="4613" width="8.44140625" style="1" customWidth="1"/>
    <col min="4614" max="4614" width="7.5546875" style="1" customWidth="1"/>
    <col min="4615" max="4615" width="9.109375" style="1" customWidth="1"/>
    <col min="4616" max="4616" width="9.88671875" style="1" customWidth="1"/>
    <col min="4617" max="4618" width="8.5546875" style="1" customWidth="1"/>
    <col min="4619" max="4864" width="9.88671875" style="1" customWidth="1"/>
    <col min="4865" max="4865" width="7.44140625" style="1" customWidth="1"/>
    <col min="4866" max="4866" width="7.5546875" style="1" customWidth="1"/>
    <col min="4867" max="4867" width="7.88671875" style="1" customWidth="1"/>
    <col min="4868" max="4868" width="11.109375" style="1" customWidth="1"/>
    <col min="4869" max="4869" width="8.44140625" style="1" customWidth="1"/>
    <col min="4870" max="4870" width="7.5546875" style="1" customWidth="1"/>
    <col min="4871" max="4871" width="9.109375" style="1" customWidth="1"/>
    <col min="4872" max="4872" width="9.88671875" style="1" customWidth="1"/>
    <col min="4873" max="4874" width="8.5546875" style="1" customWidth="1"/>
    <col min="4875" max="5120" width="9.88671875" style="1" customWidth="1"/>
    <col min="5121" max="5121" width="7.44140625" style="1" customWidth="1"/>
    <col min="5122" max="5122" width="7.5546875" style="1" customWidth="1"/>
    <col min="5123" max="5123" width="7.88671875" style="1" customWidth="1"/>
    <col min="5124" max="5124" width="11.109375" style="1" customWidth="1"/>
    <col min="5125" max="5125" width="8.44140625" style="1" customWidth="1"/>
    <col min="5126" max="5126" width="7.5546875" style="1" customWidth="1"/>
    <col min="5127" max="5127" width="9.109375" style="1" customWidth="1"/>
    <col min="5128" max="5128" width="9.88671875" style="1" customWidth="1"/>
    <col min="5129" max="5130" width="8.5546875" style="1" customWidth="1"/>
    <col min="5131" max="5376" width="9.88671875" style="1" customWidth="1"/>
    <col min="5377" max="5377" width="7.44140625" style="1" customWidth="1"/>
    <col min="5378" max="5378" width="7.5546875" style="1" customWidth="1"/>
    <col min="5379" max="5379" width="7.88671875" style="1" customWidth="1"/>
    <col min="5380" max="5380" width="11.109375" style="1" customWidth="1"/>
    <col min="5381" max="5381" width="8.44140625" style="1" customWidth="1"/>
    <col min="5382" max="5382" width="7.5546875" style="1" customWidth="1"/>
    <col min="5383" max="5383" width="9.109375" style="1" customWidth="1"/>
    <col min="5384" max="5384" width="9.88671875" style="1" customWidth="1"/>
    <col min="5385" max="5386" width="8.5546875" style="1" customWidth="1"/>
    <col min="5387" max="5632" width="9.88671875" style="1" customWidth="1"/>
    <col min="5633" max="5633" width="7.44140625" style="1" customWidth="1"/>
    <col min="5634" max="5634" width="7.5546875" style="1" customWidth="1"/>
    <col min="5635" max="5635" width="7.88671875" style="1" customWidth="1"/>
    <col min="5636" max="5636" width="11.109375" style="1" customWidth="1"/>
    <col min="5637" max="5637" width="8.44140625" style="1" customWidth="1"/>
    <col min="5638" max="5638" width="7.5546875" style="1" customWidth="1"/>
    <col min="5639" max="5639" width="9.109375" style="1" customWidth="1"/>
    <col min="5640" max="5640" width="9.88671875" style="1" customWidth="1"/>
    <col min="5641" max="5642" width="8.5546875" style="1" customWidth="1"/>
    <col min="5643" max="5888" width="9.88671875" style="1" customWidth="1"/>
    <col min="5889" max="5889" width="7.44140625" style="1" customWidth="1"/>
    <col min="5890" max="5890" width="7.5546875" style="1" customWidth="1"/>
    <col min="5891" max="5891" width="7.88671875" style="1" customWidth="1"/>
    <col min="5892" max="5892" width="11.109375" style="1" customWidth="1"/>
    <col min="5893" max="5893" width="8.44140625" style="1" customWidth="1"/>
    <col min="5894" max="5894" width="7.5546875" style="1" customWidth="1"/>
    <col min="5895" max="5895" width="9.109375" style="1" customWidth="1"/>
    <col min="5896" max="5896" width="9.88671875" style="1" customWidth="1"/>
    <col min="5897" max="5898" width="8.5546875" style="1" customWidth="1"/>
    <col min="5899" max="6144" width="9.88671875" style="1" customWidth="1"/>
    <col min="6145" max="6145" width="7.44140625" style="1" customWidth="1"/>
    <col min="6146" max="6146" width="7.5546875" style="1" customWidth="1"/>
    <col min="6147" max="6147" width="7.88671875" style="1" customWidth="1"/>
    <col min="6148" max="6148" width="11.109375" style="1" customWidth="1"/>
    <col min="6149" max="6149" width="8.44140625" style="1" customWidth="1"/>
    <col min="6150" max="6150" width="7.5546875" style="1" customWidth="1"/>
    <col min="6151" max="6151" width="9.109375" style="1" customWidth="1"/>
    <col min="6152" max="6152" width="9.88671875" style="1" customWidth="1"/>
    <col min="6153" max="6154" width="8.5546875" style="1" customWidth="1"/>
    <col min="6155" max="6400" width="9.88671875" style="1" customWidth="1"/>
    <col min="6401" max="6401" width="7.44140625" style="1" customWidth="1"/>
    <col min="6402" max="6402" width="7.5546875" style="1" customWidth="1"/>
    <col min="6403" max="6403" width="7.88671875" style="1" customWidth="1"/>
    <col min="6404" max="6404" width="11.109375" style="1" customWidth="1"/>
    <col min="6405" max="6405" width="8.44140625" style="1" customWidth="1"/>
    <col min="6406" max="6406" width="7.5546875" style="1" customWidth="1"/>
    <col min="6407" max="6407" width="9.109375" style="1" customWidth="1"/>
    <col min="6408" max="6408" width="9.88671875" style="1" customWidth="1"/>
    <col min="6409" max="6410" width="8.5546875" style="1" customWidth="1"/>
    <col min="6411" max="6656" width="9.88671875" style="1" customWidth="1"/>
    <col min="6657" max="6657" width="7.44140625" style="1" customWidth="1"/>
    <col min="6658" max="6658" width="7.5546875" style="1" customWidth="1"/>
    <col min="6659" max="6659" width="7.88671875" style="1" customWidth="1"/>
    <col min="6660" max="6660" width="11.109375" style="1" customWidth="1"/>
    <col min="6661" max="6661" width="8.44140625" style="1" customWidth="1"/>
    <col min="6662" max="6662" width="7.5546875" style="1" customWidth="1"/>
    <col min="6663" max="6663" width="9.109375" style="1" customWidth="1"/>
    <col min="6664" max="6664" width="9.88671875" style="1" customWidth="1"/>
    <col min="6665" max="6666" width="8.5546875" style="1" customWidth="1"/>
    <col min="6667" max="6912" width="9.88671875" style="1" customWidth="1"/>
    <col min="6913" max="6913" width="7.44140625" style="1" customWidth="1"/>
    <col min="6914" max="6914" width="7.5546875" style="1" customWidth="1"/>
    <col min="6915" max="6915" width="7.88671875" style="1" customWidth="1"/>
    <col min="6916" max="6916" width="11.109375" style="1" customWidth="1"/>
    <col min="6917" max="6917" width="8.44140625" style="1" customWidth="1"/>
    <col min="6918" max="6918" width="7.5546875" style="1" customWidth="1"/>
    <col min="6919" max="6919" width="9.109375" style="1" customWidth="1"/>
    <col min="6920" max="6920" width="9.88671875" style="1" customWidth="1"/>
    <col min="6921" max="6922" width="8.5546875" style="1" customWidth="1"/>
    <col min="6923" max="7168" width="9.88671875" style="1" customWidth="1"/>
    <col min="7169" max="7169" width="7.44140625" style="1" customWidth="1"/>
    <col min="7170" max="7170" width="7.5546875" style="1" customWidth="1"/>
    <col min="7171" max="7171" width="7.88671875" style="1" customWidth="1"/>
    <col min="7172" max="7172" width="11.109375" style="1" customWidth="1"/>
    <col min="7173" max="7173" width="8.44140625" style="1" customWidth="1"/>
    <col min="7174" max="7174" width="7.5546875" style="1" customWidth="1"/>
    <col min="7175" max="7175" width="9.109375" style="1" customWidth="1"/>
    <col min="7176" max="7176" width="9.88671875" style="1" customWidth="1"/>
    <col min="7177" max="7178" width="8.5546875" style="1" customWidth="1"/>
    <col min="7179" max="7424" width="9.88671875" style="1" customWidth="1"/>
    <col min="7425" max="7425" width="7.44140625" style="1" customWidth="1"/>
    <col min="7426" max="7426" width="7.5546875" style="1" customWidth="1"/>
    <col min="7427" max="7427" width="7.88671875" style="1" customWidth="1"/>
    <col min="7428" max="7428" width="11.109375" style="1" customWidth="1"/>
    <col min="7429" max="7429" width="8.44140625" style="1" customWidth="1"/>
    <col min="7430" max="7430" width="7.5546875" style="1" customWidth="1"/>
    <col min="7431" max="7431" width="9.109375" style="1" customWidth="1"/>
    <col min="7432" max="7432" width="9.88671875" style="1" customWidth="1"/>
    <col min="7433" max="7434" width="8.5546875" style="1" customWidth="1"/>
    <col min="7435" max="7680" width="9.88671875" style="1" customWidth="1"/>
    <col min="7681" max="7681" width="7.44140625" style="1" customWidth="1"/>
    <col min="7682" max="7682" width="7.5546875" style="1" customWidth="1"/>
    <col min="7683" max="7683" width="7.88671875" style="1" customWidth="1"/>
    <col min="7684" max="7684" width="11.109375" style="1" customWidth="1"/>
    <col min="7685" max="7685" width="8.44140625" style="1" customWidth="1"/>
    <col min="7686" max="7686" width="7.5546875" style="1" customWidth="1"/>
    <col min="7687" max="7687" width="9.109375" style="1" customWidth="1"/>
    <col min="7688" max="7688" width="9.88671875" style="1" customWidth="1"/>
    <col min="7689" max="7690" width="8.5546875" style="1" customWidth="1"/>
    <col min="7691" max="7936" width="9.88671875" style="1" customWidth="1"/>
    <col min="7937" max="7937" width="7.44140625" style="1" customWidth="1"/>
    <col min="7938" max="7938" width="7.5546875" style="1" customWidth="1"/>
    <col min="7939" max="7939" width="7.88671875" style="1" customWidth="1"/>
    <col min="7940" max="7940" width="11.109375" style="1" customWidth="1"/>
    <col min="7941" max="7941" width="8.44140625" style="1" customWidth="1"/>
    <col min="7942" max="7942" width="7.5546875" style="1" customWidth="1"/>
    <col min="7943" max="7943" width="9.109375" style="1" customWidth="1"/>
    <col min="7944" max="7944" width="9.88671875" style="1" customWidth="1"/>
    <col min="7945" max="7946" width="8.5546875" style="1" customWidth="1"/>
    <col min="7947" max="8192" width="9.88671875" style="1" customWidth="1"/>
    <col min="8193" max="8193" width="7.44140625" style="1" customWidth="1"/>
    <col min="8194" max="8194" width="7.5546875" style="1" customWidth="1"/>
    <col min="8195" max="8195" width="7.88671875" style="1" customWidth="1"/>
    <col min="8196" max="8196" width="11.109375" style="1" customWidth="1"/>
    <col min="8197" max="8197" width="8.44140625" style="1" customWidth="1"/>
    <col min="8198" max="8198" width="7.5546875" style="1" customWidth="1"/>
    <col min="8199" max="8199" width="9.109375" style="1" customWidth="1"/>
    <col min="8200" max="8200" width="9.88671875" style="1" customWidth="1"/>
    <col min="8201" max="8202" width="8.5546875" style="1" customWidth="1"/>
    <col min="8203" max="8448" width="9.88671875" style="1" customWidth="1"/>
    <col min="8449" max="8449" width="7.44140625" style="1" customWidth="1"/>
    <col min="8450" max="8450" width="7.5546875" style="1" customWidth="1"/>
    <col min="8451" max="8451" width="7.88671875" style="1" customWidth="1"/>
    <col min="8452" max="8452" width="11.109375" style="1" customWidth="1"/>
    <col min="8453" max="8453" width="8.44140625" style="1" customWidth="1"/>
    <col min="8454" max="8454" width="7.5546875" style="1" customWidth="1"/>
    <col min="8455" max="8455" width="9.109375" style="1" customWidth="1"/>
    <col min="8456" max="8456" width="9.88671875" style="1" customWidth="1"/>
    <col min="8457" max="8458" width="8.5546875" style="1" customWidth="1"/>
    <col min="8459" max="8704" width="9.88671875" style="1" customWidth="1"/>
    <col min="8705" max="8705" width="7.44140625" style="1" customWidth="1"/>
    <col min="8706" max="8706" width="7.5546875" style="1" customWidth="1"/>
    <col min="8707" max="8707" width="7.88671875" style="1" customWidth="1"/>
    <col min="8708" max="8708" width="11.109375" style="1" customWidth="1"/>
    <col min="8709" max="8709" width="8.44140625" style="1" customWidth="1"/>
    <col min="8710" max="8710" width="7.5546875" style="1" customWidth="1"/>
    <col min="8711" max="8711" width="9.109375" style="1" customWidth="1"/>
    <col min="8712" max="8712" width="9.88671875" style="1" customWidth="1"/>
    <col min="8713" max="8714" width="8.5546875" style="1" customWidth="1"/>
    <col min="8715" max="8960" width="9.88671875" style="1" customWidth="1"/>
    <col min="8961" max="8961" width="7.44140625" style="1" customWidth="1"/>
    <col min="8962" max="8962" width="7.5546875" style="1" customWidth="1"/>
    <col min="8963" max="8963" width="7.88671875" style="1" customWidth="1"/>
    <col min="8964" max="8964" width="11.109375" style="1" customWidth="1"/>
    <col min="8965" max="8965" width="8.44140625" style="1" customWidth="1"/>
    <col min="8966" max="8966" width="7.5546875" style="1" customWidth="1"/>
    <col min="8967" max="8967" width="9.109375" style="1" customWidth="1"/>
    <col min="8968" max="8968" width="9.88671875" style="1" customWidth="1"/>
    <col min="8969" max="8970" width="8.5546875" style="1" customWidth="1"/>
    <col min="8971" max="9216" width="9.88671875" style="1" customWidth="1"/>
    <col min="9217" max="9217" width="7.44140625" style="1" customWidth="1"/>
    <col min="9218" max="9218" width="7.5546875" style="1" customWidth="1"/>
    <col min="9219" max="9219" width="7.88671875" style="1" customWidth="1"/>
    <col min="9220" max="9220" width="11.109375" style="1" customWidth="1"/>
    <col min="9221" max="9221" width="8.44140625" style="1" customWidth="1"/>
    <col min="9222" max="9222" width="7.5546875" style="1" customWidth="1"/>
    <col min="9223" max="9223" width="9.109375" style="1" customWidth="1"/>
    <col min="9224" max="9224" width="9.88671875" style="1" customWidth="1"/>
    <col min="9225" max="9226" width="8.5546875" style="1" customWidth="1"/>
    <col min="9227" max="9472" width="9.88671875" style="1" customWidth="1"/>
    <col min="9473" max="9473" width="7.44140625" style="1" customWidth="1"/>
    <col min="9474" max="9474" width="7.5546875" style="1" customWidth="1"/>
    <col min="9475" max="9475" width="7.88671875" style="1" customWidth="1"/>
    <col min="9476" max="9476" width="11.109375" style="1" customWidth="1"/>
    <col min="9477" max="9477" width="8.44140625" style="1" customWidth="1"/>
    <col min="9478" max="9478" width="7.5546875" style="1" customWidth="1"/>
    <col min="9479" max="9479" width="9.109375" style="1" customWidth="1"/>
    <col min="9480" max="9480" width="9.88671875" style="1" customWidth="1"/>
    <col min="9481" max="9482" width="8.5546875" style="1" customWidth="1"/>
    <col min="9483" max="9728" width="9.88671875" style="1" customWidth="1"/>
    <col min="9729" max="9729" width="7.44140625" style="1" customWidth="1"/>
    <col min="9730" max="9730" width="7.5546875" style="1" customWidth="1"/>
    <col min="9731" max="9731" width="7.88671875" style="1" customWidth="1"/>
    <col min="9732" max="9732" width="11.109375" style="1" customWidth="1"/>
    <col min="9733" max="9733" width="8.44140625" style="1" customWidth="1"/>
    <col min="9734" max="9734" width="7.5546875" style="1" customWidth="1"/>
    <col min="9735" max="9735" width="9.109375" style="1" customWidth="1"/>
    <col min="9736" max="9736" width="9.88671875" style="1" customWidth="1"/>
    <col min="9737" max="9738" width="8.5546875" style="1" customWidth="1"/>
    <col min="9739" max="9984" width="9.88671875" style="1" customWidth="1"/>
    <col min="9985" max="9985" width="7.44140625" style="1" customWidth="1"/>
    <col min="9986" max="9986" width="7.5546875" style="1" customWidth="1"/>
    <col min="9987" max="9987" width="7.88671875" style="1" customWidth="1"/>
    <col min="9988" max="9988" width="11.109375" style="1" customWidth="1"/>
    <col min="9989" max="9989" width="8.44140625" style="1" customWidth="1"/>
    <col min="9990" max="9990" width="7.5546875" style="1" customWidth="1"/>
    <col min="9991" max="9991" width="9.109375" style="1" customWidth="1"/>
    <col min="9992" max="9992" width="9.88671875" style="1" customWidth="1"/>
    <col min="9993" max="9994" width="8.5546875" style="1" customWidth="1"/>
    <col min="9995" max="10240" width="9.88671875" style="1" customWidth="1"/>
    <col min="10241" max="10241" width="7.44140625" style="1" customWidth="1"/>
    <col min="10242" max="10242" width="7.5546875" style="1" customWidth="1"/>
    <col min="10243" max="10243" width="7.88671875" style="1" customWidth="1"/>
    <col min="10244" max="10244" width="11.109375" style="1" customWidth="1"/>
    <col min="10245" max="10245" width="8.44140625" style="1" customWidth="1"/>
    <col min="10246" max="10246" width="7.5546875" style="1" customWidth="1"/>
    <col min="10247" max="10247" width="9.109375" style="1" customWidth="1"/>
    <col min="10248" max="10248" width="9.88671875" style="1" customWidth="1"/>
    <col min="10249" max="10250" width="8.5546875" style="1" customWidth="1"/>
    <col min="10251" max="10496" width="9.88671875" style="1" customWidth="1"/>
    <col min="10497" max="10497" width="7.44140625" style="1" customWidth="1"/>
    <col min="10498" max="10498" width="7.5546875" style="1" customWidth="1"/>
    <col min="10499" max="10499" width="7.88671875" style="1" customWidth="1"/>
    <col min="10500" max="10500" width="11.109375" style="1" customWidth="1"/>
    <col min="10501" max="10501" width="8.44140625" style="1" customWidth="1"/>
    <col min="10502" max="10502" width="7.5546875" style="1" customWidth="1"/>
    <col min="10503" max="10503" width="9.109375" style="1" customWidth="1"/>
    <col min="10504" max="10504" width="9.88671875" style="1" customWidth="1"/>
    <col min="10505" max="10506" width="8.5546875" style="1" customWidth="1"/>
    <col min="10507" max="10752" width="9.88671875" style="1" customWidth="1"/>
    <col min="10753" max="10753" width="7.44140625" style="1" customWidth="1"/>
    <col min="10754" max="10754" width="7.5546875" style="1" customWidth="1"/>
    <col min="10755" max="10755" width="7.88671875" style="1" customWidth="1"/>
    <col min="10756" max="10756" width="11.109375" style="1" customWidth="1"/>
    <col min="10757" max="10757" width="8.44140625" style="1" customWidth="1"/>
    <col min="10758" max="10758" width="7.5546875" style="1" customWidth="1"/>
    <col min="10759" max="10759" width="9.109375" style="1" customWidth="1"/>
    <col min="10760" max="10760" width="9.88671875" style="1" customWidth="1"/>
    <col min="10761" max="10762" width="8.5546875" style="1" customWidth="1"/>
    <col min="10763" max="11008" width="9.88671875" style="1" customWidth="1"/>
    <col min="11009" max="11009" width="7.44140625" style="1" customWidth="1"/>
    <col min="11010" max="11010" width="7.5546875" style="1" customWidth="1"/>
    <col min="11011" max="11011" width="7.88671875" style="1" customWidth="1"/>
    <col min="11012" max="11012" width="11.109375" style="1" customWidth="1"/>
    <col min="11013" max="11013" width="8.44140625" style="1" customWidth="1"/>
    <col min="11014" max="11014" width="7.5546875" style="1" customWidth="1"/>
    <col min="11015" max="11015" width="9.109375" style="1" customWidth="1"/>
    <col min="11016" max="11016" width="9.88671875" style="1" customWidth="1"/>
    <col min="11017" max="11018" width="8.5546875" style="1" customWidth="1"/>
    <col min="11019" max="11264" width="9.88671875" style="1" customWidth="1"/>
    <col min="11265" max="11265" width="7.44140625" style="1" customWidth="1"/>
    <col min="11266" max="11266" width="7.5546875" style="1" customWidth="1"/>
    <col min="11267" max="11267" width="7.88671875" style="1" customWidth="1"/>
    <col min="11268" max="11268" width="11.109375" style="1" customWidth="1"/>
    <col min="11269" max="11269" width="8.44140625" style="1" customWidth="1"/>
    <col min="11270" max="11270" width="7.5546875" style="1" customWidth="1"/>
    <col min="11271" max="11271" width="9.109375" style="1" customWidth="1"/>
    <col min="11272" max="11272" width="9.88671875" style="1" customWidth="1"/>
    <col min="11273" max="11274" width="8.5546875" style="1" customWidth="1"/>
    <col min="11275" max="11520" width="9.88671875" style="1" customWidth="1"/>
    <col min="11521" max="11521" width="7.44140625" style="1" customWidth="1"/>
    <col min="11522" max="11522" width="7.5546875" style="1" customWidth="1"/>
    <col min="11523" max="11523" width="7.88671875" style="1" customWidth="1"/>
    <col min="11524" max="11524" width="11.109375" style="1" customWidth="1"/>
    <col min="11525" max="11525" width="8.44140625" style="1" customWidth="1"/>
    <col min="11526" max="11526" width="7.5546875" style="1" customWidth="1"/>
    <col min="11527" max="11527" width="9.109375" style="1" customWidth="1"/>
    <col min="11528" max="11528" width="9.88671875" style="1" customWidth="1"/>
    <col min="11529" max="11530" width="8.5546875" style="1" customWidth="1"/>
    <col min="11531" max="11776" width="9.88671875" style="1" customWidth="1"/>
    <col min="11777" max="11777" width="7.44140625" style="1" customWidth="1"/>
    <col min="11778" max="11778" width="7.5546875" style="1" customWidth="1"/>
    <col min="11779" max="11779" width="7.88671875" style="1" customWidth="1"/>
    <col min="11780" max="11780" width="11.109375" style="1" customWidth="1"/>
    <col min="11781" max="11781" width="8.44140625" style="1" customWidth="1"/>
    <col min="11782" max="11782" width="7.5546875" style="1" customWidth="1"/>
    <col min="11783" max="11783" width="9.109375" style="1" customWidth="1"/>
    <col min="11784" max="11784" width="9.88671875" style="1" customWidth="1"/>
    <col min="11785" max="11786" width="8.5546875" style="1" customWidth="1"/>
    <col min="11787" max="12032" width="9.88671875" style="1" customWidth="1"/>
    <col min="12033" max="12033" width="7.44140625" style="1" customWidth="1"/>
    <col min="12034" max="12034" width="7.5546875" style="1" customWidth="1"/>
    <col min="12035" max="12035" width="7.88671875" style="1" customWidth="1"/>
    <col min="12036" max="12036" width="11.109375" style="1" customWidth="1"/>
    <col min="12037" max="12037" width="8.44140625" style="1" customWidth="1"/>
    <col min="12038" max="12038" width="7.5546875" style="1" customWidth="1"/>
    <col min="12039" max="12039" width="9.109375" style="1" customWidth="1"/>
    <col min="12040" max="12040" width="9.88671875" style="1" customWidth="1"/>
    <col min="12041" max="12042" width="8.5546875" style="1" customWidth="1"/>
    <col min="12043" max="12288" width="9.88671875" style="1" customWidth="1"/>
    <col min="12289" max="12289" width="7.44140625" style="1" customWidth="1"/>
    <col min="12290" max="12290" width="7.5546875" style="1" customWidth="1"/>
    <col min="12291" max="12291" width="7.88671875" style="1" customWidth="1"/>
    <col min="12292" max="12292" width="11.109375" style="1" customWidth="1"/>
    <col min="12293" max="12293" width="8.44140625" style="1" customWidth="1"/>
    <col min="12294" max="12294" width="7.5546875" style="1" customWidth="1"/>
    <col min="12295" max="12295" width="9.109375" style="1" customWidth="1"/>
    <col min="12296" max="12296" width="9.88671875" style="1" customWidth="1"/>
    <col min="12297" max="12298" width="8.5546875" style="1" customWidth="1"/>
    <col min="12299" max="12544" width="9.88671875" style="1" customWidth="1"/>
    <col min="12545" max="12545" width="7.44140625" style="1" customWidth="1"/>
    <col min="12546" max="12546" width="7.5546875" style="1" customWidth="1"/>
    <col min="12547" max="12547" width="7.88671875" style="1" customWidth="1"/>
    <col min="12548" max="12548" width="11.109375" style="1" customWidth="1"/>
    <col min="12549" max="12549" width="8.44140625" style="1" customWidth="1"/>
    <col min="12550" max="12550" width="7.5546875" style="1" customWidth="1"/>
    <col min="12551" max="12551" width="9.109375" style="1" customWidth="1"/>
    <col min="12552" max="12552" width="9.88671875" style="1" customWidth="1"/>
    <col min="12553" max="12554" width="8.5546875" style="1" customWidth="1"/>
    <col min="12555" max="12800" width="9.88671875" style="1" customWidth="1"/>
    <col min="12801" max="12801" width="7.44140625" style="1" customWidth="1"/>
    <col min="12802" max="12802" width="7.5546875" style="1" customWidth="1"/>
    <col min="12803" max="12803" width="7.88671875" style="1" customWidth="1"/>
    <col min="12804" max="12804" width="11.109375" style="1" customWidth="1"/>
    <col min="12805" max="12805" width="8.44140625" style="1" customWidth="1"/>
    <col min="12806" max="12806" width="7.5546875" style="1" customWidth="1"/>
    <col min="12807" max="12807" width="9.109375" style="1" customWidth="1"/>
    <col min="12808" max="12808" width="9.88671875" style="1" customWidth="1"/>
    <col min="12809" max="12810" width="8.5546875" style="1" customWidth="1"/>
    <col min="12811" max="13056" width="9.88671875" style="1" customWidth="1"/>
    <col min="13057" max="13057" width="7.44140625" style="1" customWidth="1"/>
    <col min="13058" max="13058" width="7.5546875" style="1" customWidth="1"/>
    <col min="13059" max="13059" width="7.88671875" style="1" customWidth="1"/>
    <col min="13060" max="13060" width="11.109375" style="1" customWidth="1"/>
    <col min="13061" max="13061" width="8.44140625" style="1" customWidth="1"/>
    <col min="13062" max="13062" width="7.5546875" style="1" customWidth="1"/>
    <col min="13063" max="13063" width="9.109375" style="1" customWidth="1"/>
    <col min="13064" max="13064" width="9.88671875" style="1" customWidth="1"/>
    <col min="13065" max="13066" width="8.5546875" style="1" customWidth="1"/>
    <col min="13067" max="13312" width="9.88671875" style="1" customWidth="1"/>
    <col min="13313" max="13313" width="7.44140625" style="1" customWidth="1"/>
    <col min="13314" max="13314" width="7.5546875" style="1" customWidth="1"/>
    <col min="13315" max="13315" width="7.88671875" style="1" customWidth="1"/>
    <col min="13316" max="13316" width="11.109375" style="1" customWidth="1"/>
    <col min="13317" max="13317" width="8.44140625" style="1" customWidth="1"/>
    <col min="13318" max="13318" width="7.5546875" style="1" customWidth="1"/>
    <col min="13319" max="13319" width="9.109375" style="1" customWidth="1"/>
    <col min="13320" max="13320" width="9.88671875" style="1" customWidth="1"/>
    <col min="13321" max="13322" width="8.5546875" style="1" customWidth="1"/>
    <col min="13323" max="13568" width="9.88671875" style="1" customWidth="1"/>
    <col min="13569" max="13569" width="7.44140625" style="1" customWidth="1"/>
    <col min="13570" max="13570" width="7.5546875" style="1" customWidth="1"/>
    <col min="13571" max="13571" width="7.88671875" style="1" customWidth="1"/>
    <col min="13572" max="13572" width="11.109375" style="1" customWidth="1"/>
    <col min="13573" max="13573" width="8.44140625" style="1" customWidth="1"/>
    <col min="13574" max="13574" width="7.5546875" style="1" customWidth="1"/>
    <col min="13575" max="13575" width="9.109375" style="1" customWidth="1"/>
    <col min="13576" max="13576" width="9.88671875" style="1" customWidth="1"/>
    <col min="13577" max="13578" width="8.5546875" style="1" customWidth="1"/>
    <col min="13579" max="13824" width="9.88671875" style="1" customWidth="1"/>
    <col min="13825" max="13825" width="7.44140625" style="1" customWidth="1"/>
    <col min="13826" max="13826" width="7.5546875" style="1" customWidth="1"/>
    <col min="13827" max="13827" width="7.88671875" style="1" customWidth="1"/>
    <col min="13828" max="13828" width="11.109375" style="1" customWidth="1"/>
    <col min="13829" max="13829" width="8.44140625" style="1" customWidth="1"/>
    <col min="13830" max="13830" width="7.5546875" style="1" customWidth="1"/>
    <col min="13831" max="13831" width="9.109375" style="1" customWidth="1"/>
    <col min="13832" max="13832" width="9.88671875" style="1" customWidth="1"/>
    <col min="13833" max="13834" width="8.5546875" style="1" customWidth="1"/>
    <col min="13835" max="14080" width="9.88671875" style="1" customWidth="1"/>
    <col min="14081" max="14081" width="7.44140625" style="1" customWidth="1"/>
    <col min="14082" max="14082" width="7.5546875" style="1" customWidth="1"/>
    <col min="14083" max="14083" width="7.88671875" style="1" customWidth="1"/>
    <col min="14084" max="14084" width="11.109375" style="1" customWidth="1"/>
    <col min="14085" max="14085" width="8.44140625" style="1" customWidth="1"/>
    <col min="14086" max="14086" width="7.5546875" style="1" customWidth="1"/>
    <col min="14087" max="14087" width="9.109375" style="1" customWidth="1"/>
    <col min="14088" max="14088" width="9.88671875" style="1" customWidth="1"/>
    <col min="14089" max="14090" width="8.5546875" style="1" customWidth="1"/>
    <col min="14091" max="14336" width="9.88671875" style="1" customWidth="1"/>
    <col min="14337" max="14337" width="7.44140625" style="1" customWidth="1"/>
    <col min="14338" max="14338" width="7.5546875" style="1" customWidth="1"/>
    <col min="14339" max="14339" width="7.88671875" style="1" customWidth="1"/>
    <col min="14340" max="14340" width="11.109375" style="1" customWidth="1"/>
    <col min="14341" max="14341" width="8.44140625" style="1" customWidth="1"/>
    <col min="14342" max="14342" width="7.5546875" style="1" customWidth="1"/>
    <col min="14343" max="14343" width="9.109375" style="1" customWidth="1"/>
    <col min="14344" max="14344" width="9.88671875" style="1" customWidth="1"/>
    <col min="14345" max="14346" width="8.5546875" style="1" customWidth="1"/>
    <col min="14347" max="14592" width="9.88671875" style="1" customWidth="1"/>
    <col min="14593" max="14593" width="7.44140625" style="1" customWidth="1"/>
    <col min="14594" max="14594" width="7.5546875" style="1" customWidth="1"/>
    <col min="14595" max="14595" width="7.88671875" style="1" customWidth="1"/>
    <col min="14596" max="14596" width="11.109375" style="1" customWidth="1"/>
    <col min="14597" max="14597" width="8.44140625" style="1" customWidth="1"/>
    <col min="14598" max="14598" width="7.5546875" style="1" customWidth="1"/>
    <col min="14599" max="14599" width="9.109375" style="1" customWidth="1"/>
    <col min="14600" max="14600" width="9.88671875" style="1" customWidth="1"/>
    <col min="14601" max="14602" width="8.5546875" style="1" customWidth="1"/>
    <col min="14603" max="14848" width="9.88671875" style="1" customWidth="1"/>
    <col min="14849" max="14849" width="7.44140625" style="1" customWidth="1"/>
    <col min="14850" max="14850" width="7.5546875" style="1" customWidth="1"/>
    <col min="14851" max="14851" width="7.88671875" style="1" customWidth="1"/>
    <col min="14852" max="14852" width="11.109375" style="1" customWidth="1"/>
    <col min="14853" max="14853" width="8.44140625" style="1" customWidth="1"/>
    <col min="14854" max="14854" width="7.5546875" style="1" customWidth="1"/>
    <col min="14855" max="14855" width="9.109375" style="1" customWidth="1"/>
    <col min="14856" max="14856" width="9.88671875" style="1" customWidth="1"/>
    <col min="14857" max="14858" width="8.5546875" style="1" customWidth="1"/>
    <col min="14859" max="15104" width="9.88671875" style="1" customWidth="1"/>
    <col min="15105" max="15105" width="7.44140625" style="1" customWidth="1"/>
    <col min="15106" max="15106" width="7.5546875" style="1" customWidth="1"/>
    <col min="15107" max="15107" width="7.88671875" style="1" customWidth="1"/>
    <col min="15108" max="15108" width="11.109375" style="1" customWidth="1"/>
    <col min="15109" max="15109" width="8.44140625" style="1" customWidth="1"/>
    <col min="15110" max="15110" width="7.5546875" style="1" customWidth="1"/>
    <col min="15111" max="15111" width="9.109375" style="1" customWidth="1"/>
    <col min="15112" max="15112" width="9.88671875" style="1" customWidth="1"/>
    <col min="15113" max="15114" width="8.5546875" style="1" customWidth="1"/>
    <col min="15115" max="15360" width="9.88671875" style="1" customWidth="1"/>
    <col min="15361" max="15361" width="7.44140625" style="1" customWidth="1"/>
    <col min="15362" max="15362" width="7.5546875" style="1" customWidth="1"/>
    <col min="15363" max="15363" width="7.88671875" style="1" customWidth="1"/>
    <col min="15364" max="15364" width="11.109375" style="1" customWidth="1"/>
    <col min="15365" max="15365" width="8.44140625" style="1" customWidth="1"/>
    <col min="15366" max="15366" width="7.5546875" style="1" customWidth="1"/>
    <col min="15367" max="15367" width="9.109375" style="1" customWidth="1"/>
    <col min="15368" max="15368" width="9.88671875" style="1" customWidth="1"/>
    <col min="15369" max="15370" width="8.5546875" style="1" customWidth="1"/>
    <col min="15371" max="15616" width="9.88671875" style="1" customWidth="1"/>
    <col min="15617" max="15617" width="7.44140625" style="1" customWidth="1"/>
    <col min="15618" max="15618" width="7.5546875" style="1" customWidth="1"/>
    <col min="15619" max="15619" width="7.88671875" style="1" customWidth="1"/>
    <col min="15620" max="15620" width="11.109375" style="1" customWidth="1"/>
    <col min="15621" max="15621" width="8.44140625" style="1" customWidth="1"/>
    <col min="15622" max="15622" width="7.5546875" style="1" customWidth="1"/>
    <col min="15623" max="15623" width="9.109375" style="1" customWidth="1"/>
    <col min="15624" max="15624" width="9.88671875" style="1" customWidth="1"/>
    <col min="15625" max="15626" width="8.5546875" style="1" customWidth="1"/>
    <col min="15627" max="15872" width="9.88671875" style="1" customWidth="1"/>
    <col min="15873" max="15873" width="7.44140625" style="1" customWidth="1"/>
    <col min="15874" max="15874" width="7.5546875" style="1" customWidth="1"/>
    <col min="15875" max="15875" width="7.88671875" style="1" customWidth="1"/>
    <col min="15876" max="15876" width="11.109375" style="1" customWidth="1"/>
    <col min="15877" max="15877" width="8.44140625" style="1" customWidth="1"/>
    <col min="15878" max="15878" width="7.5546875" style="1" customWidth="1"/>
    <col min="15879" max="15879" width="9.109375" style="1" customWidth="1"/>
    <col min="15880" max="15880" width="9.88671875" style="1" customWidth="1"/>
    <col min="15881" max="15882" width="8.5546875" style="1" customWidth="1"/>
    <col min="15883" max="16128" width="9.88671875" style="1" customWidth="1"/>
    <col min="16129" max="16129" width="7.44140625" style="1" customWidth="1"/>
    <col min="16130" max="16130" width="7.5546875" style="1" customWidth="1"/>
    <col min="16131" max="16131" width="7.88671875" style="1" customWidth="1"/>
    <col min="16132" max="16132" width="11.109375" style="1" customWidth="1"/>
    <col min="16133" max="16133" width="8.44140625" style="1" customWidth="1"/>
    <col min="16134" max="16134" width="7.5546875" style="1" customWidth="1"/>
    <col min="16135" max="16135" width="9.109375" style="1" customWidth="1"/>
    <col min="16136" max="16136" width="9.88671875" style="1" customWidth="1"/>
    <col min="16137" max="16138" width="8.5546875" style="1" customWidth="1"/>
    <col min="16139" max="16384" width="9.88671875" style="1" customWidth="1"/>
  </cols>
  <sheetData>
    <row r="1" spans="1:10" ht="17.399999999999999" x14ac:dyDescent="0.3">
      <c r="A1" s="70" t="s">
        <v>37</v>
      </c>
    </row>
    <row r="2" spans="1:10" x14ac:dyDescent="0.25">
      <c r="A2" s="71" t="s">
        <v>38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x14ac:dyDescent="0.25">
      <c r="A3" s="71" t="s">
        <v>39</v>
      </c>
      <c r="B3" s="71" t="s">
        <v>40</v>
      </c>
      <c r="C3" s="71" t="s">
        <v>41</v>
      </c>
      <c r="D3" s="71" t="s">
        <v>42</v>
      </c>
      <c r="E3" s="71" t="s">
        <v>43</v>
      </c>
      <c r="F3" s="71" t="s">
        <v>44</v>
      </c>
      <c r="G3" s="71" t="s">
        <v>45</v>
      </c>
      <c r="H3" s="71" t="s">
        <v>46</v>
      </c>
      <c r="I3" s="71" t="s">
        <v>47</v>
      </c>
      <c r="J3" s="71" t="s">
        <v>48</v>
      </c>
    </row>
    <row r="4" spans="1:10" x14ac:dyDescent="0.25">
      <c r="A4" s="71" t="s">
        <v>49</v>
      </c>
      <c r="B4" s="71" t="s">
        <v>50</v>
      </c>
      <c r="C4" s="71" t="s">
        <v>51</v>
      </c>
      <c r="D4" s="71" t="s">
        <v>52</v>
      </c>
      <c r="E4" s="71" t="s">
        <v>53</v>
      </c>
      <c r="F4" s="71" t="s">
        <v>54</v>
      </c>
      <c r="G4" s="71" t="s">
        <v>55</v>
      </c>
      <c r="H4" s="71" t="s">
        <v>56</v>
      </c>
      <c r="I4" s="71" t="s">
        <v>57</v>
      </c>
      <c r="J4" s="71" t="s">
        <v>58</v>
      </c>
    </row>
    <row r="5" spans="1:10" x14ac:dyDescent="0.25">
      <c r="A5" s="71" t="s">
        <v>59</v>
      </c>
      <c r="B5" s="71" t="s">
        <v>60</v>
      </c>
      <c r="C5" s="71" t="s">
        <v>61</v>
      </c>
      <c r="D5" s="71" t="s">
        <v>62</v>
      </c>
      <c r="E5" s="71" t="s">
        <v>63</v>
      </c>
      <c r="F5" s="71" t="s">
        <v>64</v>
      </c>
      <c r="G5" s="71" t="s">
        <v>65</v>
      </c>
      <c r="H5" s="71" t="s">
        <v>66</v>
      </c>
      <c r="I5" s="71" t="s">
        <v>67</v>
      </c>
      <c r="J5" s="71"/>
    </row>
    <row r="6" spans="1:10" x14ac:dyDescent="0.25">
      <c r="A6" s="71" t="s">
        <v>64</v>
      </c>
      <c r="B6" s="71" t="s">
        <v>68</v>
      </c>
      <c r="C6" s="71" t="s">
        <v>69</v>
      </c>
      <c r="D6" s="71" t="s">
        <v>70</v>
      </c>
      <c r="E6" s="71" t="s">
        <v>71</v>
      </c>
      <c r="F6" s="71" t="s">
        <v>72</v>
      </c>
      <c r="G6" s="71" t="s">
        <v>73</v>
      </c>
      <c r="H6" s="71" t="s">
        <v>74</v>
      </c>
      <c r="I6" s="71"/>
      <c r="J6" s="71"/>
    </row>
    <row r="7" spans="1:10" x14ac:dyDescent="0.25">
      <c r="A7" s="71" t="s">
        <v>75</v>
      </c>
      <c r="B7" s="71" t="s">
        <v>76</v>
      </c>
      <c r="C7" s="71" t="s">
        <v>77</v>
      </c>
      <c r="D7" s="71" t="s">
        <v>78</v>
      </c>
      <c r="E7" s="71"/>
      <c r="F7" s="71"/>
      <c r="G7" s="71"/>
      <c r="H7" s="71"/>
      <c r="I7" s="71"/>
      <c r="J7" s="71"/>
    </row>
    <row r="8" spans="1:10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</row>
    <row r="9" spans="1:10" x14ac:dyDescent="0.25">
      <c r="A9" s="72" t="s">
        <v>79</v>
      </c>
      <c r="B9" s="72" t="s">
        <v>80</v>
      </c>
      <c r="C9" s="72" t="s">
        <v>81</v>
      </c>
      <c r="D9" s="72"/>
      <c r="E9" s="71"/>
      <c r="F9" s="71"/>
      <c r="G9" s="71"/>
      <c r="H9" s="71"/>
      <c r="I9" s="71"/>
      <c r="J9" s="71"/>
    </row>
    <row r="10" spans="1:10" x14ac:dyDescent="0.25">
      <c r="A10" s="72" t="s">
        <v>79</v>
      </c>
      <c r="B10" s="72" t="s">
        <v>82</v>
      </c>
      <c r="C10" s="98" t="s">
        <v>83</v>
      </c>
      <c r="D10" s="72" t="s">
        <v>84</v>
      </c>
      <c r="E10" s="71"/>
      <c r="F10" s="71"/>
      <c r="G10" s="71"/>
      <c r="H10" s="71"/>
      <c r="I10" s="71"/>
      <c r="J10" s="71"/>
    </row>
    <row r="11" spans="1:10" x14ac:dyDescent="0.25">
      <c r="A11" s="72" t="s">
        <v>79</v>
      </c>
      <c r="B11" s="72" t="s">
        <v>85</v>
      </c>
      <c r="C11" s="72" t="s">
        <v>86</v>
      </c>
      <c r="D11" s="72" t="s">
        <v>87</v>
      </c>
      <c r="E11" s="71"/>
      <c r="F11" s="71"/>
      <c r="G11" s="71"/>
      <c r="H11" s="71"/>
      <c r="I11" s="71"/>
      <c r="J11" s="71"/>
    </row>
    <row r="12" spans="1:10" x14ac:dyDescent="0.25">
      <c r="A12" s="72" t="s">
        <v>79</v>
      </c>
      <c r="B12" s="72" t="s">
        <v>88</v>
      </c>
      <c r="C12" s="72" t="s">
        <v>89</v>
      </c>
      <c r="D12" s="72"/>
      <c r="E12" s="71"/>
      <c r="F12" s="71"/>
      <c r="G12" s="71"/>
      <c r="H12" s="71"/>
      <c r="I12" s="71"/>
      <c r="J12" s="71"/>
    </row>
    <row r="13" spans="1:10" x14ac:dyDescent="0.25">
      <c r="A13" s="72" t="s">
        <v>79</v>
      </c>
      <c r="B13" s="72" t="s">
        <v>90</v>
      </c>
      <c r="C13" s="72" t="s">
        <v>81</v>
      </c>
      <c r="D13" s="72"/>
      <c r="E13" s="71"/>
      <c r="F13" s="71"/>
      <c r="G13" s="71"/>
      <c r="H13" s="71"/>
      <c r="I13" s="71"/>
      <c r="J13" s="71"/>
    </row>
    <row r="14" spans="1:10" ht="13.8" x14ac:dyDescent="0.25">
      <c r="A14" s="98" t="s">
        <v>79</v>
      </c>
      <c r="B14" s="98" t="s">
        <v>91</v>
      </c>
      <c r="C14" s="99" t="s">
        <v>83</v>
      </c>
      <c r="D14" s="98" t="s">
        <v>92</v>
      </c>
      <c r="E14" s="71"/>
      <c r="F14" s="71"/>
      <c r="G14" s="71"/>
      <c r="H14" s="71"/>
      <c r="I14" s="71"/>
      <c r="J14" s="71"/>
    </row>
    <row r="15" spans="1:10" x14ac:dyDescent="0.25">
      <c r="A15" s="72" t="s">
        <v>79</v>
      </c>
      <c r="B15" s="72" t="s">
        <v>93</v>
      </c>
      <c r="C15" s="72" t="s">
        <v>86</v>
      </c>
      <c r="D15" s="72" t="s">
        <v>94</v>
      </c>
      <c r="E15" s="71"/>
      <c r="F15" s="71"/>
      <c r="G15" s="71"/>
      <c r="H15" s="71"/>
      <c r="I15" s="71"/>
      <c r="J15" s="71"/>
    </row>
    <row r="16" spans="1:10" x14ac:dyDescent="0.25">
      <c r="A16" s="72" t="s">
        <v>79</v>
      </c>
      <c r="B16" s="72" t="s">
        <v>95</v>
      </c>
      <c r="C16" s="72" t="s">
        <v>81</v>
      </c>
      <c r="D16" s="72"/>
      <c r="E16" s="71"/>
      <c r="F16" s="71"/>
      <c r="G16" s="71"/>
      <c r="H16" s="71"/>
      <c r="I16" s="71"/>
      <c r="J16" s="71"/>
    </row>
    <row r="17" spans="1:10" x14ac:dyDescent="0.25">
      <c r="A17" s="72" t="s">
        <v>79</v>
      </c>
      <c r="B17" s="72" t="s">
        <v>96</v>
      </c>
      <c r="C17" s="98" t="s">
        <v>83</v>
      </c>
      <c r="D17" s="72" t="s">
        <v>84</v>
      </c>
      <c r="E17" s="71"/>
      <c r="F17" s="71"/>
      <c r="G17" s="71"/>
      <c r="H17" s="71"/>
      <c r="I17" s="71"/>
      <c r="J17" s="71"/>
    </row>
    <row r="18" spans="1:10" x14ac:dyDescent="0.25">
      <c r="A18" s="72" t="s">
        <v>79</v>
      </c>
      <c r="B18" s="72" t="s">
        <v>97</v>
      </c>
      <c r="C18" s="72" t="s">
        <v>98</v>
      </c>
      <c r="D18" s="72" t="s">
        <v>99</v>
      </c>
      <c r="E18" s="71"/>
      <c r="F18" s="71"/>
      <c r="G18" s="71"/>
      <c r="H18" s="71"/>
      <c r="I18" s="71"/>
      <c r="J18" s="71"/>
    </row>
    <row r="19" spans="1:10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</row>
    <row r="20" spans="1:10" ht="15.6" x14ac:dyDescent="0.3">
      <c r="A20" s="64" t="s">
        <v>100</v>
      </c>
      <c r="B20" s="64" t="s">
        <v>101</v>
      </c>
      <c r="C20" s="64" t="s">
        <v>102</v>
      </c>
      <c r="D20" s="64" t="s">
        <v>103</v>
      </c>
      <c r="E20" s="65" t="s">
        <v>104</v>
      </c>
      <c r="F20" s="65" t="s">
        <v>105</v>
      </c>
      <c r="G20" s="64" t="s">
        <v>106</v>
      </c>
      <c r="H20" s="64" t="s">
        <v>107</v>
      </c>
      <c r="I20" s="64" t="s">
        <v>108</v>
      </c>
      <c r="J20" s="64" t="s">
        <v>106</v>
      </c>
    </row>
    <row r="21" spans="1:10" x14ac:dyDescent="0.25">
      <c r="A21" s="1">
        <v>1</v>
      </c>
      <c r="B21" s="61">
        <v>647.6</v>
      </c>
      <c r="C21" s="61">
        <v>-0.5</v>
      </c>
      <c r="D21" s="61">
        <v>655.5</v>
      </c>
      <c r="E21" s="66">
        <v>1</v>
      </c>
      <c r="F21" s="66">
        <v>276.7</v>
      </c>
      <c r="G21" s="61">
        <v>0.1</v>
      </c>
      <c r="H21" s="61">
        <v>1</v>
      </c>
      <c r="I21" s="61">
        <v>264.2</v>
      </c>
      <c r="J21" s="61">
        <v>-0.1</v>
      </c>
    </row>
    <row r="22" spans="1:10" x14ac:dyDescent="0.25">
      <c r="A22" s="1">
        <v>2</v>
      </c>
      <c r="B22" s="62">
        <v>647.1</v>
      </c>
      <c r="C22" s="62">
        <v>-0.5</v>
      </c>
      <c r="D22" s="62">
        <v>655</v>
      </c>
      <c r="E22" s="67">
        <v>2</v>
      </c>
      <c r="F22" s="67">
        <v>276.8</v>
      </c>
      <c r="G22" s="62">
        <v>0.1</v>
      </c>
      <c r="H22" s="62">
        <v>2</v>
      </c>
      <c r="I22" s="62">
        <v>264.10000000000002</v>
      </c>
      <c r="J22" s="62">
        <v>-0.1</v>
      </c>
    </row>
    <row r="23" spans="1:10" x14ac:dyDescent="0.25">
      <c r="A23" s="1">
        <v>3</v>
      </c>
      <c r="B23" s="62">
        <v>646.5</v>
      </c>
      <c r="C23" s="62">
        <v>-0.5</v>
      </c>
      <c r="D23" s="62">
        <v>654.4</v>
      </c>
      <c r="E23" s="67">
        <v>3</v>
      </c>
      <c r="F23" s="67">
        <v>276.8</v>
      </c>
      <c r="G23" s="62">
        <v>0.1</v>
      </c>
      <c r="H23" s="62">
        <v>3</v>
      </c>
      <c r="I23" s="62">
        <v>264.10000000000002</v>
      </c>
      <c r="J23" s="62">
        <v>-0.1</v>
      </c>
    </row>
    <row r="24" spans="1:10" x14ac:dyDescent="0.25">
      <c r="A24" s="1">
        <v>4</v>
      </c>
      <c r="B24" s="62">
        <v>646</v>
      </c>
      <c r="C24" s="62">
        <v>-0.5</v>
      </c>
      <c r="D24" s="62">
        <v>653.9</v>
      </c>
      <c r="E24" s="67">
        <v>4</v>
      </c>
      <c r="F24" s="67">
        <v>276.89999999999998</v>
      </c>
      <c r="G24" s="62">
        <v>0.1</v>
      </c>
      <c r="H24" s="62">
        <v>4</v>
      </c>
      <c r="I24" s="62">
        <v>264</v>
      </c>
      <c r="J24" s="62">
        <v>-0.1</v>
      </c>
    </row>
    <row r="25" spans="1:10" x14ac:dyDescent="0.25">
      <c r="A25" s="1">
        <v>5</v>
      </c>
      <c r="B25" s="62">
        <v>645.5</v>
      </c>
      <c r="C25" s="62">
        <v>-0.5</v>
      </c>
      <c r="D25" s="62">
        <v>653.4</v>
      </c>
      <c r="E25" s="67">
        <v>5</v>
      </c>
      <c r="F25" s="67">
        <v>276.89999999999998</v>
      </c>
      <c r="G25" s="62">
        <v>0.1</v>
      </c>
      <c r="H25" s="62">
        <v>5</v>
      </c>
      <c r="I25" s="62">
        <v>264</v>
      </c>
      <c r="J25" s="62">
        <v>-0.1</v>
      </c>
    </row>
    <row r="26" spans="1:10" x14ac:dyDescent="0.25">
      <c r="A26" s="1">
        <v>6</v>
      </c>
      <c r="B26" s="62">
        <v>645</v>
      </c>
      <c r="C26" s="62">
        <v>-0.5</v>
      </c>
      <c r="D26" s="62">
        <v>652.9</v>
      </c>
      <c r="E26" s="67">
        <v>6</v>
      </c>
      <c r="F26" s="67">
        <v>277</v>
      </c>
      <c r="G26" s="62">
        <v>0.1</v>
      </c>
      <c r="H26" s="62">
        <v>6</v>
      </c>
      <c r="I26" s="62">
        <v>263.89999999999998</v>
      </c>
      <c r="J26" s="62">
        <v>-0.1</v>
      </c>
    </row>
    <row r="27" spans="1:10" x14ac:dyDescent="0.25">
      <c r="A27" s="1">
        <v>7</v>
      </c>
      <c r="B27" s="62">
        <v>644.5</v>
      </c>
      <c r="C27" s="62">
        <v>-0.5</v>
      </c>
      <c r="D27" s="62">
        <v>652.29999999999995</v>
      </c>
      <c r="E27" s="67">
        <v>7</v>
      </c>
      <c r="F27" s="67">
        <v>277.10000000000002</v>
      </c>
      <c r="G27" s="62">
        <v>0.1</v>
      </c>
      <c r="H27" s="62">
        <v>7</v>
      </c>
      <c r="I27" s="62">
        <v>263.8</v>
      </c>
      <c r="J27" s="62">
        <v>-0.1</v>
      </c>
    </row>
    <row r="28" spans="1:10" x14ac:dyDescent="0.25">
      <c r="A28" s="1">
        <v>8</v>
      </c>
      <c r="B28" s="62">
        <v>644</v>
      </c>
      <c r="C28" s="62">
        <v>-0.5</v>
      </c>
      <c r="D28" s="62">
        <v>651.79999999999995</v>
      </c>
      <c r="E28" s="67">
        <v>8</v>
      </c>
      <c r="F28" s="67">
        <v>277.10000000000002</v>
      </c>
      <c r="G28" s="62">
        <v>0.1</v>
      </c>
      <c r="H28" s="62">
        <v>8</v>
      </c>
      <c r="I28" s="62">
        <v>263.8</v>
      </c>
      <c r="J28" s="62">
        <v>-0.1</v>
      </c>
    </row>
    <row r="29" spans="1:10" x14ac:dyDescent="0.25">
      <c r="A29" s="1">
        <v>9</v>
      </c>
      <c r="B29" s="62">
        <v>643.4</v>
      </c>
      <c r="C29" s="62">
        <v>-0.5</v>
      </c>
      <c r="D29" s="62">
        <v>651.29999999999995</v>
      </c>
      <c r="E29" s="67">
        <v>9</v>
      </c>
      <c r="F29" s="67">
        <v>277.2</v>
      </c>
      <c r="G29" s="62">
        <v>0.1</v>
      </c>
      <c r="H29" s="62">
        <v>9</v>
      </c>
      <c r="I29" s="62">
        <v>263.7</v>
      </c>
      <c r="J29" s="62">
        <v>-0.1</v>
      </c>
    </row>
    <row r="30" spans="1:10" x14ac:dyDescent="0.25">
      <c r="A30" s="1">
        <v>10</v>
      </c>
      <c r="B30" s="62">
        <v>642.9</v>
      </c>
      <c r="C30" s="62">
        <v>-0.5</v>
      </c>
      <c r="D30" s="62">
        <v>650.79999999999995</v>
      </c>
      <c r="E30" s="67">
        <v>10</v>
      </c>
      <c r="F30" s="67">
        <v>277.2</v>
      </c>
      <c r="G30" s="62">
        <v>0.1</v>
      </c>
      <c r="H30" s="62">
        <v>10</v>
      </c>
      <c r="I30" s="62">
        <v>263.7</v>
      </c>
      <c r="J30" s="62">
        <v>-0.1</v>
      </c>
    </row>
    <row r="31" spans="1:10" x14ac:dyDescent="0.25">
      <c r="A31" s="1">
        <v>11</v>
      </c>
      <c r="B31" s="62">
        <v>642.4</v>
      </c>
      <c r="C31" s="62">
        <v>-0.5</v>
      </c>
      <c r="D31" s="62">
        <v>650.29999999999995</v>
      </c>
      <c r="E31" s="67">
        <v>11</v>
      </c>
      <c r="F31" s="67">
        <v>277.3</v>
      </c>
      <c r="G31" s="62">
        <v>0.1</v>
      </c>
      <c r="H31" s="62">
        <v>11</v>
      </c>
      <c r="I31" s="62">
        <v>263.60000000000002</v>
      </c>
      <c r="J31" s="62">
        <v>-0.1</v>
      </c>
    </row>
    <row r="32" spans="1:10" x14ac:dyDescent="0.25">
      <c r="A32" s="1">
        <v>12</v>
      </c>
      <c r="B32" s="62">
        <v>641.9</v>
      </c>
      <c r="C32" s="62">
        <v>-0.5</v>
      </c>
      <c r="D32" s="62">
        <v>649.79999999999995</v>
      </c>
      <c r="E32" s="67">
        <v>12</v>
      </c>
      <c r="F32" s="67">
        <v>277.3</v>
      </c>
      <c r="G32" s="62">
        <v>0.1</v>
      </c>
      <c r="H32" s="62">
        <v>12</v>
      </c>
      <c r="I32" s="62">
        <v>263.60000000000002</v>
      </c>
      <c r="J32" s="62">
        <v>-0.1</v>
      </c>
    </row>
    <row r="33" spans="1:10" x14ac:dyDescent="0.25">
      <c r="A33" s="1">
        <v>13</v>
      </c>
      <c r="B33" s="62">
        <v>641.4</v>
      </c>
      <c r="C33" s="62">
        <v>-0.5</v>
      </c>
      <c r="D33" s="62">
        <v>649.29999999999995</v>
      </c>
      <c r="E33" s="67">
        <v>13</v>
      </c>
      <c r="F33" s="67">
        <v>277.39999999999998</v>
      </c>
      <c r="G33" s="62">
        <v>0.1</v>
      </c>
      <c r="H33" s="62">
        <v>13</v>
      </c>
      <c r="I33" s="62">
        <v>263.5</v>
      </c>
      <c r="J33" s="62">
        <v>0</v>
      </c>
    </row>
    <row r="34" spans="1:10" x14ac:dyDescent="0.25">
      <c r="A34" s="1">
        <v>14</v>
      </c>
      <c r="B34" s="62">
        <v>641</v>
      </c>
      <c r="C34" s="62">
        <v>-0.5</v>
      </c>
      <c r="D34" s="62">
        <v>648.79999999999995</v>
      </c>
      <c r="E34" s="67">
        <v>14</v>
      </c>
      <c r="F34" s="67">
        <v>277.39999999999998</v>
      </c>
      <c r="G34" s="62">
        <v>0</v>
      </c>
      <c r="H34" s="62">
        <v>14</v>
      </c>
      <c r="I34" s="62">
        <v>263.5</v>
      </c>
      <c r="J34" s="62">
        <v>0</v>
      </c>
    </row>
    <row r="35" spans="1:10" x14ac:dyDescent="0.25">
      <c r="A35" s="1">
        <v>15</v>
      </c>
      <c r="B35" s="62">
        <v>640.5</v>
      </c>
      <c r="C35" s="62">
        <v>-0.5</v>
      </c>
      <c r="D35" s="62">
        <v>648.29999999999995</v>
      </c>
      <c r="E35" s="67">
        <v>15</v>
      </c>
      <c r="F35" s="67">
        <v>277.5</v>
      </c>
      <c r="G35" s="62">
        <v>0</v>
      </c>
      <c r="H35" s="62">
        <v>15</v>
      </c>
      <c r="I35" s="62">
        <v>263.39999999999998</v>
      </c>
      <c r="J35" s="62">
        <v>0</v>
      </c>
    </row>
    <row r="36" spans="1:10" x14ac:dyDescent="0.25">
      <c r="A36" s="1">
        <v>16</v>
      </c>
      <c r="B36" s="62">
        <v>640</v>
      </c>
      <c r="C36" s="62">
        <v>-0.5</v>
      </c>
      <c r="D36" s="62">
        <v>647.79999999999995</v>
      </c>
      <c r="E36" s="67">
        <v>16</v>
      </c>
      <c r="F36" s="67">
        <v>277.5</v>
      </c>
      <c r="G36" s="62">
        <v>0</v>
      </c>
      <c r="H36" s="62">
        <v>16</v>
      </c>
      <c r="I36" s="62">
        <v>263.39999999999998</v>
      </c>
      <c r="J36" s="62">
        <v>0</v>
      </c>
    </row>
    <row r="37" spans="1:10" x14ac:dyDescent="0.25">
      <c r="A37" s="1">
        <v>17</v>
      </c>
      <c r="B37" s="62">
        <v>639.5</v>
      </c>
      <c r="C37" s="62">
        <v>-0.5</v>
      </c>
      <c r="D37" s="62">
        <v>647.29999999999995</v>
      </c>
      <c r="E37" s="67">
        <v>17</v>
      </c>
      <c r="F37" s="67">
        <v>277.60000000000002</v>
      </c>
      <c r="G37" s="62">
        <v>0</v>
      </c>
      <c r="H37" s="62">
        <v>17</v>
      </c>
      <c r="I37" s="62">
        <v>263.39999999999998</v>
      </c>
      <c r="J37" s="62">
        <v>0</v>
      </c>
    </row>
    <row r="38" spans="1:10" x14ac:dyDescent="0.25">
      <c r="A38" s="1">
        <v>18</v>
      </c>
      <c r="B38" s="62">
        <v>639</v>
      </c>
      <c r="C38" s="62">
        <v>-0.5</v>
      </c>
      <c r="D38" s="62">
        <v>646.79999999999995</v>
      </c>
      <c r="E38" s="67">
        <v>18</v>
      </c>
      <c r="F38" s="67">
        <v>277.60000000000002</v>
      </c>
      <c r="G38" s="62">
        <v>0</v>
      </c>
      <c r="H38" s="62">
        <v>18</v>
      </c>
      <c r="I38" s="62">
        <v>263.3</v>
      </c>
      <c r="J38" s="62">
        <v>0</v>
      </c>
    </row>
    <row r="39" spans="1:10" x14ac:dyDescent="0.25">
      <c r="A39" s="1">
        <v>19</v>
      </c>
      <c r="B39" s="62">
        <v>638.6</v>
      </c>
      <c r="C39" s="62">
        <v>-0.5</v>
      </c>
      <c r="D39" s="62">
        <v>646.4</v>
      </c>
      <c r="E39" s="67">
        <v>19</v>
      </c>
      <c r="F39" s="67">
        <v>277.60000000000002</v>
      </c>
      <c r="G39" s="62">
        <v>0</v>
      </c>
      <c r="H39" s="62">
        <v>19</v>
      </c>
      <c r="I39" s="62">
        <v>263.3</v>
      </c>
      <c r="J39" s="62">
        <v>0</v>
      </c>
    </row>
    <row r="40" spans="1:10" x14ac:dyDescent="0.25">
      <c r="A40" s="1">
        <v>20</v>
      </c>
      <c r="B40" s="62">
        <v>638.1</v>
      </c>
      <c r="C40" s="62">
        <v>-0.4</v>
      </c>
      <c r="D40" s="62">
        <v>645.9</v>
      </c>
      <c r="E40" s="67">
        <v>20</v>
      </c>
      <c r="F40" s="67">
        <v>277.7</v>
      </c>
      <c r="G40" s="62">
        <v>0</v>
      </c>
      <c r="H40" s="62">
        <v>20</v>
      </c>
      <c r="I40" s="62">
        <v>263.2</v>
      </c>
      <c r="J40" s="62">
        <v>0</v>
      </c>
    </row>
    <row r="41" spans="1:10" x14ac:dyDescent="0.25">
      <c r="A41" s="1">
        <v>21</v>
      </c>
      <c r="B41" s="62">
        <v>637.70000000000005</v>
      </c>
      <c r="C41" s="62">
        <v>-0.4</v>
      </c>
      <c r="D41" s="62">
        <v>645.5</v>
      </c>
      <c r="E41" s="67">
        <v>21</v>
      </c>
      <c r="F41" s="67">
        <v>277.7</v>
      </c>
      <c r="G41" s="62">
        <v>0</v>
      </c>
      <c r="H41" s="62">
        <v>21</v>
      </c>
      <c r="I41" s="62">
        <v>263.2</v>
      </c>
      <c r="J41" s="62">
        <v>0</v>
      </c>
    </row>
    <row r="42" spans="1:10" x14ac:dyDescent="0.25">
      <c r="A42" s="1">
        <v>22</v>
      </c>
      <c r="B42" s="62">
        <v>637.20000000000005</v>
      </c>
      <c r="C42" s="62">
        <v>-0.4</v>
      </c>
      <c r="D42" s="62">
        <v>645</v>
      </c>
      <c r="E42" s="67">
        <v>22</v>
      </c>
      <c r="F42" s="67">
        <v>277.7</v>
      </c>
      <c r="G42" s="62">
        <v>0</v>
      </c>
      <c r="H42" s="62">
        <v>22</v>
      </c>
      <c r="I42" s="62">
        <v>263.2</v>
      </c>
      <c r="J42" s="62">
        <v>0</v>
      </c>
    </row>
    <row r="43" spans="1:10" x14ac:dyDescent="0.25">
      <c r="A43" s="1">
        <v>23</v>
      </c>
      <c r="B43" s="62">
        <v>636.79999999999995</v>
      </c>
      <c r="C43" s="62">
        <v>-0.4</v>
      </c>
      <c r="D43" s="62">
        <v>644.6</v>
      </c>
      <c r="E43" s="67">
        <v>23</v>
      </c>
      <c r="F43" s="67">
        <v>277.8</v>
      </c>
      <c r="G43" s="62">
        <v>0</v>
      </c>
      <c r="H43" s="62">
        <v>23</v>
      </c>
      <c r="I43" s="62">
        <v>263.2</v>
      </c>
      <c r="J43" s="62">
        <v>0</v>
      </c>
    </row>
    <row r="44" spans="1:10" x14ac:dyDescent="0.25">
      <c r="A44" s="1">
        <v>24</v>
      </c>
      <c r="B44" s="62">
        <v>636.4</v>
      </c>
      <c r="C44" s="62">
        <v>-0.4</v>
      </c>
      <c r="D44" s="62">
        <v>644.20000000000005</v>
      </c>
      <c r="E44" s="67">
        <v>24</v>
      </c>
      <c r="F44" s="67">
        <v>277.8</v>
      </c>
      <c r="G44" s="62">
        <v>0</v>
      </c>
      <c r="H44" s="62">
        <v>24</v>
      </c>
      <c r="I44" s="62">
        <v>263.10000000000002</v>
      </c>
      <c r="J44" s="62">
        <v>0</v>
      </c>
    </row>
    <row r="45" spans="1:10" x14ac:dyDescent="0.25">
      <c r="A45" s="1">
        <v>25</v>
      </c>
      <c r="B45" s="62">
        <v>636</v>
      </c>
      <c r="C45" s="62">
        <v>-0.4</v>
      </c>
      <c r="D45" s="62">
        <v>643.70000000000005</v>
      </c>
      <c r="E45" s="67">
        <v>25</v>
      </c>
      <c r="F45" s="67">
        <v>277.8</v>
      </c>
      <c r="G45" s="62">
        <v>0</v>
      </c>
      <c r="H45" s="62">
        <v>25</v>
      </c>
      <c r="I45" s="62">
        <v>263.10000000000002</v>
      </c>
      <c r="J45" s="62">
        <v>0</v>
      </c>
    </row>
    <row r="46" spans="1:10" x14ac:dyDescent="0.25">
      <c r="A46" s="1">
        <v>26</v>
      </c>
      <c r="B46" s="62">
        <v>635.6</v>
      </c>
      <c r="C46" s="62">
        <v>-0.4</v>
      </c>
      <c r="D46" s="62">
        <v>643.29999999999995</v>
      </c>
      <c r="E46" s="67">
        <v>26</v>
      </c>
      <c r="F46" s="67">
        <v>277.89999999999998</v>
      </c>
      <c r="G46" s="62">
        <v>0</v>
      </c>
      <c r="H46" s="62">
        <v>26</v>
      </c>
      <c r="I46" s="62">
        <v>263.10000000000002</v>
      </c>
      <c r="J46" s="62">
        <v>0</v>
      </c>
    </row>
    <row r="47" spans="1:10" x14ac:dyDescent="0.25">
      <c r="A47" s="1">
        <v>27</v>
      </c>
      <c r="B47" s="62">
        <v>635.20000000000005</v>
      </c>
      <c r="C47" s="62">
        <v>-0.4</v>
      </c>
      <c r="D47" s="62">
        <v>642.9</v>
      </c>
      <c r="E47" s="67">
        <v>27</v>
      </c>
      <c r="F47" s="67">
        <v>277.89999999999998</v>
      </c>
      <c r="G47" s="62">
        <v>0</v>
      </c>
      <c r="H47" s="62">
        <v>27</v>
      </c>
      <c r="I47" s="62">
        <v>263.10000000000002</v>
      </c>
      <c r="J47" s="62">
        <v>0</v>
      </c>
    </row>
    <row r="48" spans="1:10" x14ac:dyDescent="0.25">
      <c r="A48" s="1">
        <v>28</v>
      </c>
      <c r="B48" s="62">
        <v>634.79999999999995</v>
      </c>
      <c r="C48" s="62">
        <v>-0.4</v>
      </c>
      <c r="D48" s="62">
        <v>642.6</v>
      </c>
      <c r="E48" s="67">
        <v>28</v>
      </c>
      <c r="F48" s="67">
        <v>277.89999999999998</v>
      </c>
      <c r="G48" s="62">
        <v>0</v>
      </c>
      <c r="H48" s="62">
        <v>28</v>
      </c>
      <c r="I48" s="62">
        <v>263.10000000000002</v>
      </c>
      <c r="J48" s="62">
        <v>0</v>
      </c>
    </row>
    <row r="49" spans="1:10" x14ac:dyDescent="0.25">
      <c r="A49" s="1">
        <v>29</v>
      </c>
      <c r="B49" s="62">
        <v>634.4</v>
      </c>
      <c r="C49" s="62">
        <v>-0.4</v>
      </c>
      <c r="D49" s="62">
        <v>642.20000000000005</v>
      </c>
      <c r="E49" s="67">
        <v>29</v>
      </c>
      <c r="F49" s="67">
        <v>277.89999999999998</v>
      </c>
      <c r="G49" s="62">
        <v>0</v>
      </c>
      <c r="H49" s="62">
        <v>29</v>
      </c>
      <c r="I49" s="62">
        <v>263.10000000000002</v>
      </c>
      <c r="J49" s="62">
        <v>0</v>
      </c>
    </row>
    <row r="50" spans="1:10" x14ac:dyDescent="0.25">
      <c r="A50" s="1">
        <v>30</v>
      </c>
      <c r="B50" s="62">
        <v>634.1</v>
      </c>
      <c r="C50" s="62">
        <v>-0.4</v>
      </c>
      <c r="D50" s="62">
        <v>641.79999999999995</v>
      </c>
      <c r="E50" s="67">
        <v>30</v>
      </c>
      <c r="F50" s="67">
        <v>277.89999999999998</v>
      </c>
      <c r="G50" s="62">
        <v>0</v>
      </c>
      <c r="H50" s="62">
        <v>30</v>
      </c>
      <c r="I50" s="62">
        <v>263.10000000000002</v>
      </c>
      <c r="J50" s="62">
        <v>0</v>
      </c>
    </row>
    <row r="51" spans="1:10" x14ac:dyDescent="0.25">
      <c r="A51" s="1">
        <v>31</v>
      </c>
      <c r="B51" s="62">
        <v>633.70000000000005</v>
      </c>
      <c r="C51" s="62">
        <v>-0.30000000000000004</v>
      </c>
      <c r="D51" s="62">
        <v>641.5</v>
      </c>
      <c r="E51" s="67">
        <v>31</v>
      </c>
      <c r="F51" s="67">
        <v>277.89999999999998</v>
      </c>
      <c r="G51" s="62">
        <v>0</v>
      </c>
      <c r="H51" s="62">
        <v>31</v>
      </c>
      <c r="I51" s="62">
        <v>263.10000000000002</v>
      </c>
      <c r="J51" s="62">
        <v>0</v>
      </c>
    </row>
    <row r="52" spans="1:10" x14ac:dyDescent="0.25">
      <c r="A52" s="1">
        <v>32</v>
      </c>
      <c r="B52" s="62">
        <v>633.4</v>
      </c>
      <c r="C52" s="62">
        <v>-0.30000000000000004</v>
      </c>
      <c r="D52" s="62">
        <v>641.1</v>
      </c>
      <c r="E52" s="67">
        <v>32</v>
      </c>
      <c r="F52" s="67">
        <v>277.89999999999998</v>
      </c>
      <c r="G52" s="62">
        <v>0</v>
      </c>
      <c r="H52" s="62">
        <v>32</v>
      </c>
      <c r="I52" s="62">
        <v>263.10000000000002</v>
      </c>
      <c r="J52" s="62">
        <v>0</v>
      </c>
    </row>
    <row r="53" spans="1:10" x14ac:dyDescent="0.25">
      <c r="A53" s="1">
        <v>33</v>
      </c>
      <c r="B53" s="62">
        <v>633.1</v>
      </c>
      <c r="C53" s="62">
        <v>-0.30000000000000004</v>
      </c>
      <c r="D53" s="62">
        <v>640.79999999999995</v>
      </c>
      <c r="E53" s="67">
        <v>33</v>
      </c>
      <c r="F53" s="67">
        <v>277.89999999999998</v>
      </c>
      <c r="G53" s="62">
        <v>0</v>
      </c>
      <c r="H53" s="62">
        <v>33</v>
      </c>
      <c r="I53" s="62">
        <v>263.10000000000002</v>
      </c>
      <c r="J53" s="62">
        <v>0</v>
      </c>
    </row>
    <row r="54" spans="1:10" x14ac:dyDescent="0.25">
      <c r="A54" s="1">
        <v>34</v>
      </c>
      <c r="B54" s="62">
        <v>632.79999999999995</v>
      </c>
      <c r="C54" s="62">
        <v>-0.30000000000000004</v>
      </c>
      <c r="D54" s="62">
        <v>640.5</v>
      </c>
      <c r="E54" s="67">
        <v>34</v>
      </c>
      <c r="F54" s="67">
        <v>277.89999999999998</v>
      </c>
      <c r="G54" s="62">
        <v>0</v>
      </c>
      <c r="H54" s="62">
        <v>34</v>
      </c>
      <c r="I54" s="62">
        <v>263.2</v>
      </c>
      <c r="J54" s="62">
        <v>0</v>
      </c>
    </row>
    <row r="55" spans="1:10" x14ac:dyDescent="0.25">
      <c r="A55" s="1">
        <v>35</v>
      </c>
      <c r="B55" s="62">
        <v>632.5</v>
      </c>
      <c r="C55" s="62">
        <v>-0.30000000000000004</v>
      </c>
      <c r="D55" s="62">
        <v>640.20000000000005</v>
      </c>
      <c r="E55" s="67">
        <v>35</v>
      </c>
      <c r="F55" s="67">
        <v>277.89999999999998</v>
      </c>
      <c r="G55" s="62">
        <v>0</v>
      </c>
      <c r="H55" s="62">
        <v>35</v>
      </c>
      <c r="I55" s="62">
        <v>263.2</v>
      </c>
      <c r="J55" s="62">
        <v>0</v>
      </c>
    </row>
    <row r="56" spans="1:10" x14ac:dyDescent="0.25">
      <c r="A56" s="1">
        <v>36</v>
      </c>
      <c r="B56" s="62">
        <v>632.20000000000005</v>
      </c>
      <c r="C56" s="62">
        <v>-0.30000000000000004</v>
      </c>
      <c r="D56" s="62">
        <v>639.9</v>
      </c>
      <c r="E56" s="67">
        <v>36</v>
      </c>
      <c r="F56" s="67">
        <v>277.89999999999998</v>
      </c>
      <c r="G56" s="62">
        <v>0</v>
      </c>
      <c r="H56" s="62">
        <v>36</v>
      </c>
      <c r="I56" s="62">
        <v>263.2</v>
      </c>
      <c r="J56" s="62">
        <v>0</v>
      </c>
    </row>
    <row r="57" spans="1:10" x14ac:dyDescent="0.25">
      <c r="A57" s="1">
        <v>37</v>
      </c>
      <c r="B57" s="62">
        <v>631.9</v>
      </c>
      <c r="C57" s="62">
        <v>-0.30000000000000004</v>
      </c>
      <c r="D57" s="62">
        <v>639.6</v>
      </c>
      <c r="E57" s="67">
        <v>37</v>
      </c>
      <c r="F57" s="67">
        <v>277.89999999999998</v>
      </c>
      <c r="G57" s="62">
        <v>0</v>
      </c>
      <c r="H57" s="62">
        <v>37</v>
      </c>
      <c r="I57" s="62">
        <v>263.2</v>
      </c>
      <c r="J57" s="62">
        <v>0</v>
      </c>
    </row>
    <row r="58" spans="1:10" x14ac:dyDescent="0.25">
      <c r="A58" s="1">
        <v>38</v>
      </c>
      <c r="B58" s="62">
        <v>631.6</v>
      </c>
      <c r="C58" s="62">
        <v>-0.30000000000000004</v>
      </c>
      <c r="D58" s="62">
        <v>639.29999999999995</v>
      </c>
      <c r="E58" s="67">
        <v>38</v>
      </c>
      <c r="F58" s="67">
        <v>277.8</v>
      </c>
      <c r="G58" s="62">
        <v>0</v>
      </c>
      <c r="H58" s="62">
        <v>38</v>
      </c>
      <c r="I58" s="62">
        <v>263.3</v>
      </c>
      <c r="J58" s="62">
        <v>0</v>
      </c>
    </row>
    <row r="59" spans="1:10" x14ac:dyDescent="0.25">
      <c r="A59" s="1">
        <v>39</v>
      </c>
      <c r="B59" s="62">
        <v>631.4</v>
      </c>
      <c r="C59" s="62">
        <v>-0.30000000000000004</v>
      </c>
      <c r="D59" s="62">
        <v>639.1</v>
      </c>
      <c r="E59" s="67">
        <v>39</v>
      </c>
      <c r="F59" s="67">
        <v>277.8</v>
      </c>
      <c r="G59" s="62">
        <v>0</v>
      </c>
      <c r="H59" s="62">
        <v>39</v>
      </c>
      <c r="I59" s="62">
        <v>263.3</v>
      </c>
      <c r="J59" s="62">
        <v>0</v>
      </c>
    </row>
    <row r="60" spans="1:10" x14ac:dyDescent="0.25">
      <c r="A60" s="1">
        <v>40</v>
      </c>
      <c r="B60" s="62">
        <v>631.1</v>
      </c>
      <c r="C60" s="62">
        <v>-0.2</v>
      </c>
      <c r="D60" s="62">
        <v>638.79999999999995</v>
      </c>
      <c r="E60" s="67">
        <v>40</v>
      </c>
      <c r="F60" s="67">
        <v>277.8</v>
      </c>
      <c r="G60" s="62">
        <v>0</v>
      </c>
      <c r="H60" s="62">
        <v>40</v>
      </c>
      <c r="I60" s="62">
        <v>263.3</v>
      </c>
      <c r="J60" s="62">
        <v>0</v>
      </c>
    </row>
    <row r="61" spans="1:10" x14ac:dyDescent="0.25">
      <c r="A61" s="1">
        <v>41</v>
      </c>
      <c r="B61" s="62">
        <v>630.9</v>
      </c>
      <c r="C61" s="62">
        <v>-0.2</v>
      </c>
      <c r="D61" s="62">
        <v>638.6</v>
      </c>
      <c r="E61" s="67">
        <v>41</v>
      </c>
      <c r="F61" s="67">
        <v>277.8</v>
      </c>
      <c r="G61" s="62">
        <v>0</v>
      </c>
      <c r="H61" s="62">
        <v>41</v>
      </c>
      <c r="I61" s="62">
        <v>263.39999999999998</v>
      </c>
      <c r="J61" s="62">
        <v>0</v>
      </c>
    </row>
    <row r="62" spans="1:10" x14ac:dyDescent="0.25">
      <c r="A62" s="1">
        <v>42</v>
      </c>
      <c r="B62" s="62">
        <v>630.70000000000005</v>
      </c>
      <c r="C62" s="62">
        <v>-0.2</v>
      </c>
      <c r="D62" s="62">
        <v>638.4</v>
      </c>
      <c r="E62" s="67">
        <v>42</v>
      </c>
      <c r="F62" s="67">
        <v>277.8</v>
      </c>
      <c r="G62" s="62">
        <v>0</v>
      </c>
      <c r="H62" s="62">
        <v>42</v>
      </c>
      <c r="I62" s="62">
        <v>263.39999999999998</v>
      </c>
      <c r="J62" s="62">
        <v>0</v>
      </c>
    </row>
    <row r="63" spans="1:10" x14ac:dyDescent="0.25">
      <c r="A63" s="1">
        <v>43</v>
      </c>
      <c r="B63" s="62">
        <v>630.5</v>
      </c>
      <c r="C63" s="62">
        <v>-0.2</v>
      </c>
      <c r="D63" s="62">
        <v>638.1</v>
      </c>
      <c r="E63" s="67">
        <v>43</v>
      </c>
      <c r="F63" s="67">
        <v>277.7</v>
      </c>
      <c r="G63" s="62">
        <v>0</v>
      </c>
      <c r="H63" s="62">
        <v>43</v>
      </c>
      <c r="I63" s="62">
        <v>263.5</v>
      </c>
      <c r="J63" s="62">
        <v>0</v>
      </c>
    </row>
    <row r="64" spans="1:10" x14ac:dyDescent="0.25">
      <c r="A64" s="1">
        <v>44</v>
      </c>
      <c r="B64" s="62">
        <v>630.20000000000005</v>
      </c>
      <c r="C64" s="62">
        <v>-0.2</v>
      </c>
      <c r="D64" s="62">
        <v>637.9</v>
      </c>
      <c r="E64" s="67">
        <v>44</v>
      </c>
      <c r="F64" s="67">
        <v>277.7</v>
      </c>
      <c r="G64" s="62">
        <v>0</v>
      </c>
      <c r="H64" s="62">
        <v>44</v>
      </c>
      <c r="I64" s="62">
        <v>263.5</v>
      </c>
      <c r="J64" s="62">
        <v>0</v>
      </c>
    </row>
    <row r="65" spans="1:10" x14ac:dyDescent="0.25">
      <c r="A65" s="1">
        <v>45</v>
      </c>
      <c r="B65" s="62">
        <v>630</v>
      </c>
      <c r="C65" s="62">
        <v>-0.2</v>
      </c>
      <c r="D65" s="62">
        <v>637.70000000000005</v>
      </c>
      <c r="E65" s="67">
        <v>45</v>
      </c>
      <c r="F65" s="67">
        <v>277.7</v>
      </c>
      <c r="G65" s="62">
        <v>0</v>
      </c>
      <c r="H65" s="62">
        <v>45</v>
      </c>
      <c r="I65" s="62">
        <v>263.60000000000002</v>
      </c>
      <c r="J65" s="62">
        <v>0.1</v>
      </c>
    </row>
    <row r="66" spans="1:10" x14ac:dyDescent="0.25">
      <c r="A66" s="1">
        <v>46</v>
      </c>
      <c r="B66" s="62">
        <v>629.9</v>
      </c>
      <c r="C66" s="62">
        <v>-0.2</v>
      </c>
      <c r="D66" s="62">
        <v>637.5</v>
      </c>
      <c r="E66" s="67">
        <v>46</v>
      </c>
      <c r="F66" s="67">
        <v>277.7</v>
      </c>
      <c r="G66" s="62">
        <v>0</v>
      </c>
      <c r="H66" s="62">
        <v>46</v>
      </c>
      <c r="I66" s="62">
        <v>263.60000000000002</v>
      </c>
      <c r="J66" s="62">
        <v>0.1</v>
      </c>
    </row>
    <row r="67" spans="1:10" x14ac:dyDescent="0.25">
      <c r="A67" s="1">
        <v>47</v>
      </c>
      <c r="B67" s="62">
        <v>629.70000000000005</v>
      </c>
      <c r="C67" s="62">
        <v>-0.2</v>
      </c>
      <c r="D67" s="62">
        <v>637.4</v>
      </c>
      <c r="E67" s="67">
        <v>47</v>
      </c>
      <c r="F67" s="67">
        <v>277.60000000000002</v>
      </c>
      <c r="G67" s="62">
        <v>0</v>
      </c>
      <c r="H67" s="62">
        <v>47</v>
      </c>
      <c r="I67" s="62">
        <v>263.7</v>
      </c>
      <c r="J67" s="62">
        <v>0.1</v>
      </c>
    </row>
    <row r="68" spans="1:10" x14ac:dyDescent="0.25">
      <c r="A68" s="1">
        <v>48</v>
      </c>
      <c r="B68" s="62">
        <v>629.5</v>
      </c>
      <c r="C68" s="62">
        <v>-0.2</v>
      </c>
      <c r="D68" s="62">
        <v>637.20000000000005</v>
      </c>
      <c r="E68" s="67">
        <v>48</v>
      </c>
      <c r="F68" s="67">
        <v>277.60000000000002</v>
      </c>
      <c r="G68" s="62">
        <v>0</v>
      </c>
      <c r="H68" s="62">
        <v>48</v>
      </c>
      <c r="I68" s="62">
        <v>263.7</v>
      </c>
      <c r="J68" s="62">
        <v>0.1</v>
      </c>
    </row>
    <row r="69" spans="1:10" x14ac:dyDescent="0.25">
      <c r="A69" s="1">
        <v>49</v>
      </c>
      <c r="B69" s="62">
        <v>629.4</v>
      </c>
      <c r="C69" s="62">
        <v>-0.2</v>
      </c>
      <c r="D69" s="62">
        <v>637</v>
      </c>
      <c r="E69" s="67">
        <v>49</v>
      </c>
      <c r="F69" s="67">
        <v>277.60000000000002</v>
      </c>
      <c r="G69" s="62">
        <v>0</v>
      </c>
      <c r="H69" s="62">
        <v>49</v>
      </c>
      <c r="I69" s="62">
        <v>263.8</v>
      </c>
      <c r="J69" s="62">
        <v>0.1</v>
      </c>
    </row>
    <row r="70" spans="1:10" x14ac:dyDescent="0.25">
      <c r="A70" s="1">
        <v>50</v>
      </c>
      <c r="B70" s="62">
        <v>629.20000000000005</v>
      </c>
      <c r="C70" s="62">
        <v>-0.1</v>
      </c>
      <c r="D70" s="62">
        <v>636.9</v>
      </c>
      <c r="E70" s="67">
        <v>50</v>
      </c>
      <c r="F70" s="67">
        <v>277.5</v>
      </c>
      <c r="G70" s="62">
        <v>0</v>
      </c>
      <c r="H70" s="62">
        <v>50</v>
      </c>
      <c r="I70" s="62">
        <v>263.8</v>
      </c>
      <c r="J70" s="62">
        <v>0.1</v>
      </c>
    </row>
    <row r="71" spans="1:10" x14ac:dyDescent="0.25">
      <c r="A71" s="1">
        <v>51</v>
      </c>
      <c r="B71" s="62">
        <v>629.1</v>
      </c>
      <c r="C71" s="62">
        <v>-0.1</v>
      </c>
      <c r="D71" s="62">
        <v>636.70000000000005</v>
      </c>
      <c r="E71" s="67">
        <v>51</v>
      </c>
      <c r="F71" s="67">
        <v>277.5</v>
      </c>
      <c r="G71" s="62">
        <v>0</v>
      </c>
      <c r="H71" s="62">
        <v>51</v>
      </c>
      <c r="I71" s="62">
        <v>263.89999999999998</v>
      </c>
      <c r="J71" s="62">
        <v>0.1</v>
      </c>
    </row>
    <row r="72" spans="1:10" x14ac:dyDescent="0.25">
      <c r="A72" s="1">
        <v>52</v>
      </c>
      <c r="B72" s="62">
        <v>628.9</v>
      </c>
      <c r="C72" s="62">
        <v>-0.1</v>
      </c>
      <c r="D72" s="62">
        <v>636.6</v>
      </c>
      <c r="E72" s="67">
        <v>52</v>
      </c>
      <c r="F72" s="67">
        <v>277.5</v>
      </c>
      <c r="G72" s="62">
        <v>0</v>
      </c>
      <c r="H72" s="62">
        <v>52</v>
      </c>
      <c r="I72" s="62">
        <v>264</v>
      </c>
      <c r="J72" s="62">
        <v>0.1</v>
      </c>
    </row>
    <row r="73" spans="1:10" x14ac:dyDescent="0.25">
      <c r="A73" s="1">
        <v>53</v>
      </c>
      <c r="B73" s="62">
        <v>628.79999999999995</v>
      </c>
      <c r="C73" s="62">
        <v>-0.1</v>
      </c>
      <c r="D73" s="62">
        <v>636.5</v>
      </c>
      <c r="E73" s="67">
        <v>53</v>
      </c>
      <c r="F73" s="67">
        <v>277.5</v>
      </c>
      <c r="G73" s="62">
        <v>0</v>
      </c>
      <c r="H73" s="62">
        <v>53</v>
      </c>
      <c r="I73" s="62">
        <v>264</v>
      </c>
      <c r="J73" s="62">
        <v>0.1</v>
      </c>
    </row>
    <row r="74" spans="1:10" x14ac:dyDescent="0.25">
      <c r="A74" s="1">
        <v>54</v>
      </c>
      <c r="B74" s="62">
        <v>628.70000000000005</v>
      </c>
      <c r="C74" s="62">
        <v>-0.1</v>
      </c>
      <c r="D74" s="62">
        <v>636.4</v>
      </c>
      <c r="E74" s="67">
        <v>54</v>
      </c>
      <c r="F74" s="67">
        <v>277.39999999999998</v>
      </c>
      <c r="G74" s="62">
        <v>0</v>
      </c>
      <c r="H74" s="62">
        <v>54</v>
      </c>
      <c r="I74" s="62">
        <v>264.10000000000002</v>
      </c>
      <c r="J74" s="62">
        <v>0.1</v>
      </c>
    </row>
    <row r="75" spans="1:10" x14ac:dyDescent="0.25">
      <c r="A75" s="1">
        <v>55</v>
      </c>
      <c r="B75" s="62">
        <v>628.6</v>
      </c>
      <c r="C75" s="62">
        <v>-0.1</v>
      </c>
      <c r="D75" s="62">
        <v>636.29999999999995</v>
      </c>
      <c r="E75" s="67">
        <v>55</v>
      </c>
      <c r="F75" s="67">
        <v>277.39999999999998</v>
      </c>
      <c r="G75" s="62">
        <v>0</v>
      </c>
      <c r="H75" s="62">
        <v>55</v>
      </c>
      <c r="I75" s="62">
        <v>264.10000000000002</v>
      </c>
      <c r="J75" s="62">
        <v>0.1</v>
      </c>
    </row>
    <row r="76" spans="1:10" x14ac:dyDescent="0.25">
      <c r="A76" s="1">
        <v>56</v>
      </c>
      <c r="B76" s="62">
        <v>628.5</v>
      </c>
      <c r="C76" s="62">
        <v>-0.1</v>
      </c>
      <c r="D76" s="62">
        <v>636.20000000000005</v>
      </c>
      <c r="E76" s="67">
        <v>56</v>
      </c>
      <c r="F76" s="67">
        <v>277.39999999999998</v>
      </c>
      <c r="G76" s="62">
        <v>0</v>
      </c>
      <c r="H76" s="62">
        <v>56</v>
      </c>
      <c r="I76" s="62">
        <v>264.2</v>
      </c>
      <c r="J76" s="62">
        <v>0.1</v>
      </c>
    </row>
    <row r="77" spans="1:10" x14ac:dyDescent="0.25">
      <c r="A77" s="1">
        <v>57</v>
      </c>
      <c r="B77" s="62">
        <v>628.4</v>
      </c>
      <c r="C77" s="62">
        <v>-0.1</v>
      </c>
      <c r="D77" s="62">
        <v>636.1</v>
      </c>
      <c r="E77" s="67">
        <v>57</v>
      </c>
      <c r="F77" s="67">
        <v>277.39999999999998</v>
      </c>
      <c r="G77" s="62">
        <v>0</v>
      </c>
      <c r="H77" s="62">
        <v>57</v>
      </c>
      <c r="I77" s="62">
        <v>264.3</v>
      </c>
      <c r="J77" s="62">
        <v>0.1</v>
      </c>
    </row>
    <row r="78" spans="1:10" x14ac:dyDescent="0.25">
      <c r="A78" s="1">
        <v>58</v>
      </c>
      <c r="B78" s="62">
        <v>628.29999999999995</v>
      </c>
      <c r="C78" s="62">
        <v>-0.1</v>
      </c>
      <c r="D78" s="62">
        <v>636</v>
      </c>
      <c r="E78" s="67">
        <v>58</v>
      </c>
      <c r="F78" s="67">
        <v>277.39999999999998</v>
      </c>
      <c r="G78" s="62">
        <v>0</v>
      </c>
      <c r="H78" s="62">
        <v>58</v>
      </c>
      <c r="I78" s="62">
        <v>264.3</v>
      </c>
      <c r="J78" s="62">
        <v>0.1</v>
      </c>
    </row>
    <row r="79" spans="1:10" x14ac:dyDescent="0.25">
      <c r="A79" s="1">
        <v>59</v>
      </c>
      <c r="B79" s="62">
        <v>628.20000000000005</v>
      </c>
      <c r="C79" s="62">
        <v>-0.1</v>
      </c>
      <c r="D79" s="62">
        <v>635.9</v>
      </c>
      <c r="E79" s="67">
        <v>59</v>
      </c>
      <c r="F79" s="67">
        <v>277.3</v>
      </c>
      <c r="G79" s="62">
        <v>0</v>
      </c>
      <c r="H79" s="62">
        <v>59</v>
      </c>
      <c r="I79" s="62">
        <v>264.39999999999998</v>
      </c>
      <c r="J79" s="62">
        <v>0.1</v>
      </c>
    </row>
    <row r="80" spans="1:10" x14ac:dyDescent="0.25">
      <c r="A80" s="1">
        <v>60</v>
      </c>
      <c r="B80" s="62">
        <v>628.20000000000005</v>
      </c>
      <c r="C80" s="62">
        <v>-0.1</v>
      </c>
      <c r="D80" s="62">
        <v>635.79999999999995</v>
      </c>
      <c r="E80" s="67">
        <v>60</v>
      </c>
      <c r="F80" s="67">
        <v>277.3</v>
      </c>
      <c r="G80" s="62">
        <v>0</v>
      </c>
      <c r="H80" s="62">
        <v>60</v>
      </c>
      <c r="I80" s="62">
        <v>264.39999999999998</v>
      </c>
      <c r="J80" s="62">
        <v>0.1</v>
      </c>
    </row>
    <row r="81" spans="1:10" x14ac:dyDescent="0.25">
      <c r="A81" s="1">
        <v>61</v>
      </c>
      <c r="B81" s="62">
        <v>628.1</v>
      </c>
      <c r="C81" s="62">
        <v>-0.1</v>
      </c>
      <c r="D81" s="62">
        <v>635.79999999999995</v>
      </c>
      <c r="E81" s="67">
        <v>61</v>
      </c>
      <c r="F81" s="67">
        <v>277.3</v>
      </c>
      <c r="G81" s="62">
        <v>0</v>
      </c>
      <c r="H81" s="62">
        <v>61</v>
      </c>
      <c r="I81" s="62">
        <v>264.5</v>
      </c>
      <c r="J81" s="62">
        <v>0.1</v>
      </c>
    </row>
    <row r="82" spans="1:10" x14ac:dyDescent="0.25">
      <c r="A82" s="1">
        <v>62</v>
      </c>
      <c r="B82" s="62">
        <v>628.1</v>
      </c>
      <c r="C82" s="62">
        <v>-0.1</v>
      </c>
      <c r="D82" s="62">
        <v>635.70000000000005</v>
      </c>
      <c r="E82" s="67">
        <v>62</v>
      </c>
      <c r="F82" s="67">
        <v>277.3</v>
      </c>
      <c r="G82" s="62">
        <v>0</v>
      </c>
      <c r="H82" s="62">
        <v>62</v>
      </c>
      <c r="I82" s="62">
        <v>264.5</v>
      </c>
      <c r="J82" s="62">
        <v>0.1</v>
      </c>
    </row>
    <row r="83" spans="1:10" x14ac:dyDescent="0.25">
      <c r="A83" s="1">
        <v>63</v>
      </c>
      <c r="B83" s="62">
        <v>628</v>
      </c>
      <c r="C83" s="62">
        <v>0</v>
      </c>
      <c r="D83" s="62">
        <v>635.70000000000005</v>
      </c>
      <c r="E83" s="67">
        <v>63</v>
      </c>
      <c r="F83" s="67">
        <v>277.3</v>
      </c>
      <c r="G83" s="62">
        <v>0</v>
      </c>
      <c r="H83" s="62">
        <v>63</v>
      </c>
      <c r="I83" s="62">
        <v>264.60000000000002</v>
      </c>
      <c r="J83" s="62">
        <v>0.1</v>
      </c>
    </row>
    <row r="84" spans="1:10" x14ac:dyDescent="0.25">
      <c r="A84" s="1">
        <v>64</v>
      </c>
      <c r="B84" s="62">
        <v>628</v>
      </c>
      <c r="C84" s="62">
        <v>0</v>
      </c>
      <c r="D84" s="62">
        <v>635.6</v>
      </c>
      <c r="E84" s="67">
        <v>64</v>
      </c>
      <c r="F84" s="67">
        <v>277.3</v>
      </c>
      <c r="G84" s="62">
        <v>0</v>
      </c>
      <c r="H84" s="62">
        <v>64</v>
      </c>
      <c r="I84" s="62">
        <v>264.7</v>
      </c>
      <c r="J84" s="62">
        <v>0.1</v>
      </c>
    </row>
    <row r="85" spans="1:10" x14ac:dyDescent="0.25">
      <c r="A85" s="1">
        <v>65</v>
      </c>
      <c r="B85" s="62">
        <v>627.9</v>
      </c>
      <c r="C85" s="62">
        <v>0</v>
      </c>
      <c r="D85" s="62">
        <v>635.6</v>
      </c>
      <c r="E85" s="67">
        <v>65</v>
      </c>
      <c r="F85" s="67">
        <v>277.3</v>
      </c>
      <c r="G85" s="62">
        <v>0</v>
      </c>
      <c r="H85" s="62">
        <v>65</v>
      </c>
      <c r="I85" s="62">
        <v>264.7</v>
      </c>
      <c r="J85" s="62">
        <v>0.1</v>
      </c>
    </row>
    <row r="86" spans="1:10" x14ac:dyDescent="0.25">
      <c r="A86" s="1">
        <v>66</v>
      </c>
      <c r="B86" s="62">
        <v>627.9</v>
      </c>
      <c r="C86" s="62">
        <v>0</v>
      </c>
      <c r="D86" s="62">
        <v>635.6</v>
      </c>
      <c r="E86" s="67">
        <v>66</v>
      </c>
      <c r="F86" s="67">
        <v>277.3</v>
      </c>
      <c r="G86" s="62">
        <v>0</v>
      </c>
      <c r="H86" s="62">
        <v>66</v>
      </c>
      <c r="I86" s="62">
        <v>264.8</v>
      </c>
      <c r="J86" s="62">
        <v>0.1</v>
      </c>
    </row>
    <row r="87" spans="1:10" x14ac:dyDescent="0.25">
      <c r="A87" s="1">
        <v>67</v>
      </c>
      <c r="B87" s="62">
        <v>627.9</v>
      </c>
      <c r="C87" s="62">
        <v>0</v>
      </c>
      <c r="D87" s="62">
        <v>635.6</v>
      </c>
      <c r="E87" s="67">
        <v>67</v>
      </c>
      <c r="F87" s="67">
        <v>277.3</v>
      </c>
      <c r="G87" s="62">
        <v>0</v>
      </c>
      <c r="H87" s="62">
        <v>67</v>
      </c>
      <c r="I87" s="62">
        <v>264.8</v>
      </c>
      <c r="J87" s="62">
        <v>0.1</v>
      </c>
    </row>
    <row r="88" spans="1:10" x14ac:dyDescent="0.25">
      <c r="A88" s="1">
        <v>68</v>
      </c>
      <c r="B88" s="62">
        <v>627.9</v>
      </c>
      <c r="C88" s="62">
        <v>0</v>
      </c>
      <c r="D88" s="62">
        <v>635.5</v>
      </c>
      <c r="E88" s="67">
        <v>68</v>
      </c>
      <c r="F88" s="67">
        <v>277.3</v>
      </c>
      <c r="G88" s="62">
        <v>0</v>
      </c>
      <c r="H88" s="62">
        <v>68</v>
      </c>
      <c r="I88" s="62">
        <v>264.89999999999998</v>
      </c>
      <c r="J88" s="62">
        <v>0.1</v>
      </c>
    </row>
    <row r="89" spans="1:10" x14ac:dyDescent="0.25">
      <c r="A89" s="1">
        <v>69</v>
      </c>
      <c r="B89" s="62">
        <v>627.9</v>
      </c>
      <c r="C89" s="62">
        <v>0</v>
      </c>
      <c r="D89" s="62">
        <v>635.5</v>
      </c>
      <c r="E89" s="67">
        <v>69</v>
      </c>
      <c r="F89" s="67">
        <v>277.3</v>
      </c>
      <c r="G89" s="62">
        <v>0</v>
      </c>
      <c r="H89" s="62">
        <v>69</v>
      </c>
      <c r="I89" s="62">
        <v>264.89999999999998</v>
      </c>
      <c r="J89" s="62">
        <v>0.1</v>
      </c>
    </row>
    <row r="90" spans="1:10" x14ac:dyDescent="0.25">
      <c r="A90" s="1">
        <v>70</v>
      </c>
      <c r="B90" s="62">
        <v>627.9</v>
      </c>
      <c r="C90" s="62">
        <v>0</v>
      </c>
      <c r="D90" s="62">
        <v>635.5</v>
      </c>
      <c r="E90" s="67">
        <v>70</v>
      </c>
      <c r="F90" s="67">
        <v>277.3</v>
      </c>
      <c r="G90" s="62">
        <v>0</v>
      </c>
      <c r="H90" s="62">
        <v>70</v>
      </c>
      <c r="I90" s="62">
        <v>265</v>
      </c>
      <c r="J90" s="62">
        <v>0.1</v>
      </c>
    </row>
    <row r="91" spans="1:10" x14ac:dyDescent="0.25">
      <c r="A91" s="1">
        <v>71</v>
      </c>
      <c r="B91" s="62">
        <v>627.9</v>
      </c>
      <c r="C91" s="62">
        <v>0</v>
      </c>
      <c r="D91" s="62">
        <v>635.5</v>
      </c>
      <c r="E91" s="67">
        <v>71</v>
      </c>
      <c r="F91" s="67">
        <v>277.3</v>
      </c>
      <c r="G91" s="62">
        <v>0</v>
      </c>
      <c r="H91" s="62">
        <v>71</v>
      </c>
      <c r="I91" s="62">
        <v>265</v>
      </c>
      <c r="J91" s="62">
        <v>0.1</v>
      </c>
    </row>
    <row r="92" spans="1:10" x14ac:dyDescent="0.25">
      <c r="A92" s="1">
        <v>72</v>
      </c>
      <c r="B92" s="62">
        <v>627.9</v>
      </c>
      <c r="C92" s="62">
        <v>0</v>
      </c>
      <c r="D92" s="62">
        <v>635.6</v>
      </c>
      <c r="E92" s="67">
        <v>72</v>
      </c>
      <c r="F92" s="67">
        <v>277.2</v>
      </c>
      <c r="G92" s="62">
        <v>0</v>
      </c>
      <c r="H92" s="62">
        <v>72</v>
      </c>
      <c r="I92" s="62">
        <v>265.10000000000002</v>
      </c>
      <c r="J92" s="62">
        <v>0.1</v>
      </c>
    </row>
    <row r="93" spans="1:10" x14ac:dyDescent="0.25">
      <c r="A93" s="1">
        <v>73</v>
      </c>
      <c r="B93" s="62">
        <v>627.9</v>
      </c>
      <c r="C93" s="62">
        <v>0</v>
      </c>
      <c r="D93" s="62">
        <v>635.6</v>
      </c>
      <c r="E93" s="67">
        <v>73</v>
      </c>
      <c r="F93" s="67">
        <v>277.3</v>
      </c>
      <c r="G93" s="62">
        <v>0</v>
      </c>
      <c r="H93" s="62">
        <v>73</v>
      </c>
      <c r="I93" s="62">
        <v>265.10000000000002</v>
      </c>
      <c r="J93" s="62">
        <v>0.1</v>
      </c>
    </row>
    <row r="94" spans="1:10" x14ac:dyDescent="0.25">
      <c r="A94" s="1">
        <v>74</v>
      </c>
      <c r="B94" s="62">
        <v>628</v>
      </c>
      <c r="C94" s="62">
        <v>0</v>
      </c>
      <c r="D94" s="62">
        <v>635.6</v>
      </c>
      <c r="E94" s="67">
        <v>74</v>
      </c>
      <c r="F94" s="67">
        <v>277.3</v>
      </c>
      <c r="G94" s="62">
        <v>0</v>
      </c>
      <c r="H94" s="62">
        <v>74</v>
      </c>
      <c r="I94" s="62">
        <v>265.2</v>
      </c>
      <c r="J94" s="62">
        <v>0</v>
      </c>
    </row>
    <row r="95" spans="1:10" x14ac:dyDescent="0.25">
      <c r="A95" s="1">
        <v>75</v>
      </c>
      <c r="B95" s="62">
        <v>628</v>
      </c>
      <c r="C95" s="62">
        <v>0</v>
      </c>
      <c r="D95" s="62">
        <v>635.70000000000005</v>
      </c>
      <c r="E95" s="67">
        <v>75</v>
      </c>
      <c r="F95" s="67">
        <v>277.3</v>
      </c>
      <c r="G95" s="62">
        <v>0</v>
      </c>
      <c r="H95" s="62">
        <v>75</v>
      </c>
      <c r="I95" s="62">
        <v>265.2</v>
      </c>
      <c r="J95" s="62">
        <v>0</v>
      </c>
    </row>
    <row r="96" spans="1:10" x14ac:dyDescent="0.25">
      <c r="A96" s="1">
        <v>76</v>
      </c>
      <c r="B96" s="62">
        <v>628</v>
      </c>
      <c r="C96" s="62">
        <v>0</v>
      </c>
      <c r="D96" s="62">
        <v>635.70000000000005</v>
      </c>
      <c r="E96" s="67">
        <v>76</v>
      </c>
      <c r="F96" s="67">
        <v>277.3</v>
      </c>
      <c r="G96" s="62">
        <v>0</v>
      </c>
      <c r="H96" s="62">
        <v>76</v>
      </c>
      <c r="I96" s="62">
        <v>265.3</v>
      </c>
      <c r="J96" s="62">
        <v>0</v>
      </c>
    </row>
    <row r="97" spans="1:10" x14ac:dyDescent="0.25">
      <c r="A97" s="1">
        <v>77</v>
      </c>
      <c r="B97" s="62">
        <v>628.1</v>
      </c>
      <c r="C97" s="62">
        <v>0.1</v>
      </c>
      <c r="D97" s="62">
        <v>635.79999999999995</v>
      </c>
      <c r="E97" s="67">
        <v>77</v>
      </c>
      <c r="F97" s="67">
        <v>277.3</v>
      </c>
      <c r="G97" s="62">
        <v>0</v>
      </c>
      <c r="H97" s="62">
        <v>77</v>
      </c>
      <c r="I97" s="62">
        <v>265.3</v>
      </c>
      <c r="J97" s="62">
        <v>0</v>
      </c>
    </row>
    <row r="98" spans="1:10" x14ac:dyDescent="0.25">
      <c r="A98" s="1">
        <v>78</v>
      </c>
      <c r="B98" s="62">
        <v>628.1</v>
      </c>
      <c r="C98" s="62">
        <v>0.1</v>
      </c>
      <c r="D98" s="62">
        <v>635.79999999999995</v>
      </c>
      <c r="E98" s="67">
        <v>78</v>
      </c>
      <c r="F98" s="67">
        <v>277.3</v>
      </c>
      <c r="G98" s="62">
        <v>0</v>
      </c>
      <c r="H98" s="62">
        <v>78</v>
      </c>
      <c r="I98" s="62">
        <v>265.39999999999998</v>
      </c>
      <c r="J98" s="62">
        <v>0</v>
      </c>
    </row>
    <row r="99" spans="1:10" x14ac:dyDescent="0.25">
      <c r="A99" s="1">
        <v>79</v>
      </c>
      <c r="B99" s="62">
        <v>628.20000000000005</v>
      </c>
      <c r="C99" s="62">
        <v>0.1</v>
      </c>
      <c r="D99" s="62">
        <v>635.9</v>
      </c>
      <c r="E99" s="67">
        <v>79</v>
      </c>
      <c r="F99" s="67">
        <v>277.3</v>
      </c>
      <c r="G99" s="62">
        <v>0</v>
      </c>
      <c r="H99" s="62">
        <v>79</v>
      </c>
      <c r="I99" s="62">
        <v>265.39999999999998</v>
      </c>
      <c r="J99" s="62">
        <v>0</v>
      </c>
    </row>
    <row r="100" spans="1:10" x14ac:dyDescent="0.25">
      <c r="A100" s="1">
        <v>80</v>
      </c>
      <c r="B100" s="62">
        <v>628.29999999999995</v>
      </c>
      <c r="C100" s="62">
        <v>0.1</v>
      </c>
      <c r="D100" s="62">
        <v>635.9</v>
      </c>
      <c r="E100" s="67">
        <v>80</v>
      </c>
      <c r="F100" s="67">
        <v>277.3</v>
      </c>
      <c r="G100" s="62">
        <v>0</v>
      </c>
      <c r="H100" s="62">
        <v>80</v>
      </c>
      <c r="I100" s="62">
        <v>265.5</v>
      </c>
      <c r="J100" s="62">
        <v>0</v>
      </c>
    </row>
    <row r="101" spans="1:10" x14ac:dyDescent="0.25">
      <c r="A101" s="1">
        <v>81</v>
      </c>
      <c r="B101" s="62">
        <v>628.4</v>
      </c>
      <c r="C101" s="62">
        <v>0.1</v>
      </c>
      <c r="D101" s="62">
        <v>636</v>
      </c>
      <c r="E101" s="67">
        <v>81</v>
      </c>
      <c r="F101" s="67">
        <v>277.3</v>
      </c>
      <c r="G101" s="62">
        <v>0</v>
      </c>
      <c r="H101" s="62">
        <v>81</v>
      </c>
      <c r="I101" s="62">
        <v>265.5</v>
      </c>
      <c r="J101" s="62">
        <v>0</v>
      </c>
    </row>
    <row r="102" spans="1:10" x14ac:dyDescent="0.25">
      <c r="A102" s="1">
        <v>82</v>
      </c>
      <c r="B102" s="62">
        <v>628.4</v>
      </c>
      <c r="C102" s="62">
        <v>0.1</v>
      </c>
      <c r="D102" s="62">
        <v>636.1</v>
      </c>
      <c r="E102" s="67">
        <v>82</v>
      </c>
      <c r="F102" s="67">
        <v>277.3</v>
      </c>
      <c r="G102" s="62">
        <v>0</v>
      </c>
      <c r="H102" s="62">
        <v>82</v>
      </c>
      <c r="I102" s="62">
        <v>265.60000000000002</v>
      </c>
      <c r="J102" s="62">
        <v>0</v>
      </c>
    </row>
    <row r="103" spans="1:10" x14ac:dyDescent="0.25">
      <c r="A103" s="1">
        <v>83</v>
      </c>
      <c r="B103" s="62">
        <v>628.5</v>
      </c>
      <c r="C103" s="62">
        <v>0.1</v>
      </c>
      <c r="D103" s="62">
        <v>636.20000000000005</v>
      </c>
      <c r="E103" s="67">
        <v>83</v>
      </c>
      <c r="F103" s="67">
        <v>277.3</v>
      </c>
      <c r="G103" s="62">
        <v>0</v>
      </c>
      <c r="H103" s="62">
        <v>83</v>
      </c>
      <c r="I103" s="62">
        <v>265.60000000000002</v>
      </c>
      <c r="J103" s="62">
        <v>0</v>
      </c>
    </row>
    <row r="104" spans="1:10" x14ac:dyDescent="0.25">
      <c r="A104" s="1">
        <v>84</v>
      </c>
      <c r="B104" s="62">
        <v>628.6</v>
      </c>
      <c r="C104" s="62">
        <v>0.1</v>
      </c>
      <c r="D104" s="62">
        <v>636.29999999999995</v>
      </c>
      <c r="E104" s="67">
        <v>84</v>
      </c>
      <c r="F104" s="67">
        <v>277.3</v>
      </c>
      <c r="G104" s="62">
        <v>0</v>
      </c>
      <c r="H104" s="62">
        <v>84</v>
      </c>
      <c r="I104" s="62">
        <v>265.60000000000002</v>
      </c>
      <c r="J104" s="62">
        <v>0</v>
      </c>
    </row>
    <row r="105" spans="1:10" x14ac:dyDescent="0.25">
      <c r="A105" s="1">
        <v>85</v>
      </c>
      <c r="B105" s="62">
        <v>628.70000000000005</v>
      </c>
      <c r="C105" s="62">
        <v>0.1</v>
      </c>
      <c r="D105" s="62">
        <v>636.4</v>
      </c>
      <c r="E105" s="67">
        <v>85</v>
      </c>
      <c r="F105" s="67">
        <v>277.3</v>
      </c>
      <c r="G105" s="62">
        <v>0</v>
      </c>
      <c r="H105" s="62">
        <v>85</v>
      </c>
      <c r="I105" s="62">
        <v>265.7</v>
      </c>
      <c r="J105" s="62">
        <v>0</v>
      </c>
    </row>
    <row r="106" spans="1:10" x14ac:dyDescent="0.25">
      <c r="A106" s="1">
        <v>86</v>
      </c>
      <c r="B106" s="62">
        <v>628.79999999999995</v>
      </c>
      <c r="C106" s="62">
        <v>0.1</v>
      </c>
      <c r="D106" s="62">
        <v>636.5</v>
      </c>
      <c r="E106" s="67">
        <v>86</v>
      </c>
      <c r="F106" s="67">
        <v>277.3</v>
      </c>
      <c r="G106" s="62">
        <v>0</v>
      </c>
      <c r="H106" s="62">
        <v>86</v>
      </c>
      <c r="I106" s="62">
        <v>265.7</v>
      </c>
      <c r="J106" s="62">
        <v>0</v>
      </c>
    </row>
    <row r="107" spans="1:10" x14ac:dyDescent="0.25">
      <c r="A107" s="1">
        <v>87</v>
      </c>
      <c r="B107" s="62">
        <v>628.9</v>
      </c>
      <c r="C107" s="62">
        <v>0.1</v>
      </c>
      <c r="D107" s="62">
        <v>636.6</v>
      </c>
      <c r="E107" s="67">
        <v>87</v>
      </c>
      <c r="F107" s="67">
        <v>277.3</v>
      </c>
      <c r="G107" s="62">
        <v>0</v>
      </c>
      <c r="H107" s="62">
        <v>87</v>
      </c>
      <c r="I107" s="62">
        <v>265.8</v>
      </c>
      <c r="J107" s="62">
        <v>0</v>
      </c>
    </row>
    <row r="108" spans="1:10" x14ac:dyDescent="0.25">
      <c r="A108" s="1">
        <v>88</v>
      </c>
      <c r="B108" s="62">
        <v>629.1</v>
      </c>
      <c r="C108" s="62">
        <v>0.1</v>
      </c>
      <c r="D108" s="62">
        <v>636.70000000000005</v>
      </c>
      <c r="E108" s="67">
        <v>88</v>
      </c>
      <c r="F108" s="67">
        <v>277.3</v>
      </c>
      <c r="G108" s="62">
        <v>0</v>
      </c>
      <c r="H108" s="62">
        <v>88</v>
      </c>
      <c r="I108" s="62">
        <v>265.8</v>
      </c>
      <c r="J108" s="62">
        <v>0</v>
      </c>
    </row>
    <row r="109" spans="1:10" x14ac:dyDescent="0.25">
      <c r="A109" s="1">
        <v>89</v>
      </c>
      <c r="B109" s="62">
        <v>629.20000000000005</v>
      </c>
      <c r="C109" s="62">
        <v>0.1</v>
      </c>
      <c r="D109" s="62">
        <v>636.9</v>
      </c>
      <c r="E109" s="67">
        <v>89</v>
      </c>
      <c r="F109" s="67">
        <v>277.3</v>
      </c>
      <c r="G109" s="62">
        <v>0</v>
      </c>
      <c r="H109" s="62">
        <v>89</v>
      </c>
      <c r="I109" s="62">
        <v>265.8</v>
      </c>
      <c r="J109" s="62">
        <v>0</v>
      </c>
    </row>
    <row r="110" spans="1:10" x14ac:dyDescent="0.25">
      <c r="A110" s="1">
        <v>90</v>
      </c>
      <c r="B110" s="62">
        <v>629.29999999999995</v>
      </c>
      <c r="C110" s="62">
        <v>0.1</v>
      </c>
      <c r="D110" s="62">
        <v>637</v>
      </c>
      <c r="E110" s="67">
        <v>90</v>
      </c>
      <c r="F110" s="67">
        <v>277.39999999999998</v>
      </c>
      <c r="G110" s="62">
        <v>0</v>
      </c>
      <c r="H110" s="62">
        <v>90</v>
      </c>
      <c r="I110" s="62">
        <v>265.89999999999998</v>
      </c>
      <c r="J110" s="62">
        <v>0</v>
      </c>
    </row>
    <row r="111" spans="1:10" x14ac:dyDescent="0.25">
      <c r="A111" s="1">
        <v>91</v>
      </c>
      <c r="B111" s="62">
        <v>629.4</v>
      </c>
      <c r="C111" s="62">
        <v>0.1</v>
      </c>
      <c r="D111" s="62">
        <v>637.1</v>
      </c>
      <c r="E111" s="67">
        <v>91</v>
      </c>
      <c r="F111" s="67">
        <v>277.39999999999998</v>
      </c>
      <c r="G111" s="62">
        <v>0</v>
      </c>
      <c r="H111" s="62">
        <v>91</v>
      </c>
      <c r="I111" s="62">
        <v>265.89999999999998</v>
      </c>
      <c r="J111" s="62">
        <v>0</v>
      </c>
    </row>
    <row r="112" spans="1:10" x14ac:dyDescent="0.25">
      <c r="A112" s="1">
        <v>92</v>
      </c>
      <c r="B112" s="62">
        <v>629.6</v>
      </c>
      <c r="C112" s="62">
        <v>0.1</v>
      </c>
      <c r="D112" s="62">
        <v>637.29999999999995</v>
      </c>
      <c r="E112" s="67">
        <v>92</v>
      </c>
      <c r="F112" s="67">
        <v>277.39999999999998</v>
      </c>
      <c r="G112" s="62">
        <v>0</v>
      </c>
      <c r="H112" s="62">
        <v>92</v>
      </c>
      <c r="I112" s="62">
        <v>265.89999999999998</v>
      </c>
      <c r="J112" s="62">
        <v>0</v>
      </c>
    </row>
    <row r="113" spans="1:10" x14ac:dyDescent="0.25">
      <c r="A113" s="1">
        <v>93</v>
      </c>
      <c r="B113" s="62">
        <v>629.70000000000005</v>
      </c>
      <c r="C113" s="62">
        <v>0.1</v>
      </c>
      <c r="D113" s="62">
        <v>637.4</v>
      </c>
      <c r="E113" s="67">
        <v>93</v>
      </c>
      <c r="F113" s="67">
        <v>277.39999999999998</v>
      </c>
      <c r="G113" s="62">
        <v>0</v>
      </c>
      <c r="H113" s="62">
        <v>93</v>
      </c>
      <c r="I113" s="62">
        <v>266</v>
      </c>
      <c r="J113" s="62">
        <v>0</v>
      </c>
    </row>
    <row r="114" spans="1:10" x14ac:dyDescent="0.25">
      <c r="A114" s="1">
        <v>94</v>
      </c>
      <c r="B114" s="62">
        <v>629.9</v>
      </c>
      <c r="C114" s="62">
        <v>0.2</v>
      </c>
      <c r="D114" s="62">
        <v>637.6</v>
      </c>
      <c r="E114" s="67">
        <v>94</v>
      </c>
      <c r="F114" s="67">
        <v>277.39999999999998</v>
      </c>
      <c r="G114" s="62">
        <v>0</v>
      </c>
      <c r="H114" s="62">
        <v>94</v>
      </c>
      <c r="I114" s="62">
        <v>266</v>
      </c>
      <c r="J114" s="62">
        <v>0</v>
      </c>
    </row>
    <row r="115" spans="1:10" x14ac:dyDescent="0.25">
      <c r="A115" s="1">
        <v>95</v>
      </c>
      <c r="B115" s="62">
        <v>630</v>
      </c>
      <c r="C115" s="62">
        <v>0.2</v>
      </c>
      <c r="D115" s="62">
        <v>637.70000000000005</v>
      </c>
      <c r="E115" s="67">
        <v>95</v>
      </c>
      <c r="F115" s="67">
        <v>277.39999999999998</v>
      </c>
      <c r="G115" s="62">
        <v>0</v>
      </c>
      <c r="H115" s="62">
        <v>95</v>
      </c>
      <c r="I115" s="62">
        <v>266</v>
      </c>
      <c r="J115" s="62">
        <v>0</v>
      </c>
    </row>
    <row r="116" spans="1:10" x14ac:dyDescent="0.25">
      <c r="A116" s="1">
        <v>96</v>
      </c>
      <c r="B116" s="62">
        <v>630.20000000000005</v>
      </c>
      <c r="C116" s="62">
        <v>0.2</v>
      </c>
      <c r="D116" s="62">
        <v>637.9</v>
      </c>
      <c r="E116" s="67">
        <v>96</v>
      </c>
      <c r="F116" s="67">
        <v>277.39999999999998</v>
      </c>
      <c r="G116" s="62">
        <v>0</v>
      </c>
      <c r="H116" s="62">
        <v>96</v>
      </c>
      <c r="I116" s="62">
        <v>266.10000000000002</v>
      </c>
      <c r="J116" s="62">
        <v>0</v>
      </c>
    </row>
    <row r="117" spans="1:10" x14ac:dyDescent="0.25">
      <c r="A117" s="1">
        <v>97</v>
      </c>
      <c r="B117" s="62">
        <v>630.4</v>
      </c>
      <c r="C117" s="62">
        <v>0.2</v>
      </c>
      <c r="D117" s="62">
        <v>638.1</v>
      </c>
      <c r="E117" s="67">
        <v>97</v>
      </c>
      <c r="F117" s="67">
        <v>277.39999999999998</v>
      </c>
      <c r="G117" s="62">
        <v>0</v>
      </c>
      <c r="H117" s="62">
        <v>97</v>
      </c>
      <c r="I117" s="62">
        <v>266.10000000000002</v>
      </c>
      <c r="J117" s="62">
        <v>0</v>
      </c>
    </row>
    <row r="118" spans="1:10" x14ac:dyDescent="0.25">
      <c r="A118" s="1">
        <v>98</v>
      </c>
      <c r="B118" s="62">
        <v>630.5</v>
      </c>
      <c r="C118" s="62">
        <v>0.2</v>
      </c>
      <c r="D118" s="62">
        <v>638.20000000000005</v>
      </c>
      <c r="E118" s="67">
        <v>98</v>
      </c>
      <c r="F118" s="67">
        <v>277.39999999999998</v>
      </c>
      <c r="G118" s="62">
        <v>0</v>
      </c>
      <c r="H118" s="62">
        <v>98</v>
      </c>
      <c r="I118" s="62">
        <v>266.10000000000002</v>
      </c>
      <c r="J118" s="62">
        <v>0</v>
      </c>
    </row>
    <row r="119" spans="1:10" x14ac:dyDescent="0.25">
      <c r="A119" s="1">
        <v>99</v>
      </c>
      <c r="B119" s="62">
        <v>630.70000000000005</v>
      </c>
      <c r="C119" s="62">
        <v>0.2</v>
      </c>
      <c r="D119" s="62">
        <v>638.4</v>
      </c>
      <c r="E119" s="67">
        <v>99</v>
      </c>
      <c r="F119" s="67">
        <v>277.39999999999998</v>
      </c>
      <c r="G119" s="62">
        <v>0</v>
      </c>
      <c r="H119" s="62">
        <v>99</v>
      </c>
      <c r="I119" s="62">
        <v>266.2</v>
      </c>
      <c r="J119" s="62">
        <v>0</v>
      </c>
    </row>
    <row r="120" spans="1:10" x14ac:dyDescent="0.25">
      <c r="A120" s="1">
        <v>100</v>
      </c>
      <c r="B120" s="62">
        <v>630.9</v>
      </c>
      <c r="C120" s="62">
        <v>0.2</v>
      </c>
      <c r="D120" s="62">
        <v>638.6</v>
      </c>
      <c r="E120" s="67">
        <v>100</v>
      </c>
      <c r="F120" s="67">
        <v>277.5</v>
      </c>
      <c r="G120" s="62">
        <v>0</v>
      </c>
      <c r="H120" s="62">
        <v>100</v>
      </c>
      <c r="I120" s="62">
        <v>266.2</v>
      </c>
      <c r="J120" s="62">
        <v>0</v>
      </c>
    </row>
    <row r="121" spans="1:10" x14ac:dyDescent="0.25">
      <c r="A121" s="1">
        <v>101</v>
      </c>
      <c r="B121" s="62">
        <v>631.1</v>
      </c>
      <c r="C121" s="62">
        <v>0.2</v>
      </c>
      <c r="D121" s="62">
        <v>638.79999999999995</v>
      </c>
      <c r="E121" s="67">
        <v>101</v>
      </c>
      <c r="F121" s="67">
        <v>277.5</v>
      </c>
      <c r="G121" s="62">
        <v>0</v>
      </c>
      <c r="H121" s="62">
        <v>101</v>
      </c>
      <c r="I121" s="62">
        <v>266.2</v>
      </c>
      <c r="J121" s="62">
        <v>0</v>
      </c>
    </row>
    <row r="122" spans="1:10" x14ac:dyDescent="0.25">
      <c r="A122" s="1">
        <v>102</v>
      </c>
      <c r="B122" s="62">
        <v>631.29999999999995</v>
      </c>
      <c r="C122" s="62">
        <v>0.2</v>
      </c>
      <c r="D122" s="62">
        <v>639</v>
      </c>
      <c r="E122" s="67">
        <v>102</v>
      </c>
      <c r="F122" s="67">
        <v>277.5</v>
      </c>
      <c r="G122" s="62">
        <v>0</v>
      </c>
      <c r="H122" s="62">
        <v>102</v>
      </c>
      <c r="I122" s="62">
        <v>266.2</v>
      </c>
      <c r="J122" s="62">
        <v>0</v>
      </c>
    </row>
    <row r="123" spans="1:10" x14ac:dyDescent="0.25">
      <c r="A123" s="1">
        <v>103</v>
      </c>
      <c r="B123" s="62">
        <v>631.5</v>
      </c>
      <c r="C123" s="62">
        <v>0.2</v>
      </c>
      <c r="D123" s="62">
        <v>639.20000000000005</v>
      </c>
      <c r="E123" s="67">
        <v>103</v>
      </c>
      <c r="F123" s="67">
        <v>277.5</v>
      </c>
      <c r="G123" s="62">
        <v>0</v>
      </c>
      <c r="H123" s="62">
        <v>103</v>
      </c>
      <c r="I123" s="62">
        <v>266.3</v>
      </c>
      <c r="J123" s="62">
        <v>0</v>
      </c>
    </row>
    <row r="124" spans="1:10" x14ac:dyDescent="0.25">
      <c r="A124" s="1">
        <v>104</v>
      </c>
      <c r="B124" s="62">
        <v>631.70000000000005</v>
      </c>
      <c r="C124" s="62">
        <v>0.2</v>
      </c>
      <c r="D124" s="62">
        <v>639.4</v>
      </c>
      <c r="E124" s="67">
        <v>104</v>
      </c>
      <c r="F124" s="67">
        <v>277.5</v>
      </c>
      <c r="G124" s="62">
        <v>0</v>
      </c>
      <c r="H124" s="62">
        <v>104</v>
      </c>
      <c r="I124" s="62">
        <v>266.3</v>
      </c>
      <c r="J124" s="62">
        <v>0</v>
      </c>
    </row>
    <row r="125" spans="1:10" x14ac:dyDescent="0.25">
      <c r="A125" s="1">
        <v>105</v>
      </c>
      <c r="B125" s="62">
        <v>631.9</v>
      </c>
      <c r="C125" s="62">
        <v>0.2</v>
      </c>
      <c r="D125" s="62">
        <v>639.6</v>
      </c>
      <c r="E125" s="67">
        <v>105</v>
      </c>
      <c r="F125" s="67">
        <v>277.5</v>
      </c>
      <c r="G125" s="62">
        <v>0</v>
      </c>
      <c r="H125" s="62">
        <v>105</v>
      </c>
      <c r="I125" s="62">
        <v>266.3</v>
      </c>
      <c r="J125" s="62">
        <v>0</v>
      </c>
    </row>
    <row r="126" spans="1:10" x14ac:dyDescent="0.25">
      <c r="A126" s="1">
        <v>106</v>
      </c>
      <c r="B126" s="62">
        <v>632.1</v>
      </c>
      <c r="C126" s="62">
        <v>0.2</v>
      </c>
      <c r="D126" s="62">
        <v>639.79999999999995</v>
      </c>
      <c r="E126" s="67">
        <v>106</v>
      </c>
      <c r="F126" s="67">
        <v>277.5</v>
      </c>
      <c r="G126" s="62">
        <v>0</v>
      </c>
      <c r="H126" s="62">
        <v>106</v>
      </c>
      <c r="I126" s="62">
        <v>266.3</v>
      </c>
      <c r="J126" s="62">
        <v>0</v>
      </c>
    </row>
    <row r="127" spans="1:10" x14ac:dyDescent="0.25">
      <c r="A127" s="1">
        <v>107</v>
      </c>
      <c r="B127" s="62">
        <v>632.29999999999995</v>
      </c>
      <c r="C127" s="62">
        <v>0.2</v>
      </c>
      <c r="D127" s="62">
        <v>640</v>
      </c>
      <c r="E127" s="67">
        <v>107</v>
      </c>
      <c r="F127" s="67">
        <v>277.5</v>
      </c>
      <c r="G127" s="62">
        <v>0</v>
      </c>
      <c r="H127" s="62">
        <v>107</v>
      </c>
      <c r="I127" s="62">
        <v>266.3</v>
      </c>
      <c r="J127" s="62">
        <v>0</v>
      </c>
    </row>
    <row r="128" spans="1:10" x14ac:dyDescent="0.25">
      <c r="A128" s="1">
        <v>108</v>
      </c>
      <c r="B128" s="62">
        <v>632.6</v>
      </c>
      <c r="C128" s="62">
        <v>0.2</v>
      </c>
      <c r="D128" s="62">
        <v>640.29999999999995</v>
      </c>
      <c r="E128" s="67">
        <v>108</v>
      </c>
      <c r="F128" s="67">
        <v>277.5</v>
      </c>
      <c r="G128" s="62">
        <v>0</v>
      </c>
      <c r="H128" s="62">
        <v>108</v>
      </c>
      <c r="I128" s="62">
        <v>266.3</v>
      </c>
      <c r="J128" s="62">
        <v>0</v>
      </c>
    </row>
    <row r="129" spans="1:10" x14ac:dyDescent="0.25">
      <c r="A129" s="1">
        <v>109</v>
      </c>
      <c r="B129" s="62">
        <v>632.79999999999995</v>
      </c>
      <c r="C129" s="62">
        <v>0.2</v>
      </c>
      <c r="D129" s="62">
        <v>640.5</v>
      </c>
      <c r="E129" s="67">
        <v>109</v>
      </c>
      <c r="F129" s="67">
        <v>277.5</v>
      </c>
      <c r="G129" s="62">
        <v>0</v>
      </c>
      <c r="H129" s="62">
        <v>109</v>
      </c>
      <c r="I129" s="62">
        <v>266.39999999999998</v>
      </c>
      <c r="J129" s="62">
        <v>0</v>
      </c>
    </row>
    <row r="130" spans="1:10" x14ac:dyDescent="0.25">
      <c r="A130" s="1">
        <v>110</v>
      </c>
      <c r="B130" s="62">
        <v>633</v>
      </c>
      <c r="C130" s="62">
        <v>0.2</v>
      </c>
      <c r="D130" s="62">
        <v>640.70000000000005</v>
      </c>
      <c r="E130" s="67">
        <v>110</v>
      </c>
      <c r="F130" s="67">
        <v>277.5</v>
      </c>
      <c r="G130" s="62">
        <v>0</v>
      </c>
      <c r="H130" s="62">
        <v>110</v>
      </c>
      <c r="I130" s="62">
        <v>266.39999999999998</v>
      </c>
      <c r="J130" s="62">
        <v>0</v>
      </c>
    </row>
    <row r="131" spans="1:10" x14ac:dyDescent="0.25">
      <c r="A131" s="1">
        <v>111</v>
      </c>
      <c r="B131" s="62">
        <v>633.20000000000005</v>
      </c>
      <c r="C131" s="62">
        <v>0.2</v>
      </c>
      <c r="D131" s="62">
        <v>641</v>
      </c>
      <c r="E131" s="67">
        <v>111</v>
      </c>
      <c r="F131" s="67">
        <v>277.5</v>
      </c>
      <c r="G131" s="62">
        <v>0</v>
      </c>
      <c r="H131" s="62">
        <v>111</v>
      </c>
      <c r="I131" s="62">
        <v>266.39999999999998</v>
      </c>
      <c r="J131" s="62">
        <v>0</v>
      </c>
    </row>
    <row r="132" spans="1:10" x14ac:dyDescent="0.25">
      <c r="A132" s="1">
        <v>112</v>
      </c>
      <c r="B132" s="62">
        <v>633.5</v>
      </c>
      <c r="C132" s="62">
        <v>0.2</v>
      </c>
      <c r="D132" s="62">
        <v>641.20000000000005</v>
      </c>
      <c r="E132" s="67">
        <v>112</v>
      </c>
      <c r="F132" s="67">
        <v>277.60000000000002</v>
      </c>
      <c r="G132" s="62">
        <v>0</v>
      </c>
      <c r="H132" s="62">
        <v>112</v>
      </c>
      <c r="I132" s="62">
        <v>266.39999999999998</v>
      </c>
      <c r="J132" s="62">
        <v>0</v>
      </c>
    </row>
    <row r="133" spans="1:10" x14ac:dyDescent="0.25">
      <c r="A133" s="1">
        <v>113</v>
      </c>
      <c r="B133" s="62">
        <v>633.70000000000005</v>
      </c>
      <c r="C133" s="62">
        <v>0.2</v>
      </c>
      <c r="D133" s="62">
        <v>641.4</v>
      </c>
      <c r="E133" s="67">
        <v>113</v>
      </c>
      <c r="F133" s="67">
        <v>277.60000000000002</v>
      </c>
      <c r="G133" s="62">
        <v>0</v>
      </c>
      <c r="H133" s="62">
        <v>113</v>
      </c>
      <c r="I133" s="62">
        <v>266.39999999999998</v>
      </c>
      <c r="J133" s="62">
        <v>0</v>
      </c>
    </row>
    <row r="134" spans="1:10" x14ac:dyDescent="0.25">
      <c r="A134" s="1">
        <v>114</v>
      </c>
      <c r="B134" s="62">
        <v>634</v>
      </c>
      <c r="C134" s="62">
        <v>0.2</v>
      </c>
      <c r="D134" s="62">
        <v>641.70000000000005</v>
      </c>
      <c r="E134" s="67">
        <v>114</v>
      </c>
      <c r="F134" s="67">
        <v>277.60000000000002</v>
      </c>
      <c r="G134" s="62">
        <v>0</v>
      </c>
      <c r="H134" s="62">
        <v>114</v>
      </c>
      <c r="I134" s="62">
        <v>266.39999999999998</v>
      </c>
      <c r="J134" s="62">
        <v>0</v>
      </c>
    </row>
    <row r="135" spans="1:10" x14ac:dyDescent="0.25">
      <c r="A135" s="1">
        <v>115</v>
      </c>
      <c r="B135" s="62">
        <v>634.20000000000005</v>
      </c>
      <c r="C135" s="62">
        <v>0.2</v>
      </c>
      <c r="D135" s="62">
        <v>641.9</v>
      </c>
      <c r="E135" s="67">
        <v>115</v>
      </c>
      <c r="F135" s="67">
        <v>277.60000000000002</v>
      </c>
      <c r="G135" s="62">
        <v>0</v>
      </c>
      <c r="H135" s="62">
        <v>115</v>
      </c>
      <c r="I135" s="62">
        <v>266.39999999999998</v>
      </c>
      <c r="J135" s="62">
        <v>0</v>
      </c>
    </row>
    <row r="136" spans="1:10" x14ac:dyDescent="0.25">
      <c r="A136" s="1">
        <v>116</v>
      </c>
      <c r="B136" s="62">
        <v>634.4</v>
      </c>
      <c r="C136" s="62">
        <v>0.2</v>
      </c>
      <c r="D136" s="62">
        <v>642.20000000000005</v>
      </c>
      <c r="E136" s="67">
        <v>116</v>
      </c>
      <c r="F136" s="67">
        <v>277.60000000000002</v>
      </c>
      <c r="G136" s="62">
        <v>0</v>
      </c>
      <c r="H136" s="62">
        <v>116</v>
      </c>
      <c r="I136" s="62">
        <v>266.39999999999998</v>
      </c>
      <c r="J136" s="62">
        <v>0</v>
      </c>
    </row>
    <row r="137" spans="1:10" x14ac:dyDescent="0.25">
      <c r="A137" s="1">
        <v>117</v>
      </c>
      <c r="B137" s="62">
        <v>634.70000000000005</v>
      </c>
      <c r="C137" s="62">
        <v>0.2</v>
      </c>
      <c r="D137" s="62">
        <v>642.4</v>
      </c>
      <c r="E137" s="67">
        <v>117</v>
      </c>
      <c r="F137" s="67">
        <v>277.60000000000002</v>
      </c>
      <c r="G137" s="62">
        <v>0</v>
      </c>
      <c r="H137" s="62">
        <v>117</v>
      </c>
      <c r="I137" s="62">
        <v>266.39999999999998</v>
      </c>
      <c r="J137" s="62">
        <v>0</v>
      </c>
    </row>
    <row r="138" spans="1:10" x14ac:dyDescent="0.25">
      <c r="A138" s="1">
        <v>118</v>
      </c>
      <c r="B138" s="62">
        <v>634.9</v>
      </c>
      <c r="C138" s="62">
        <v>0.2</v>
      </c>
      <c r="D138" s="62">
        <v>642.70000000000005</v>
      </c>
      <c r="E138" s="67">
        <v>118</v>
      </c>
      <c r="F138" s="67">
        <v>277.60000000000002</v>
      </c>
      <c r="G138" s="62">
        <v>0</v>
      </c>
      <c r="H138" s="62">
        <v>118</v>
      </c>
      <c r="I138" s="62">
        <v>266.39999999999998</v>
      </c>
      <c r="J138" s="62">
        <v>0</v>
      </c>
    </row>
    <row r="139" spans="1:10" x14ac:dyDescent="0.25">
      <c r="A139" s="1">
        <v>119</v>
      </c>
      <c r="B139" s="62">
        <v>635.1</v>
      </c>
      <c r="C139" s="62">
        <v>0.2</v>
      </c>
      <c r="D139" s="62">
        <v>642.9</v>
      </c>
      <c r="E139" s="67">
        <v>119</v>
      </c>
      <c r="F139" s="67">
        <v>277.60000000000002</v>
      </c>
      <c r="G139" s="62">
        <v>0</v>
      </c>
      <c r="H139" s="62">
        <v>119</v>
      </c>
      <c r="I139" s="62">
        <v>266.39999999999998</v>
      </c>
      <c r="J139" s="62">
        <v>0</v>
      </c>
    </row>
    <row r="140" spans="1:10" x14ac:dyDescent="0.25">
      <c r="A140" s="1">
        <v>120</v>
      </c>
      <c r="B140" s="62">
        <v>635.4</v>
      </c>
      <c r="C140" s="62">
        <v>0.2</v>
      </c>
      <c r="D140" s="62">
        <v>643.1</v>
      </c>
      <c r="E140" s="67">
        <v>120</v>
      </c>
      <c r="F140" s="67">
        <v>277.60000000000002</v>
      </c>
      <c r="G140" s="62">
        <v>0</v>
      </c>
      <c r="H140" s="62">
        <v>120</v>
      </c>
      <c r="I140" s="62">
        <v>266.39999999999998</v>
      </c>
      <c r="J140" s="62">
        <v>0</v>
      </c>
    </row>
    <row r="141" spans="1:10" x14ac:dyDescent="0.25">
      <c r="A141" s="1">
        <v>121</v>
      </c>
      <c r="B141" s="62">
        <v>635.6</v>
      </c>
      <c r="C141" s="62">
        <v>0.2</v>
      </c>
      <c r="D141" s="62">
        <v>643.4</v>
      </c>
      <c r="E141" s="67">
        <v>121</v>
      </c>
      <c r="F141" s="67">
        <v>277.7</v>
      </c>
      <c r="G141" s="62">
        <v>0</v>
      </c>
      <c r="H141" s="62">
        <v>121</v>
      </c>
      <c r="I141" s="62">
        <v>266.39999999999998</v>
      </c>
      <c r="J141" s="62">
        <v>0</v>
      </c>
    </row>
    <row r="142" spans="1:10" x14ac:dyDescent="0.25">
      <c r="A142" s="1">
        <v>122</v>
      </c>
      <c r="B142" s="62">
        <v>635.9</v>
      </c>
      <c r="C142" s="62">
        <v>0.2</v>
      </c>
      <c r="D142" s="62">
        <v>643.6</v>
      </c>
      <c r="E142" s="67">
        <v>122</v>
      </c>
      <c r="F142" s="67">
        <v>277.7</v>
      </c>
      <c r="G142" s="62">
        <v>0</v>
      </c>
      <c r="H142" s="62">
        <v>122</v>
      </c>
      <c r="I142" s="62">
        <v>266.39999999999998</v>
      </c>
      <c r="J142" s="62">
        <v>0</v>
      </c>
    </row>
    <row r="143" spans="1:10" x14ac:dyDescent="0.25">
      <c r="A143" s="1">
        <v>123</v>
      </c>
      <c r="B143" s="62">
        <v>636.1</v>
      </c>
      <c r="C143" s="62">
        <v>0.2</v>
      </c>
      <c r="D143" s="62">
        <v>643.79999999999995</v>
      </c>
      <c r="E143" s="67">
        <v>123</v>
      </c>
      <c r="F143" s="67">
        <v>277.7</v>
      </c>
      <c r="G143" s="62">
        <v>0</v>
      </c>
      <c r="H143" s="62">
        <v>123</v>
      </c>
      <c r="I143" s="62">
        <v>266.39999999999998</v>
      </c>
      <c r="J143" s="62">
        <v>0</v>
      </c>
    </row>
    <row r="144" spans="1:10" x14ac:dyDescent="0.25">
      <c r="A144" s="1">
        <v>124</v>
      </c>
      <c r="B144" s="62">
        <v>636.29999999999995</v>
      </c>
      <c r="C144" s="62">
        <v>0.2</v>
      </c>
      <c r="D144" s="62">
        <v>644.1</v>
      </c>
      <c r="E144" s="67">
        <v>124</v>
      </c>
      <c r="F144" s="67">
        <v>277.7</v>
      </c>
      <c r="G144" s="62">
        <v>0</v>
      </c>
      <c r="H144" s="62">
        <v>124</v>
      </c>
      <c r="I144" s="62">
        <v>266.39999999999998</v>
      </c>
      <c r="J144" s="62">
        <v>0</v>
      </c>
    </row>
    <row r="145" spans="1:10" x14ac:dyDescent="0.25">
      <c r="A145" s="1">
        <v>125</v>
      </c>
      <c r="B145" s="62">
        <v>636.5</v>
      </c>
      <c r="C145" s="62">
        <v>0.2</v>
      </c>
      <c r="D145" s="62">
        <v>644.29999999999995</v>
      </c>
      <c r="E145" s="67">
        <v>125</v>
      </c>
      <c r="F145" s="67">
        <v>277.7</v>
      </c>
      <c r="G145" s="62">
        <v>0</v>
      </c>
      <c r="H145" s="62">
        <v>125</v>
      </c>
      <c r="I145" s="62">
        <v>266.39999999999998</v>
      </c>
      <c r="J145" s="62">
        <v>0</v>
      </c>
    </row>
    <row r="146" spans="1:10" x14ac:dyDescent="0.25">
      <c r="A146" s="1">
        <v>126</v>
      </c>
      <c r="B146" s="62">
        <v>636.79999999999995</v>
      </c>
      <c r="C146" s="62">
        <v>0.2</v>
      </c>
      <c r="D146" s="62">
        <v>644.5</v>
      </c>
      <c r="E146" s="67">
        <v>126</v>
      </c>
      <c r="F146" s="67">
        <v>277.8</v>
      </c>
      <c r="G146" s="62">
        <v>0</v>
      </c>
      <c r="H146" s="62">
        <v>126</v>
      </c>
      <c r="I146" s="62">
        <v>266.3</v>
      </c>
      <c r="J146" s="62">
        <v>0</v>
      </c>
    </row>
    <row r="147" spans="1:10" x14ac:dyDescent="0.25">
      <c r="A147" s="1">
        <v>127</v>
      </c>
      <c r="B147" s="62">
        <v>637</v>
      </c>
      <c r="C147" s="62">
        <v>0.2</v>
      </c>
      <c r="D147" s="62">
        <v>644.70000000000005</v>
      </c>
      <c r="E147" s="67">
        <v>127</v>
      </c>
      <c r="F147" s="67">
        <v>277.8</v>
      </c>
      <c r="G147" s="62">
        <v>0</v>
      </c>
      <c r="H147" s="62">
        <v>127</v>
      </c>
      <c r="I147" s="62">
        <v>266.3</v>
      </c>
      <c r="J147" s="62">
        <v>0</v>
      </c>
    </row>
    <row r="148" spans="1:10" x14ac:dyDescent="0.25">
      <c r="A148" s="1">
        <v>128</v>
      </c>
      <c r="B148" s="62">
        <v>637.20000000000005</v>
      </c>
      <c r="C148" s="62">
        <v>0.2</v>
      </c>
      <c r="D148" s="62">
        <v>645</v>
      </c>
      <c r="E148" s="67">
        <v>128</v>
      </c>
      <c r="F148" s="67">
        <v>277.8</v>
      </c>
      <c r="G148" s="62">
        <v>0</v>
      </c>
      <c r="H148" s="62">
        <v>128</v>
      </c>
      <c r="I148" s="62">
        <v>266.3</v>
      </c>
      <c r="J148" s="62">
        <v>0</v>
      </c>
    </row>
    <row r="149" spans="1:10" x14ac:dyDescent="0.25">
      <c r="A149" s="1">
        <v>129</v>
      </c>
      <c r="B149" s="62">
        <v>637.4</v>
      </c>
      <c r="C149" s="62">
        <v>0.2</v>
      </c>
      <c r="D149" s="62">
        <v>645.20000000000005</v>
      </c>
      <c r="E149" s="67">
        <v>129</v>
      </c>
      <c r="F149" s="67">
        <v>277.8</v>
      </c>
      <c r="G149" s="62">
        <v>0</v>
      </c>
      <c r="H149" s="62">
        <v>129</v>
      </c>
      <c r="I149" s="62">
        <v>266.3</v>
      </c>
      <c r="J149" s="62">
        <v>0</v>
      </c>
    </row>
    <row r="150" spans="1:10" x14ac:dyDescent="0.25">
      <c r="A150" s="1">
        <v>130</v>
      </c>
      <c r="B150" s="62">
        <v>637.6</v>
      </c>
      <c r="C150" s="62">
        <v>0.2</v>
      </c>
      <c r="D150" s="62">
        <v>645.4</v>
      </c>
      <c r="E150" s="67">
        <v>130</v>
      </c>
      <c r="F150" s="67">
        <v>277.89999999999998</v>
      </c>
      <c r="G150" s="62">
        <v>0</v>
      </c>
      <c r="H150" s="62">
        <v>130</v>
      </c>
      <c r="I150" s="62">
        <v>266.3</v>
      </c>
      <c r="J150" s="62">
        <v>0</v>
      </c>
    </row>
    <row r="151" spans="1:10" x14ac:dyDescent="0.25">
      <c r="A151" s="1">
        <v>131</v>
      </c>
      <c r="B151" s="62">
        <v>637.79999999999995</v>
      </c>
      <c r="C151" s="62">
        <v>0.2</v>
      </c>
      <c r="D151" s="62">
        <v>645.6</v>
      </c>
      <c r="E151" s="67">
        <v>131</v>
      </c>
      <c r="F151" s="67">
        <v>277.89999999999998</v>
      </c>
      <c r="G151" s="62">
        <v>0</v>
      </c>
      <c r="H151" s="62">
        <v>131</v>
      </c>
      <c r="I151" s="62">
        <v>266.2</v>
      </c>
      <c r="J151" s="62">
        <v>0</v>
      </c>
    </row>
    <row r="152" spans="1:10" x14ac:dyDescent="0.25">
      <c r="A152" s="1">
        <v>132</v>
      </c>
      <c r="B152" s="62">
        <v>638</v>
      </c>
      <c r="C152" s="62">
        <v>0.2</v>
      </c>
      <c r="D152" s="62">
        <v>645.79999999999995</v>
      </c>
      <c r="E152" s="67">
        <v>132</v>
      </c>
      <c r="F152" s="67">
        <v>277.89999999999998</v>
      </c>
      <c r="G152" s="62">
        <v>0</v>
      </c>
      <c r="H152" s="62">
        <v>132</v>
      </c>
      <c r="I152" s="62">
        <v>266.2</v>
      </c>
      <c r="J152" s="62">
        <v>0</v>
      </c>
    </row>
    <row r="153" spans="1:10" x14ac:dyDescent="0.25">
      <c r="A153" s="1">
        <v>133</v>
      </c>
      <c r="B153" s="62">
        <v>638.1</v>
      </c>
      <c r="C153" s="62">
        <v>0.2</v>
      </c>
      <c r="D153" s="62">
        <v>645.9</v>
      </c>
      <c r="E153" s="67">
        <v>133</v>
      </c>
      <c r="F153" s="67">
        <v>278</v>
      </c>
      <c r="G153" s="62">
        <v>0</v>
      </c>
      <c r="H153" s="62">
        <v>133</v>
      </c>
      <c r="I153" s="62">
        <v>266.2</v>
      </c>
      <c r="J153" s="62">
        <v>0</v>
      </c>
    </row>
    <row r="154" spans="1:10" x14ac:dyDescent="0.25">
      <c r="A154" s="1">
        <v>134</v>
      </c>
      <c r="B154" s="62">
        <v>638.29999999999995</v>
      </c>
      <c r="C154" s="62">
        <v>0.2</v>
      </c>
      <c r="D154" s="62">
        <v>646.1</v>
      </c>
      <c r="E154" s="67">
        <v>134</v>
      </c>
      <c r="F154" s="67">
        <v>278</v>
      </c>
      <c r="G154" s="62">
        <v>0</v>
      </c>
      <c r="H154" s="62">
        <v>134</v>
      </c>
      <c r="I154" s="62">
        <v>266.2</v>
      </c>
      <c r="J154" s="62">
        <v>0</v>
      </c>
    </row>
    <row r="155" spans="1:10" x14ac:dyDescent="0.25">
      <c r="A155" s="1">
        <v>135</v>
      </c>
      <c r="B155" s="62">
        <v>638.5</v>
      </c>
      <c r="C155" s="62">
        <v>0.2</v>
      </c>
      <c r="D155" s="62">
        <v>646.29999999999995</v>
      </c>
      <c r="E155" s="67">
        <v>135</v>
      </c>
      <c r="F155" s="67">
        <v>278.10000000000002</v>
      </c>
      <c r="G155" s="62">
        <v>0</v>
      </c>
      <c r="H155" s="62">
        <v>135</v>
      </c>
      <c r="I155" s="62">
        <v>266.10000000000002</v>
      </c>
      <c r="J155" s="62">
        <v>0</v>
      </c>
    </row>
    <row r="156" spans="1:10" x14ac:dyDescent="0.25">
      <c r="A156" s="1">
        <v>136</v>
      </c>
      <c r="B156" s="62">
        <v>638.6</v>
      </c>
      <c r="C156" s="62">
        <v>0.2</v>
      </c>
      <c r="D156" s="62">
        <v>646.4</v>
      </c>
      <c r="E156" s="67">
        <v>136</v>
      </c>
      <c r="F156" s="67">
        <v>278.10000000000002</v>
      </c>
      <c r="G156" s="62">
        <v>0</v>
      </c>
      <c r="H156" s="62">
        <v>136</v>
      </c>
      <c r="I156" s="62">
        <v>266.10000000000002</v>
      </c>
      <c r="J156" s="62">
        <v>0</v>
      </c>
    </row>
    <row r="157" spans="1:10" x14ac:dyDescent="0.25">
      <c r="A157" s="1">
        <v>137</v>
      </c>
      <c r="B157" s="62">
        <v>638.79999999999995</v>
      </c>
      <c r="C157" s="62">
        <v>0.1</v>
      </c>
      <c r="D157" s="62">
        <v>646.6</v>
      </c>
      <c r="E157" s="67">
        <v>137</v>
      </c>
      <c r="F157" s="67">
        <v>278.2</v>
      </c>
      <c r="G157" s="62">
        <v>0.1</v>
      </c>
      <c r="H157" s="62">
        <v>137</v>
      </c>
      <c r="I157" s="62">
        <v>266.10000000000002</v>
      </c>
      <c r="J157" s="62">
        <v>0</v>
      </c>
    </row>
    <row r="158" spans="1:10" x14ac:dyDescent="0.25">
      <c r="A158" s="1">
        <v>138</v>
      </c>
      <c r="B158" s="62">
        <v>638.9</v>
      </c>
      <c r="C158" s="62">
        <v>0.1</v>
      </c>
      <c r="D158" s="62">
        <v>646.70000000000005</v>
      </c>
      <c r="E158" s="67">
        <v>138</v>
      </c>
      <c r="F158" s="67">
        <v>278.2</v>
      </c>
      <c r="G158" s="62">
        <v>0.1</v>
      </c>
      <c r="H158" s="62">
        <v>138</v>
      </c>
      <c r="I158" s="62">
        <v>266</v>
      </c>
      <c r="J158" s="62">
        <v>0</v>
      </c>
    </row>
    <row r="159" spans="1:10" x14ac:dyDescent="0.25">
      <c r="A159" s="1">
        <v>139</v>
      </c>
      <c r="B159" s="62">
        <v>639.1</v>
      </c>
      <c r="C159" s="62">
        <v>0.1</v>
      </c>
      <c r="D159" s="62">
        <v>646.79999999999995</v>
      </c>
      <c r="E159" s="67">
        <v>139</v>
      </c>
      <c r="F159" s="67">
        <v>278.3</v>
      </c>
      <c r="G159" s="62">
        <v>0.1</v>
      </c>
      <c r="H159" s="62">
        <v>139</v>
      </c>
      <c r="I159" s="62">
        <v>266</v>
      </c>
      <c r="J159" s="62">
        <v>0</v>
      </c>
    </row>
    <row r="160" spans="1:10" x14ac:dyDescent="0.25">
      <c r="A160" s="1">
        <v>140</v>
      </c>
      <c r="B160" s="62">
        <v>639.20000000000005</v>
      </c>
      <c r="C160" s="62">
        <v>0.1</v>
      </c>
      <c r="D160" s="62">
        <v>647</v>
      </c>
      <c r="E160" s="67">
        <v>140</v>
      </c>
      <c r="F160" s="67">
        <v>278.3</v>
      </c>
      <c r="G160" s="62">
        <v>0.1</v>
      </c>
      <c r="H160" s="62">
        <v>140</v>
      </c>
      <c r="I160" s="62">
        <v>265.89999999999998</v>
      </c>
      <c r="J160" s="62">
        <v>0</v>
      </c>
    </row>
    <row r="161" spans="1:10" x14ac:dyDescent="0.25">
      <c r="A161" s="1">
        <v>141</v>
      </c>
      <c r="B161" s="62">
        <v>639.29999999999995</v>
      </c>
      <c r="C161" s="62">
        <v>0.1</v>
      </c>
      <c r="D161" s="62">
        <v>647.1</v>
      </c>
      <c r="E161" s="67">
        <v>141</v>
      </c>
      <c r="F161" s="67">
        <v>278.39999999999998</v>
      </c>
      <c r="G161" s="62">
        <v>0.1</v>
      </c>
      <c r="H161" s="62">
        <v>141</v>
      </c>
      <c r="I161" s="62">
        <v>265.89999999999998</v>
      </c>
      <c r="J161" s="62">
        <v>0</v>
      </c>
    </row>
    <row r="162" spans="1:10" x14ac:dyDescent="0.25">
      <c r="A162" s="1">
        <v>142</v>
      </c>
      <c r="B162" s="62">
        <v>639.4</v>
      </c>
      <c r="C162" s="62">
        <v>0.1</v>
      </c>
      <c r="D162" s="62">
        <v>647.20000000000005</v>
      </c>
      <c r="E162" s="67">
        <v>142</v>
      </c>
      <c r="F162" s="67">
        <v>278.39999999999998</v>
      </c>
      <c r="G162" s="62">
        <v>0.1</v>
      </c>
      <c r="H162" s="62">
        <v>142</v>
      </c>
      <c r="I162" s="62">
        <v>265.89999999999998</v>
      </c>
      <c r="J162" s="62">
        <v>0</v>
      </c>
    </row>
    <row r="163" spans="1:10" x14ac:dyDescent="0.25">
      <c r="A163" s="1">
        <v>143</v>
      </c>
      <c r="B163" s="62">
        <v>639.5</v>
      </c>
      <c r="C163" s="62">
        <v>0.1</v>
      </c>
      <c r="D163" s="62">
        <v>647.29999999999995</v>
      </c>
      <c r="E163" s="67">
        <v>143</v>
      </c>
      <c r="F163" s="67">
        <v>278.5</v>
      </c>
      <c r="G163" s="62">
        <v>0.1</v>
      </c>
      <c r="H163" s="62">
        <v>143</v>
      </c>
      <c r="I163" s="62">
        <v>265.8</v>
      </c>
      <c r="J163" s="62">
        <v>0</v>
      </c>
    </row>
    <row r="164" spans="1:10" x14ac:dyDescent="0.25">
      <c r="A164" s="1">
        <v>144</v>
      </c>
      <c r="B164" s="62">
        <v>639.6</v>
      </c>
      <c r="C164" s="62">
        <v>0.1</v>
      </c>
      <c r="D164" s="62">
        <v>647.4</v>
      </c>
      <c r="E164" s="67">
        <v>144</v>
      </c>
      <c r="F164" s="67">
        <v>278.60000000000002</v>
      </c>
      <c r="G164" s="62">
        <v>0.1</v>
      </c>
      <c r="H164" s="62">
        <v>144</v>
      </c>
      <c r="I164" s="62">
        <v>265.8</v>
      </c>
      <c r="J164" s="62">
        <v>0</v>
      </c>
    </row>
    <row r="165" spans="1:10" x14ac:dyDescent="0.25">
      <c r="A165" s="1">
        <v>145</v>
      </c>
      <c r="B165" s="62">
        <v>639.70000000000005</v>
      </c>
      <c r="C165" s="62">
        <v>0.1</v>
      </c>
      <c r="D165" s="62">
        <v>647.5</v>
      </c>
      <c r="E165" s="67">
        <v>145</v>
      </c>
      <c r="F165" s="67">
        <v>278.60000000000002</v>
      </c>
      <c r="G165" s="62">
        <v>0.1</v>
      </c>
      <c r="H165" s="62">
        <v>145</v>
      </c>
      <c r="I165" s="62">
        <v>265.7</v>
      </c>
      <c r="J165" s="62">
        <v>0</v>
      </c>
    </row>
    <row r="166" spans="1:10" x14ac:dyDescent="0.25">
      <c r="A166" s="1">
        <v>146</v>
      </c>
      <c r="B166" s="62">
        <v>639.70000000000005</v>
      </c>
      <c r="C166" s="62">
        <v>0.1</v>
      </c>
      <c r="D166" s="62">
        <v>647.5</v>
      </c>
      <c r="E166" s="67">
        <v>146</v>
      </c>
      <c r="F166" s="67">
        <v>278.7</v>
      </c>
      <c r="G166" s="62">
        <v>0.1</v>
      </c>
      <c r="H166" s="62">
        <v>146</v>
      </c>
      <c r="I166" s="62">
        <v>265.7</v>
      </c>
      <c r="J166" s="62">
        <v>0</v>
      </c>
    </row>
    <row r="167" spans="1:10" x14ac:dyDescent="0.25">
      <c r="A167" s="1">
        <v>147</v>
      </c>
      <c r="B167" s="62">
        <v>639.79999999999995</v>
      </c>
      <c r="C167" s="62">
        <v>0.1</v>
      </c>
      <c r="D167" s="62">
        <v>647.6</v>
      </c>
      <c r="E167" s="67">
        <v>147</v>
      </c>
      <c r="F167" s="67">
        <v>278.8</v>
      </c>
      <c r="G167" s="62">
        <v>0.1</v>
      </c>
      <c r="H167" s="62">
        <v>147</v>
      </c>
      <c r="I167" s="62">
        <v>265.60000000000002</v>
      </c>
      <c r="J167" s="62">
        <v>0</v>
      </c>
    </row>
    <row r="168" spans="1:10" x14ac:dyDescent="0.25">
      <c r="A168" s="1">
        <v>148</v>
      </c>
      <c r="B168" s="62">
        <v>639.9</v>
      </c>
      <c r="C168" s="62">
        <v>0.1</v>
      </c>
      <c r="D168" s="62">
        <v>647.70000000000005</v>
      </c>
      <c r="E168" s="67">
        <v>148</v>
      </c>
      <c r="F168" s="67">
        <v>278.8</v>
      </c>
      <c r="G168" s="62">
        <v>0.1</v>
      </c>
      <c r="H168" s="62">
        <v>148</v>
      </c>
      <c r="I168" s="62">
        <v>265.60000000000002</v>
      </c>
      <c r="J168" s="62">
        <v>0</v>
      </c>
    </row>
    <row r="169" spans="1:10" x14ac:dyDescent="0.25">
      <c r="A169" s="1">
        <v>149</v>
      </c>
      <c r="B169" s="62">
        <v>639.9</v>
      </c>
      <c r="C169" s="62">
        <v>0.1</v>
      </c>
      <c r="D169" s="62">
        <v>647.70000000000005</v>
      </c>
      <c r="E169" s="67">
        <v>149</v>
      </c>
      <c r="F169" s="67">
        <v>278.89999999999998</v>
      </c>
      <c r="G169" s="62">
        <v>0.1</v>
      </c>
      <c r="H169" s="62">
        <v>149</v>
      </c>
      <c r="I169" s="62">
        <v>265.60000000000002</v>
      </c>
      <c r="J169" s="62">
        <v>0</v>
      </c>
    </row>
    <row r="170" spans="1:10" x14ac:dyDescent="0.25">
      <c r="A170" s="1">
        <v>150</v>
      </c>
      <c r="B170" s="62">
        <v>640</v>
      </c>
      <c r="C170" s="62">
        <v>0.1</v>
      </c>
      <c r="D170" s="62">
        <v>647.79999999999995</v>
      </c>
      <c r="E170" s="67">
        <v>150</v>
      </c>
      <c r="F170" s="67">
        <v>279</v>
      </c>
      <c r="G170" s="62">
        <v>0.1</v>
      </c>
      <c r="H170" s="62">
        <v>150</v>
      </c>
      <c r="I170" s="62">
        <v>265.5</v>
      </c>
      <c r="J170" s="62">
        <v>0</v>
      </c>
    </row>
    <row r="171" spans="1:10" x14ac:dyDescent="0.25">
      <c r="A171" s="1">
        <v>151</v>
      </c>
      <c r="B171" s="62">
        <v>640.1</v>
      </c>
      <c r="C171" s="62">
        <v>0.1</v>
      </c>
      <c r="D171" s="62">
        <v>647.9</v>
      </c>
      <c r="E171" s="67">
        <v>151</v>
      </c>
      <c r="F171" s="67">
        <v>279</v>
      </c>
      <c r="G171" s="62">
        <v>0.1</v>
      </c>
      <c r="H171" s="62">
        <v>151</v>
      </c>
      <c r="I171" s="62">
        <v>265.5</v>
      </c>
      <c r="J171" s="62">
        <v>0</v>
      </c>
    </row>
    <row r="172" spans="1:10" x14ac:dyDescent="0.25">
      <c r="A172" s="1">
        <v>152</v>
      </c>
      <c r="B172" s="62">
        <v>640.1</v>
      </c>
      <c r="C172" s="62">
        <v>0.1</v>
      </c>
      <c r="D172" s="62">
        <v>647.9</v>
      </c>
      <c r="E172" s="67">
        <v>152</v>
      </c>
      <c r="F172" s="67">
        <v>279.10000000000002</v>
      </c>
      <c r="G172" s="62">
        <v>0.1</v>
      </c>
      <c r="H172" s="62">
        <v>152</v>
      </c>
      <c r="I172" s="62">
        <v>265.39999999999998</v>
      </c>
      <c r="J172" s="62">
        <v>0</v>
      </c>
    </row>
    <row r="173" spans="1:10" x14ac:dyDescent="0.25">
      <c r="A173" s="1">
        <v>153</v>
      </c>
      <c r="B173" s="62">
        <v>640.20000000000005</v>
      </c>
      <c r="C173" s="62">
        <v>0</v>
      </c>
      <c r="D173" s="62">
        <v>648</v>
      </c>
      <c r="E173" s="67">
        <v>153</v>
      </c>
      <c r="F173" s="67">
        <v>279.2</v>
      </c>
      <c r="G173" s="62">
        <v>0.1</v>
      </c>
      <c r="H173" s="62">
        <v>153</v>
      </c>
      <c r="I173" s="62">
        <v>265.39999999999998</v>
      </c>
      <c r="J173" s="62">
        <v>0</v>
      </c>
    </row>
    <row r="174" spans="1:10" x14ac:dyDescent="0.25">
      <c r="A174" s="1">
        <v>154</v>
      </c>
      <c r="B174" s="62">
        <v>640.20000000000005</v>
      </c>
      <c r="C174" s="62">
        <v>0</v>
      </c>
      <c r="D174" s="62">
        <v>648</v>
      </c>
      <c r="E174" s="67">
        <v>154</v>
      </c>
      <c r="F174" s="67">
        <v>279.3</v>
      </c>
      <c r="G174" s="62">
        <v>0.1</v>
      </c>
      <c r="H174" s="62">
        <v>154</v>
      </c>
      <c r="I174" s="62">
        <v>265.39999999999998</v>
      </c>
      <c r="J174" s="62">
        <v>0</v>
      </c>
    </row>
    <row r="175" spans="1:10" x14ac:dyDescent="0.25">
      <c r="A175" s="1">
        <v>155</v>
      </c>
      <c r="B175" s="62">
        <v>640.20000000000005</v>
      </c>
      <c r="C175" s="62">
        <v>0</v>
      </c>
      <c r="D175" s="62">
        <v>648.1</v>
      </c>
      <c r="E175" s="67">
        <v>155</v>
      </c>
      <c r="F175" s="67">
        <v>279.3</v>
      </c>
      <c r="G175" s="62">
        <v>0.1</v>
      </c>
      <c r="H175" s="62">
        <v>155</v>
      </c>
      <c r="I175" s="62">
        <v>265.3</v>
      </c>
      <c r="J175" s="62">
        <v>0</v>
      </c>
    </row>
    <row r="176" spans="1:10" x14ac:dyDescent="0.25">
      <c r="A176" s="1">
        <v>156</v>
      </c>
      <c r="B176" s="62">
        <v>640.29999999999995</v>
      </c>
      <c r="C176" s="62">
        <v>0</v>
      </c>
      <c r="D176" s="62">
        <v>648.1</v>
      </c>
      <c r="E176" s="67">
        <v>156</v>
      </c>
      <c r="F176" s="67">
        <v>279.39999999999998</v>
      </c>
      <c r="G176" s="62">
        <v>0.1</v>
      </c>
      <c r="H176" s="62">
        <v>156</v>
      </c>
      <c r="I176" s="62">
        <v>265.3</v>
      </c>
      <c r="J176" s="62">
        <v>0</v>
      </c>
    </row>
    <row r="177" spans="1:10" x14ac:dyDescent="0.25">
      <c r="A177" s="1">
        <v>157</v>
      </c>
      <c r="B177" s="62">
        <v>640.29999999999995</v>
      </c>
      <c r="C177" s="62">
        <v>0</v>
      </c>
      <c r="D177" s="62">
        <v>648.1</v>
      </c>
      <c r="E177" s="67">
        <v>157</v>
      </c>
      <c r="F177" s="67">
        <v>279.5</v>
      </c>
      <c r="G177" s="62">
        <v>0.1</v>
      </c>
      <c r="H177" s="62">
        <v>157</v>
      </c>
      <c r="I177" s="62">
        <v>265.3</v>
      </c>
      <c r="J177" s="62">
        <v>0</v>
      </c>
    </row>
    <row r="178" spans="1:10" x14ac:dyDescent="0.25">
      <c r="A178" s="1">
        <v>158</v>
      </c>
      <c r="B178" s="62">
        <v>640.4</v>
      </c>
      <c r="C178" s="62">
        <v>0</v>
      </c>
      <c r="D178" s="62">
        <v>648.20000000000005</v>
      </c>
      <c r="E178" s="67">
        <v>158</v>
      </c>
      <c r="F178" s="67">
        <v>279.5</v>
      </c>
      <c r="G178" s="62">
        <v>0.1</v>
      </c>
      <c r="H178" s="62">
        <v>158</v>
      </c>
      <c r="I178" s="62">
        <v>265.2</v>
      </c>
      <c r="J178" s="62">
        <v>0</v>
      </c>
    </row>
    <row r="179" spans="1:10" x14ac:dyDescent="0.25">
      <c r="A179" s="1">
        <v>159</v>
      </c>
      <c r="B179" s="62">
        <v>640.4</v>
      </c>
      <c r="C179" s="62">
        <v>0</v>
      </c>
      <c r="D179" s="62">
        <v>648.20000000000005</v>
      </c>
      <c r="E179" s="67">
        <v>159</v>
      </c>
      <c r="F179" s="67">
        <v>279.60000000000002</v>
      </c>
      <c r="G179" s="62">
        <v>0.1</v>
      </c>
      <c r="H179" s="62">
        <v>159</v>
      </c>
      <c r="I179" s="62">
        <v>265.2</v>
      </c>
      <c r="J179" s="62">
        <v>0</v>
      </c>
    </row>
    <row r="180" spans="1:10" x14ac:dyDescent="0.25">
      <c r="A180" s="1">
        <v>160</v>
      </c>
      <c r="B180" s="62">
        <v>640.5</v>
      </c>
      <c r="C180" s="62">
        <v>0</v>
      </c>
      <c r="D180" s="62">
        <v>648.29999999999995</v>
      </c>
      <c r="E180" s="67">
        <v>160</v>
      </c>
      <c r="F180" s="67">
        <v>279.7</v>
      </c>
      <c r="G180" s="62">
        <v>0.1</v>
      </c>
      <c r="H180" s="62">
        <v>160</v>
      </c>
      <c r="I180" s="62">
        <v>265.2</v>
      </c>
      <c r="J180" s="62">
        <v>0</v>
      </c>
    </row>
    <row r="181" spans="1:10" x14ac:dyDescent="0.25">
      <c r="A181" s="1">
        <v>161</v>
      </c>
      <c r="B181" s="62">
        <v>640.5</v>
      </c>
      <c r="C181" s="62">
        <v>0</v>
      </c>
      <c r="D181" s="62">
        <v>648.29999999999995</v>
      </c>
      <c r="E181" s="67">
        <v>161</v>
      </c>
      <c r="F181" s="67">
        <v>279.7</v>
      </c>
      <c r="G181" s="62">
        <v>0.1</v>
      </c>
      <c r="H181" s="62">
        <v>161</v>
      </c>
      <c r="I181" s="62">
        <v>265.2</v>
      </c>
      <c r="J181" s="62">
        <v>0</v>
      </c>
    </row>
    <row r="182" spans="1:10" x14ac:dyDescent="0.25">
      <c r="A182" s="1">
        <v>162</v>
      </c>
      <c r="B182" s="62">
        <v>640.5</v>
      </c>
      <c r="C182" s="62">
        <v>0</v>
      </c>
      <c r="D182" s="62">
        <v>648.4</v>
      </c>
      <c r="E182" s="67">
        <v>162</v>
      </c>
      <c r="F182" s="67">
        <v>279.8</v>
      </c>
      <c r="G182" s="62">
        <v>0.1</v>
      </c>
      <c r="H182" s="62">
        <v>162</v>
      </c>
      <c r="I182" s="62">
        <v>265.10000000000002</v>
      </c>
      <c r="J182" s="62">
        <v>0</v>
      </c>
    </row>
    <row r="183" spans="1:10" x14ac:dyDescent="0.25">
      <c r="A183" s="1">
        <v>163</v>
      </c>
      <c r="B183" s="62">
        <v>640.6</v>
      </c>
      <c r="C183" s="62">
        <v>0</v>
      </c>
      <c r="D183" s="62">
        <v>648.4</v>
      </c>
      <c r="E183" s="67">
        <v>163</v>
      </c>
      <c r="F183" s="67">
        <v>279.8</v>
      </c>
      <c r="G183" s="62">
        <v>0.1</v>
      </c>
      <c r="H183" s="62">
        <v>163</v>
      </c>
      <c r="I183" s="62">
        <v>265.10000000000002</v>
      </c>
      <c r="J183" s="62">
        <v>0</v>
      </c>
    </row>
    <row r="184" spans="1:10" x14ac:dyDescent="0.25">
      <c r="A184" s="1">
        <v>164</v>
      </c>
      <c r="B184" s="62">
        <v>640.6</v>
      </c>
      <c r="C184" s="62">
        <v>0</v>
      </c>
      <c r="D184" s="62">
        <v>648.4</v>
      </c>
      <c r="E184" s="67">
        <v>164</v>
      </c>
      <c r="F184" s="67">
        <v>279.89999999999998</v>
      </c>
      <c r="G184" s="62">
        <v>0.1</v>
      </c>
      <c r="H184" s="62">
        <v>164</v>
      </c>
      <c r="I184" s="62">
        <v>265.10000000000002</v>
      </c>
      <c r="J184" s="62">
        <v>0</v>
      </c>
    </row>
    <row r="185" spans="1:10" x14ac:dyDescent="0.25">
      <c r="A185" s="1">
        <v>165</v>
      </c>
      <c r="B185" s="62">
        <v>640.70000000000005</v>
      </c>
      <c r="C185" s="62">
        <v>0</v>
      </c>
      <c r="D185" s="62">
        <v>648.5</v>
      </c>
      <c r="E185" s="67">
        <v>165</v>
      </c>
      <c r="F185" s="67">
        <v>279.89999999999998</v>
      </c>
      <c r="G185" s="62">
        <v>0.1</v>
      </c>
      <c r="H185" s="62">
        <v>165</v>
      </c>
      <c r="I185" s="62">
        <v>265.10000000000002</v>
      </c>
      <c r="J185" s="62">
        <v>0</v>
      </c>
    </row>
    <row r="186" spans="1:10" x14ac:dyDescent="0.25">
      <c r="A186" s="1">
        <v>166</v>
      </c>
      <c r="B186" s="62">
        <v>640.70000000000005</v>
      </c>
      <c r="C186" s="62">
        <v>0.1</v>
      </c>
      <c r="D186" s="62">
        <v>648.5</v>
      </c>
      <c r="E186" s="67">
        <v>166</v>
      </c>
      <c r="F186" s="67">
        <v>280</v>
      </c>
      <c r="G186" s="62">
        <v>0</v>
      </c>
      <c r="H186" s="62">
        <v>166</v>
      </c>
      <c r="I186" s="62">
        <v>265.10000000000002</v>
      </c>
      <c r="J186" s="62">
        <v>0</v>
      </c>
    </row>
    <row r="187" spans="1:10" x14ac:dyDescent="0.25">
      <c r="A187" s="1">
        <v>167</v>
      </c>
      <c r="B187" s="62">
        <v>640.79999999999995</v>
      </c>
      <c r="C187" s="62">
        <v>0.1</v>
      </c>
      <c r="D187" s="62">
        <v>648.6</v>
      </c>
      <c r="E187" s="67">
        <v>167</v>
      </c>
      <c r="F187" s="67">
        <v>280</v>
      </c>
      <c r="G187" s="62">
        <v>0</v>
      </c>
      <c r="H187" s="62">
        <v>167</v>
      </c>
      <c r="I187" s="62">
        <v>265.10000000000002</v>
      </c>
      <c r="J187" s="62">
        <v>0</v>
      </c>
    </row>
    <row r="188" spans="1:10" x14ac:dyDescent="0.25">
      <c r="A188" s="1">
        <v>168</v>
      </c>
      <c r="B188" s="62">
        <v>640.79999999999995</v>
      </c>
      <c r="C188" s="62">
        <v>0.1</v>
      </c>
      <c r="D188" s="62">
        <v>648.70000000000005</v>
      </c>
      <c r="E188" s="67">
        <v>168</v>
      </c>
      <c r="F188" s="67">
        <v>280.10000000000002</v>
      </c>
      <c r="G188" s="62">
        <v>0</v>
      </c>
      <c r="H188" s="62">
        <v>168</v>
      </c>
      <c r="I188" s="62">
        <v>265.10000000000002</v>
      </c>
      <c r="J188" s="62">
        <v>0</v>
      </c>
    </row>
    <row r="189" spans="1:10" x14ac:dyDescent="0.25">
      <c r="A189" s="1">
        <v>169</v>
      </c>
      <c r="B189" s="62">
        <v>640.9</v>
      </c>
      <c r="C189" s="62">
        <v>0.1</v>
      </c>
      <c r="D189" s="62">
        <v>648.70000000000005</v>
      </c>
      <c r="E189" s="67">
        <v>169</v>
      </c>
      <c r="F189" s="67">
        <v>280.10000000000002</v>
      </c>
      <c r="G189" s="62">
        <v>0</v>
      </c>
      <c r="H189" s="62">
        <v>169</v>
      </c>
      <c r="I189" s="62">
        <v>265.10000000000002</v>
      </c>
      <c r="J189" s="62">
        <v>0</v>
      </c>
    </row>
    <row r="190" spans="1:10" x14ac:dyDescent="0.25">
      <c r="A190" s="1">
        <v>170</v>
      </c>
      <c r="B190" s="62">
        <v>641</v>
      </c>
      <c r="C190" s="62">
        <v>0.1</v>
      </c>
      <c r="D190" s="62">
        <v>648.79999999999995</v>
      </c>
      <c r="E190" s="67">
        <v>170</v>
      </c>
      <c r="F190" s="67">
        <v>280.2</v>
      </c>
      <c r="G190" s="62">
        <v>0</v>
      </c>
      <c r="H190" s="62">
        <v>170</v>
      </c>
      <c r="I190" s="62">
        <v>265.10000000000002</v>
      </c>
      <c r="J190" s="62">
        <v>0</v>
      </c>
    </row>
    <row r="191" spans="1:10" x14ac:dyDescent="0.25">
      <c r="A191" s="1">
        <v>171</v>
      </c>
      <c r="B191" s="62">
        <v>641</v>
      </c>
      <c r="C191" s="62">
        <v>0.1</v>
      </c>
      <c r="D191" s="62">
        <v>648.9</v>
      </c>
      <c r="E191" s="67">
        <v>171</v>
      </c>
      <c r="F191" s="67">
        <v>280.2</v>
      </c>
      <c r="G191" s="62">
        <v>0</v>
      </c>
      <c r="H191" s="62">
        <v>171</v>
      </c>
      <c r="I191" s="62">
        <v>265.10000000000002</v>
      </c>
      <c r="J191" s="62">
        <v>0</v>
      </c>
    </row>
    <row r="192" spans="1:10" x14ac:dyDescent="0.25">
      <c r="A192" s="1">
        <v>172</v>
      </c>
      <c r="B192" s="62">
        <v>641.1</v>
      </c>
      <c r="C192" s="62">
        <v>0.1</v>
      </c>
      <c r="D192" s="62">
        <v>648.9</v>
      </c>
      <c r="E192" s="67">
        <v>172</v>
      </c>
      <c r="F192" s="67">
        <v>280.2</v>
      </c>
      <c r="G192" s="62">
        <v>0</v>
      </c>
      <c r="H192" s="62">
        <v>172</v>
      </c>
      <c r="I192" s="62">
        <v>265.2</v>
      </c>
      <c r="J192" s="62">
        <v>0</v>
      </c>
    </row>
    <row r="193" spans="1:10" x14ac:dyDescent="0.25">
      <c r="A193" s="1">
        <v>173</v>
      </c>
      <c r="B193" s="62">
        <v>641.20000000000005</v>
      </c>
      <c r="C193" s="62">
        <v>0.1</v>
      </c>
      <c r="D193" s="62">
        <v>649</v>
      </c>
      <c r="E193" s="67">
        <v>173</v>
      </c>
      <c r="F193" s="67">
        <v>280.3</v>
      </c>
      <c r="G193" s="62">
        <v>0</v>
      </c>
      <c r="H193" s="62">
        <v>173</v>
      </c>
      <c r="I193" s="62">
        <v>265.2</v>
      </c>
      <c r="J193" s="62">
        <v>0</v>
      </c>
    </row>
    <row r="194" spans="1:10" x14ac:dyDescent="0.25">
      <c r="A194" s="1">
        <v>174</v>
      </c>
      <c r="B194" s="62">
        <v>641.29999999999995</v>
      </c>
      <c r="C194" s="62">
        <v>0.1</v>
      </c>
      <c r="D194" s="62">
        <v>649.1</v>
      </c>
      <c r="E194" s="67">
        <v>174</v>
      </c>
      <c r="F194" s="67">
        <v>280.3</v>
      </c>
      <c r="G194" s="62">
        <v>0</v>
      </c>
      <c r="H194" s="62">
        <v>174</v>
      </c>
      <c r="I194" s="62">
        <v>265.2</v>
      </c>
      <c r="J194" s="62">
        <v>0</v>
      </c>
    </row>
    <row r="195" spans="1:10" x14ac:dyDescent="0.25">
      <c r="A195" s="1">
        <v>175</v>
      </c>
      <c r="B195" s="62">
        <v>641.4</v>
      </c>
      <c r="C195" s="62">
        <v>0.1</v>
      </c>
      <c r="D195" s="62">
        <v>649.20000000000005</v>
      </c>
      <c r="E195" s="67">
        <v>175</v>
      </c>
      <c r="F195" s="67">
        <v>280.3</v>
      </c>
      <c r="G195" s="62">
        <v>0</v>
      </c>
      <c r="H195" s="62">
        <v>175</v>
      </c>
      <c r="I195" s="62">
        <v>265.3</v>
      </c>
      <c r="J195" s="62">
        <v>0</v>
      </c>
    </row>
    <row r="196" spans="1:10" x14ac:dyDescent="0.25">
      <c r="A196" s="1">
        <v>176</v>
      </c>
      <c r="B196" s="62">
        <v>641.4</v>
      </c>
      <c r="C196" s="62">
        <v>0.1</v>
      </c>
      <c r="D196" s="62">
        <v>649.29999999999995</v>
      </c>
      <c r="E196" s="67">
        <v>176</v>
      </c>
      <c r="F196" s="67">
        <v>280.3</v>
      </c>
      <c r="G196" s="62">
        <v>0</v>
      </c>
      <c r="H196" s="62">
        <v>176</v>
      </c>
      <c r="I196" s="62">
        <v>265.3</v>
      </c>
      <c r="J196" s="62">
        <v>0</v>
      </c>
    </row>
    <row r="197" spans="1:10" x14ac:dyDescent="0.25">
      <c r="A197" s="1">
        <v>177</v>
      </c>
      <c r="B197" s="62">
        <v>641.5</v>
      </c>
      <c r="C197" s="62">
        <v>0.1</v>
      </c>
      <c r="D197" s="62">
        <v>649.29999999999995</v>
      </c>
      <c r="E197" s="67">
        <v>177</v>
      </c>
      <c r="F197" s="67">
        <v>280.39999999999998</v>
      </c>
      <c r="G197" s="62">
        <v>0</v>
      </c>
      <c r="H197" s="62">
        <v>177</v>
      </c>
      <c r="I197" s="62">
        <v>265.3</v>
      </c>
      <c r="J197" s="62">
        <v>0</v>
      </c>
    </row>
    <row r="198" spans="1:10" x14ac:dyDescent="0.25">
      <c r="A198" s="1">
        <v>178</v>
      </c>
      <c r="B198" s="62">
        <v>641.6</v>
      </c>
      <c r="C198" s="62">
        <v>0.1</v>
      </c>
      <c r="D198" s="62">
        <v>649.4</v>
      </c>
      <c r="E198" s="67">
        <v>178</v>
      </c>
      <c r="F198" s="67">
        <v>280.39999999999998</v>
      </c>
      <c r="G198" s="62">
        <v>0</v>
      </c>
      <c r="H198" s="62">
        <v>178</v>
      </c>
      <c r="I198" s="62">
        <v>265.39999999999998</v>
      </c>
      <c r="J198" s="62">
        <v>0</v>
      </c>
    </row>
    <row r="199" spans="1:10" x14ac:dyDescent="0.25">
      <c r="A199" s="1">
        <v>179</v>
      </c>
      <c r="B199" s="62">
        <v>641.70000000000005</v>
      </c>
      <c r="C199" s="62">
        <v>0.1</v>
      </c>
      <c r="D199" s="62">
        <v>649.5</v>
      </c>
      <c r="E199" s="67">
        <v>179</v>
      </c>
      <c r="F199" s="67">
        <v>280.39999999999998</v>
      </c>
      <c r="G199" s="62">
        <v>0</v>
      </c>
      <c r="H199" s="62">
        <v>179</v>
      </c>
      <c r="I199" s="62">
        <v>265.39999999999998</v>
      </c>
      <c r="J199" s="62">
        <v>0</v>
      </c>
    </row>
    <row r="200" spans="1:10" x14ac:dyDescent="0.25">
      <c r="A200" s="1">
        <v>180</v>
      </c>
      <c r="B200" s="62">
        <v>641.70000000000005</v>
      </c>
      <c r="C200" s="62">
        <v>0.1</v>
      </c>
      <c r="D200" s="62">
        <v>649.6</v>
      </c>
      <c r="E200" s="67">
        <v>180</v>
      </c>
      <c r="F200" s="67">
        <v>280.39999999999998</v>
      </c>
      <c r="G200" s="62">
        <v>0</v>
      </c>
      <c r="H200" s="62">
        <v>180</v>
      </c>
      <c r="I200" s="62">
        <v>265.5</v>
      </c>
      <c r="J200" s="62">
        <v>0.1</v>
      </c>
    </row>
    <row r="201" spans="1:10" x14ac:dyDescent="0.25">
      <c r="A201" s="1">
        <v>181</v>
      </c>
      <c r="B201" s="62">
        <v>641.79999999999995</v>
      </c>
      <c r="C201" s="62">
        <v>0.1</v>
      </c>
      <c r="D201" s="62">
        <v>649.6</v>
      </c>
      <c r="E201" s="67">
        <v>181</v>
      </c>
      <c r="F201" s="67">
        <v>280.39999999999998</v>
      </c>
      <c r="G201" s="62">
        <v>0</v>
      </c>
      <c r="H201" s="62">
        <v>181</v>
      </c>
      <c r="I201" s="62">
        <v>265.5</v>
      </c>
      <c r="J201" s="62">
        <v>0.1</v>
      </c>
    </row>
    <row r="202" spans="1:10" x14ac:dyDescent="0.25">
      <c r="A202" s="1">
        <v>182</v>
      </c>
      <c r="B202" s="62">
        <v>641.9</v>
      </c>
      <c r="C202" s="62">
        <v>0.1</v>
      </c>
      <c r="D202" s="62">
        <v>649.70000000000005</v>
      </c>
      <c r="E202" s="67">
        <v>182</v>
      </c>
      <c r="F202" s="67">
        <v>280.39999999999998</v>
      </c>
      <c r="G202" s="62">
        <v>0</v>
      </c>
      <c r="H202" s="62">
        <v>182</v>
      </c>
      <c r="I202" s="62">
        <v>265.60000000000002</v>
      </c>
      <c r="J202" s="62">
        <v>0.1</v>
      </c>
    </row>
    <row r="203" spans="1:10" x14ac:dyDescent="0.25">
      <c r="A203" s="1">
        <v>183</v>
      </c>
      <c r="B203" s="62">
        <v>641.9</v>
      </c>
      <c r="C203" s="62">
        <v>0.1</v>
      </c>
      <c r="D203" s="62">
        <v>649.79999999999995</v>
      </c>
      <c r="E203" s="67">
        <v>183</v>
      </c>
      <c r="F203" s="67">
        <v>280.39999999999998</v>
      </c>
      <c r="G203" s="62">
        <v>0</v>
      </c>
      <c r="H203" s="62">
        <v>183</v>
      </c>
      <c r="I203" s="62">
        <v>265.60000000000002</v>
      </c>
      <c r="J203" s="62">
        <v>0.1</v>
      </c>
    </row>
    <row r="204" spans="1:10" x14ac:dyDescent="0.25">
      <c r="A204" s="1">
        <v>184</v>
      </c>
      <c r="B204" s="62">
        <v>642</v>
      </c>
      <c r="C204" s="62">
        <v>0.1</v>
      </c>
      <c r="D204" s="62">
        <v>649.79999999999995</v>
      </c>
      <c r="E204" s="67">
        <v>184</v>
      </c>
      <c r="F204" s="67">
        <v>280.5</v>
      </c>
      <c r="G204" s="62">
        <v>0</v>
      </c>
      <c r="H204" s="62">
        <v>184</v>
      </c>
      <c r="I204" s="62">
        <v>265.7</v>
      </c>
      <c r="J204" s="62">
        <v>0.1</v>
      </c>
    </row>
    <row r="205" spans="1:10" x14ac:dyDescent="0.25">
      <c r="A205" s="1">
        <v>185</v>
      </c>
      <c r="B205" s="62">
        <v>642</v>
      </c>
      <c r="C205" s="62">
        <v>0</v>
      </c>
      <c r="D205" s="62">
        <v>649.9</v>
      </c>
      <c r="E205" s="67">
        <v>185</v>
      </c>
      <c r="F205" s="67">
        <v>280.5</v>
      </c>
      <c r="G205" s="62">
        <v>0</v>
      </c>
      <c r="H205" s="62">
        <v>185</v>
      </c>
      <c r="I205" s="62">
        <v>265.8</v>
      </c>
      <c r="J205" s="62">
        <v>0.1</v>
      </c>
    </row>
    <row r="206" spans="1:10" x14ac:dyDescent="0.25">
      <c r="A206" s="1">
        <v>186</v>
      </c>
      <c r="B206" s="62">
        <v>642.1</v>
      </c>
      <c r="C206" s="62">
        <v>0</v>
      </c>
      <c r="D206" s="62">
        <v>649.9</v>
      </c>
      <c r="E206" s="67">
        <v>186</v>
      </c>
      <c r="F206" s="67">
        <v>280.5</v>
      </c>
      <c r="G206" s="62">
        <v>0</v>
      </c>
      <c r="H206" s="62">
        <v>186</v>
      </c>
      <c r="I206" s="62">
        <v>265.8</v>
      </c>
      <c r="J206" s="62">
        <v>0.1</v>
      </c>
    </row>
    <row r="207" spans="1:10" x14ac:dyDescent="0.25">
      <c r="A207" s="1">
        <v>187</v>
      </c>
      <c r="B207" s="62">
        <v>642.1</v>
      </c>
      <c r="C207" s="62">
        <v>0</v>
      </c>
      <c r="D207" s="62">
        <v>649.9</v>
      </c>
      <c r="E207" s="67">
        <v>187</v>
      </c>
      <c r="F207" s="67">
        <v>280.5</v>
      </c>
      <c r="G207" s="62">
        <v>0</v>
      </c>
      <c r="H207" s="62">
        <v>187</v>
      </c>
      <c r="I207" s="62">
        <v>265.89999999999998</v>
      </c>
      <c r="J207" s="62">
        <v>0.1</v>
      </c>
    </row>
    <row r="208" spans="1:10" x14ac:dyDescent="0.25">
      <c r="A208" s="1">
        <v>188</v>
      </c>
      <c r="B208" s="62">
        <v>642.1</v>
      </c>
      <c r="C208" s="62">
        <v>0</v>
      </c>
      <c r="D208" s="62">
        <v>650</v>
      </c>
      <c r="E208" s="67">
        <v>188</v>
      </c>
      <c r="F208" s="67">
        <v>280.5</v>
      </c>
      <c r="G208" s="62">
        <v>0</v>
      </c>
      <c r="H208" s="62">
        <v>188</v>
      </c>
      <c r="I208" s="62">
        <v>266</v>
      </c>
      <c r="J208" s="62">
        <v>0.1</v>
      </c>
    </row>
    <row r="209" spans="1:10" x14ac:dyDescent="0.25">
      <c r="A209" s="1">
        <v>189</v>
      </c>
      <c r="B209" s="62">
        <v>642.1</v>
      </c>
      <c r="C209" s="62">
        <v>0</v>
      </c>
      <c r="D209" s="62">
        <v>650</v>
      </c>
      <c r="E209" s="67">
        <v>189</v>
      </c>
      <c r="F209" s="67">
        <v>280.5</v>
      </c>
      <c r="G209" s="62">
        <v>0</v>
      </c>
      <c r="H209" s="62">
        <v>189</v>
      </c>
      <c r="I209" s="62">
        <v>266</v>
      </c>
      <c r="J209" s="62">
        <v>0.1</v>
      </c>
    </row>
    <row r="210" spans="1:10" x14ac:dyDescent="0.25">
      <c r="A210" s="1">
        <v>190</v>
      </c>
      <c r="B210" s="62">
        <v>642.1</v>
      </c>
      <c r="C210" s="62">
        <v>0</v>
      </c>
      <c r="D210" s="62">
        <v>650</v>
      </c>
      <c r="E210" s="67">
        <v>190</v>
      </c>
      <c r="F210" s="67">
        <v>280.5</v>
      </c>
      <c r="G210" s="62">
        <v>0</v>
      </c>
      <c r="H210" s="62">
        <v>190</v>
      </c>
      <c r="I210" s="62">
        <v>266.10000000000002</v>
      </c>
      <c r="J210" s="62">
        <v>0.1</v>
      </c>
    </row>
    <row r="211" spans="1:10" x14ac:dyDescent="0.25">
      <c r="A211" s="1">
        <v>191</v>
      </c>
      <c r="B211" s="62">
        <v>642.1</v>
      </c>
      <c r="C211" s="62">
        <v>0</v>
      </c>
      <c r="D211" s="62">
        <v>650</v>
      </c>
      <c r="E211" s="67">
        <v>191</v>
      </c>
      <c r="F211" s="67">
        <v>280.5</v>
      </c>
      <c r="G211" s="62">
        <v>0</v>
      </c>
      <c r="H211" s="62">
        <v>191</v>
      </c>
      <c r="I211" s="62">
        <v>266.2</v>
      </c>
      <c r="J211" s="62">
        <v>0.1</v>
      </c>
    </row>
    <row r="212" spans="1:10" x14ac:dyDescent="0.25">
      <c r="A212" s="1">
        <v>192</v>
      </c>
      <c r="B212" s="62">
        <v>642.1</v>
      </c>
      <c r="C212" s="62">
        <v>0</v>
      </c>
      <c r="D212" s="62">
        <v>649.9</v>
      </c>
      <c r="E212" s="67">
        <v>192</v>
      </c>
      <c r="F212" s="67">
        <v>280.5</v>
      </c>
      <c r="G212" s="62">
        <v>0</v>
      </c>
      <c r="H212" s="62">
        <v>192</v>
      </c>
      <c r="I212" s="62">
        <v>266.3</v>
      </c>
      <c r="J212" s="62">
        <v>0.1</v>
      </c>
    </row>
    <row r="213" spans="1:10" x14ac:dyDescent="0.25">
      <c r="A213" s="1">
        <v>193</v>
      </c>
      <c r="B213" s="62">
        <v>642.1</v>
      </c>
      <c r="C213" s="62">
        <v>0</v>
      </c>
      <c r="D213" s="62">
        <v>649.9</v>
      </c>
      <c r="E213" s="67">
        <v>193</v>
      </c>
      <c r="F213" s="67">
        <v>280.5</v>
      </c>
      <c r="G213" s="62">
        <v>0</v>
      </c>
      <c r="H213" s="62">
        <v>193</v>
      </c>
      <c r="I213" s="62">
        <v>266.3</v>
      </c>
      <c r="J213" s="62">
        <v>0.1</v>
      </c>
    </row>
    <row r="214" spans="1:10" x14ac:dyDescent="0.25">
      <c r="A214" s="1">
        <v>194</v>
      </c>
      <c r="B214" s="62">
        <v>642</v>
      </c>
      <c r="C214" s="62">
        <v>-0.1</v>
      </c>
      <c r="D214" s="62">
        <v>649.9</v>
      </c>
      <c r="E214" s="67">
        <v>194</v>
      </c>
      <c r="F214" s="67">
        <v>280.60000000000002</v>
      </c>
      <c r="G214" s="62">
        <v>0</v>
      </c>
      <c r="H214" s="62">
        <v>194</v>
      </c>
      <c r="I214" s="62">
        <v>266.39999999999998</v>
      </c>
      <c r="J214" s="62">
        <v>0.1</v>
      </c>
    </row>
    <row r="215" spans="1:10" x14ac:dyDescent="0.25">
      <c r="A215" s="1">
        <v>195</v>
      </c>
      <c r="B215" s="62">
        <v>642</v>
      </c>
      <c r="C215" s="62">
        <v>-0.1</v>
      </c>
      <c r="D215" s="62">
        <v>649.79999999999995</v>
      </c>
      <c r="E215" s="67">
        <v>195</v>
      </c>
      <c r="F215" s="67">
        <v>280.60000000000002</v>
      </c>
      <c r="G215" s="62">
        <v>0</v>
      </c>
      <c r="H215" s="62">
        <v>195</v>
      </c>
      <c r="I215" s="62">
        <v>266.5</v>
      </c>
      <c r="J215" s="62">
        <v>0.1</v>
      </c>
    </row>
    <row r="216" spans="1:10" x14ac:dyDescent="0.25">
      <c r="A216" s="1">
        <v>196</v>
      </c>
      <c r="B216" s="62">
        <v>641.9</v>
      </c>
      <c r="C216" s="62">
        <v>-0.1</v>
      </c>
      <c r="D216" s="62">
        <v>649.70000000000005</v>
      </c>
      <c r="E216" s="67">
        <v>196</v>
      </c>
      <c r="F216" s="67">
        <v>280.60000000000002</v>
      </c>
      <c r="G216" s="62">
        <v>0</v>
      </c>
      <c r="H216" s="62">
        <v>196</v>
      </c>
      <c r="I216" s="62">
        <v>266.60000000000002</v>
      </c>
      <c r="J216" s="62">
        <v>0.1</v>
      </c>
    </row>
    <row r="217" spans="1:10" x14ac:dyDescent="0.25">
      <c r="A217" s="1">
        <v>197</v>
      </c>
      <c r="B217" s="62">
        <v>641.79999999999995</v>
      </c>
      <c r="C217" s="62">
        <v>-0.1</v>
      </c>
      <c r="D217" s="62">
        <v>649.6</v>
      </c>
      <c r="E217" s="67">
        <v>197</v>
      </c>
      <c r="F217" s="67">
        <v>280.60000000000002</v>
      </c>
      <c r="G217" s="62">
        <v>0</v>
      </c>
      <c r="H217" s="62">
        <v>197</v>
      </c>
      <c r="I217" s="62">
        <v>266.60000000000002</v>
      </c>
      <c r="J217" s="62">
        <v>0.1</v>
      </c>
    </row>
    <row r="218" spans="1:10" x14ac:dyDescent="0.25">
      <c r="A218" s="1">
        <v>198</v>
      </c>
      <c r="B218" s="62">
        <v>641.70000000000005</v>
      </c>
      <c r="C218" s="62">
        <v>-0.1</v>
      </c>
      <c r="D218" s="62">
        <v>649.5</v>
      </c>
      <c r="E218" s="67">
        <v>198</v>
      </c>
      <c r="F218" s="67">
        <v>280.60000000000002</v>
      </c>
      <c r="G218" s="62">
        <v>0</v>
      </c>
      <c r="H218" s="62">
        <v>198</v>
      </c>
      <c r="I218" s="62">
        <v>266.7</v>
      </c>
      <c r="J218" s="62">
        <v>0.1</v>
      </c>
    </row>
    <row r="219" spans="1:10" x14ac:dyDescent="0.25">
      <c r="A219" s="1">
        <v>199</v>
      </c>
      <c r="B219" s="62">
        <v>641.6</v>
      </c>
      <c r="C219" s="62">
        <v>-0.1</v>
      </c>
      <c r="D219" s="62">
        <v>649.4</v>
      </c>
      <c r="E219" s="67">
        <v>199</v>
      </c>
      <c r="F219" s="67">
        <v>280.60000000000002</v>
      </c>
      <c r="G219" s="62">
        <v>0</v>
      </c>
      <c r="H219" s="62">
        <v>199</v>
      </c>
      <c r="I219" s="62">
        <v>266.8</v>
      </c>
      <c r="J219" s="62">
        <v>0.1</v>
      </c>
    </row>
    <row r="220" spans="1:10" x14ac:dyDescent="0.25">
      <c r="A220" s="1">
        <v>200</v>
      </c>
      <c r="B220" s="62">
        <v>641.4</v>
      </c>
      <c r="C220" s="62">
        <v>-0.2</v>
      </c>
      <c r="D220" s="62">
        <v>649.20000000000005</v>
      </c>
      <c r="E220" s="67">
        <v>200</v>
      </c>
      <c r="F220" s="67">
        <v>280.60000000000002</v>
      </c>
      <c r="G220" s="62">
        <v>0</v>
      </c>
      <c r="H220" s="62">
        <v>200</v>
      </c>
      <c r="I220" s="62">
        <v>266.89999999999998</v>
      </c>
      <c r="J220" s="62">
        <v>0.1</v>
      </c>
    </row>
    <row r="221" spans="1:10" x14ac:dyDescent="0.25">
      <c r="A221" s="1">
        <v>201</v>
      </c>
      <c r="B221" s="62">
        <v>641.29999999999995</v>
      </c>
      <c r="C221" s="62">
        <v>-0.2</v>
      </c>
      <c r="D221" s="62">
        <v>649.1</v>
      </c>
      <c r="E221" s="67">
        <v>201</v>
      </c>
      <c r="F221" s="67">
        <v>280.7</v>
      </c>
      <c r="G221" s="62">
        <v>0</v>
      </c>
      <c r="H221" s="62">
        <v>201</v>
      </c>
      <c r="I221" s="62">
        <v>266.89999999999998</v>
      </c>
      <c r="J221" s="62">
        <v>0.1</v>
      </c>
    </row>
    <row r="222" spans="1:10" x14ac:dyDescent="0.25">
      <c r="A222" s="1">
        <v>202</v>
      </c>
      <c r="B222" s="62">
        <v>641.1</v>
      </c>
      <c r="C222" s="62">
        <v>-0.2</v>
      </c>
      <c r="D222" s="62">
        <v>648.9</v>
      </c>
      <c r="E222" s="67">
        <v>202</v>
      </c>
      <c r="F222" s="67">
        <v>280.7</v>
      </c>
      <c r="G222" s="62">
        <v>0</v>
      </c>
      <c r="H222" s="62">
        <v>202</v>
      </c>
      <c r="I222" s="62">
        <v>267</v>
      </c>
      <c r="J222" s="62">
        <v>0.1</v>
      </c>
    </row>
    <row r="223" spans="1:10" x14ac:dyDescent="0.25">
      <c r="A223" s="1">
        <v>203</v>
      </c>
      <c r="B223" s="62">
        <v>640.9</v>
      </c>
      <c r="C223" s="62">
        <v>-0.2</v>
      </c>
      <c r="D223" s="62">
        <v>648.70000000000005</v>
      </c>
      <c r="E223" s="67">
        <v>203</v>
      </c>
      <c r="F223" s="67">
        <v>280.7</v>
      </c>
      <c r="G223" s="62">
        <v>0</v>
      </c>
      <c r="H223" s="62">
        <v>203</v>
      </c>
      <c r="I223" s="62">
        <v>267.10000000000002</v>
      </c>
      <c r="J223" s="62">
        <v>0.1</v>
      </c>
    </row>
    <row r="224" spans="1:10" x14ac:dyDescent="0.25">
      <c r="A224" s="1">
        <v>204</v>
      </c>
      <c r="B224" s="62">
        <v>640.6</v>
      </c>
      <c r="C224" s="62">
        <v>-0.2</v>
      </c>
      <c r="D224" s="62">
        <v>648.5</v>
      </c>
      <c r="E224" s="67">
        <v>204</v>
      </c>
      <c r="F224" s="67">
        <v>280.7</v>
      </c>
      <c r="G224" s="62">
        <v>0</v>
      </c>
      <c r="H224" s="62">
        <v>204</v>
      </c>
      <c r="I224" s="62">
        <v>267.2</v>
      </c>
      <c r="J224" s="62">
        <v>0.1</v>
      </c>
    </row>
    <row r="225" spans="1:10" x14ac:dyDescent="0.25">
      <c r="A225" s="1">
        <v>205</v>
      </c>
      <c r="B225" s="62">
        <v>640.4</v>
      </c>
      <c r="C225" s="62">
        <v>-0.30000000000000004</v>
      </c>
      <c r="D225" s="62">
        <v>648.20000000000005</v>
      </c>
      <c r="E225" s="67">
        <v>205</v>
      </c>
      <c r="F225" s="67">
        <v>280.8</v>
      </c>
      <c r="G225" s="62">
        <v>0</v>
      </c>
      <c r="H225" s="62">
        <v>205</v>
      </c>
      <c r="I225" s="62">
        <v>267.2</v>
      </c>
      <c r="J225" s="62">
        <v>0.1</v>
      </c>
    </row>
    <row r="226" spans="1:10" x14ac:dyDescent="0.25">
      <c r="A226" s="1">
        <v>206</v>
      </c>
      <c r="B226" s="62">
        <v>640.1</v>
      </c>
      <c r="C226" s="62">
        <v>-0.30000000000000004</v>
      </c>
      <c r="D226" s="62">
        <v>648</v>
      </c>
      <c r="E226" s="67">
        <v>206</v>
      </c>
      <c r="F226" s="67">
        <v>280.8</v>
      </c>
      <c r="G226" s="62">
        <v>0</v>
      </c>
      <c r="H226" s="62">
        <v>206</v>
      </c>
      <c r="I226" s="62">
        <v>267.3</v>
      </c>
      <c r="J226" s="62">
        <v>0.1</v>
      </c>
    </row>
    <row r="227" spans="1:10" x14ac:dyDescent="0.25">
      <c r="A227" s="1">
        <v>207</v>
      </c>
      <c r="B227" s="62">
        <v>639.9</v>
      </c>
      <c r="C227" s="62">
        <v>-0.30000000000000004</v>
      </c>
      <c r="D227" s="62">
        <v>647.70000000000005</v>
      </c>
      <c r="E227" s="67">
        <v>207</v>
      </c>
      <c r="F227" s="67">
        <v>280.8</v>
      </c>
      <c r="G227" s="62">
        <v>0</v>
      </c>
      <c r="H227" s="62">
        <v>207</v>
      </c>
      <c r="I227" s="62">
        <v>267.39999999999998</v>
      </c>
      <c r="J227" s="62">
        <v>0.1</v>
      </c>
    </row>
    <row r="228" spans="1:10" x14ac:dyDescent="0.25">
      <c r="A228" s="1">
        <v>208</v>
      </c>
      <c r="B228" s="62">
        <v>639.6</v>
      </c>
      <c r="C228" s="62">
        <v>-0.30000000000000004</v>
      </c>
      <c r="D228" s="62">
        <v>647.4</v>
      </c>
      <c r="E228" s="67">
        <v>208</v>
      </c>
      <c r="F228" s="67">
        <v>280.89999999999998</v>
      </c>
      <c r="G228" s="62">
        <v>0</v>
      </c>
      <c r="H228" s="62">
        <v>208</v>
      </c>
      <c r="I228" s="62">
        <v>267.39999999999998</v>
      </c>
      <c r="J228" s="62">
        <v>0.1</v>
      </c>
    </row>
    <row r="229" spans="1:10" x14ac:dyDescent="0.25">
      <c r="A229" s="1">
        <v>209</v>
      </c>
      <c r="B229" s="62">
        <v>639.20000000000005</v>
      </c>
      <c r="C229" s="62">
        <v>-0.30000000000000004</v>
      </c>
      <c r="D229" s="62">
        <v>647</v>
      </c>
      <c r="E229" s="67">
        <v>209</v>
      </c>
      <c r="F229" s="67">
        <v>280.89999999999998</v>
      </c>
      <c r="G229" s="62">
        <v>0</v>
      </c>
      <c r="H229" s="62">
        <v>209</v>
      </c>
      <c r="I229" s="62">
        <v>267.5</v>
      </c>
      <c r="J229" s="62">
        <v>0.1</v>
      </c>
    </row>
    <row r="230" spans="1:10" x14ac:dyDescent="0.25">
      <c r="A230" s="1">
        <v>210</v>
      </c>
      <c r="B230" s="62">
        <v>638.9</v>
      </c>
      <c r="C230" s="62">
        <v>-0.30000000000000004</v>
      </c>
      <c r="D230" s="62">
        <v>646.70000000000005</v>
      </c>
      <c r="E230" s="67">
        <v>210</v>
      </c>
      <c r="F230" s="67">
        <v>281</v>
      </c>
      <c r="G230" s="62">
        <v>0</v>
      </c>
      <c r="H230" s="62">
        <v>210</v>
      </c>
      <c r="I230" s="62">
        <v>267.60000000000002</v>
      </c>
      <c r="J230" s="62">
        <v>0.1</v>
      </c>
    </row>
    <row r="231" spans="1:10" x14ac:dyDescent="0.25">
      <c r="A231" s="1">
        <v>211</v>
      </c>
      <c r="B231" s="62">
        <v>638.6</v>
      </c>
      <c r="C231" s="62">
        <v>-0.30000000000000004</v>
      </c>
      <c r="D231" s="62">
        <v>646.4</v>
      </c>
      <c r="E231" s="67">
        <v>211</v>
      </c>
      <c r="F231" s="67">
        <v>281</v>
      </c>
      <c r="G231" s="62">
        <v>0</v>
      </c>
      <c r="H231" s="62">
        <v>211</v>
      </c>
      <c r="I231" s="62">
        <v>267.60000000000002</v>
      </c>
      <c r="J231" s="62">
        <v>0.1</v>
      </c>
    </row>
    <row r="232" spans="1:10" x14ac:dyDescent="0.25">
      <c r="A232" s="1">
        <v>212</v>
      </c>
      <c r="B232" s="62">
        <v>638.20000000000005</v>
      </c>
      <c r="C232" s="62">
        <v>-0.4</v>
      </c>
      <c r="D232" s="62">
        <v>646</v>
      </c>
      <c r="E232" s="67">
        <v>212</v>
      </c>
      <c r="F232" s="67">
        <v>281</v>
      </c>
      <c r="G232" s="62">
        <v>0</v>
      </c>
      <c r="H232" s="62">
        <v>212</v>
      </c>
      <c r="I232" s="62">
        <v>267.7</v>
      </c>
      <c r="J232" s="62">
        <v>0.1</v>
      </c>
    </row>
    <row r="233" spans="1:10" x14ac:dyDescent="0.25">
      <c r="A233" s="1">
        <v>213</v>
      </c>
      <c r="B233" s="62">
        <v>637.9</v>
      </c>
      <c r="C233" s="62">
        <v>-0.4</v>
      </c>
      <c r="D233" s="62">
        <v>645.70000000000005</v>
      </c>
      <c r="E233" s="67">
        <v>213</v>
      </c>
      <c r="F233" s="67">
        <v>281.10000000000002</v>
      </c>
      <c r="G233" s="62">
        <v>0</v>
      </c>
      <c r="H233" s="62">
        <v>213</v>
      </c>
      <c r="I233" s="62">
        <v>267.8</v>
      </c>
      <c r="J233" s="62">
        <v>0.1</v>
      </c>
    </row>
    <row r="234" spans="1:10" x14ac:dyDescent="0.25">
      <c r="A234" s="1">
        <v>214</v>
      </c>
      <c r="B234" s="62">
        <v>637.5</v>
      </c>
      <c r="C234" s="62">
        <v>-0.4</v>
      </c>
      <c r="D234" s="62">
        <v>645.29999999999995</v>
      </c>
      <c r="E234" s="67">
        <v>214</v>
      </c>
      <c r="F234" s="67">
        <v>281.10000000000002</v>
      </c>
      <c r="G234" s="62">
        <v>0</v>
      </c>
      <c r="H234" s="62">
        <v>214</v>
      </c>
      <c r="I234" s="62">
        <v>267.8</v>
      </c>
      <c r="J234" s="62">
        <v>0.1</v>
      </c>
    </row>
    <row r="235" spans="1:10" x14ac:dyDescent="0.25">
      <c r="A235" s="1">
        <v>215</v>
      </c>
      <c r="B235" s="62">
        <v>637.1</v>
      </c>
      <c r="C235" s="62">
        <v>-0.4</v>
      </c>
      <c r="D235" s="62">
        <v>644.9</v>
      </c>
      <c r="E235" s="67">
        <v>215</v>
      </c>
      <c r="F235" s="67">
        <v>281.10000000000002</v>
      </c>
      <c r="G235" s="62">
        <v>0</v>
      </c>
      <c r="H235" s="62">
        <v>215</v>
      </c>
      <c r="I235" s="62">
        <v>267.89999999999998</v>
      </c>
      <c r="J235" s="62">
        <v>0.1</v>
      </c>
    </row>
    <row r="236" spans="1:10" x14ac:dyDescent="0.25">
      <c r="A236" s="1">
        <v>216</v>
      </c>
      <c r="B236" s="62">
        <v>636.79999999999995</v>
      </c>
      <c r="C236" s="62">
        <v>-0.4</v>
      </c>
      <c r="D236" s="62">
        <v>644.5</v>
      </c>
      <c r="E236" s="67">
        <v>216</v>
      </c>
      <c r="F236" s="67">
        <v>281.2</v>
      </c>
      <c r="G236" s="62">
        <v>0</v>
      </c>
      <c r="H236" s="62">
        <v>216</v>
      </c>
      <c r="I236" s="62">
        <v>267.89999999999998</v>
      </c>
      <c r="J236" s="62">
        <v>0.1</v>
      </c>
    </row>
    <row r="237" spans="1:10" x14ac:dyDescent="0.25">
      <c r="A237" s="1">
        <v>217</v>
      </c>
      <c r="B237" s="62">
        <v>636.4</v>
      </c>
      <c r="C237" s="62">
        <v>-0.4</v>
      </c>
      <c r="D237" s="62">
        <v>644.1</v>
      </c>
      <c r="E237" s="67">
        <v>217</v>
      </c>
      <c r="F237" s="67">
        <v>281.2</v>
      </c>
      <c r="G237" s="62">
        <v>0</v>
      </c>
      <c r="H237" s="62">
        <v>217</v>
      </c>
      <c r="I237" s="62">
        <v>268</v>
      </c>
      <c r="J237" s="62">
        <v>0</v>
      </c>
    </row>
    <row r="238" spans="1:10" x14ac:dyDescent="0.25">
      <c r="A238" s="1">
        <v>218</v>
      </c>
      <c r="B238" s="62">
        <v>636</v>
      </c>
      <c r="C238" s="62">
        <v>-0.4</v>
      </c>
      <c r="D238" s="62">
        <v>643.70000000000005</v>
      </c>
      <c r="E238" s="67">
        <v>218</v>
      </c>
      <c r="F238" s="67">
        <v>281.3</v>
      </c>
      <c r="G238" s="62">
        <v>0</v>
      </c>
      <c r="H238" s="62">
        <v>218</v>
      </c>
      <c r="I238" s="62">
        <v>268</v>
      </c>
      <c r="J238" s="62">
        <v>0</v>
      </c>
    </row>
    <row r="239" spans="1:10" x14ac:dyDescent="0.25">
      <c r="A239" s="1">
        <v>219</v>
      </c>
      <c r="B239" s="62">
        <v>635.6</v>
      </c>
      <c r="C239" s="62">
        <v>-0.4</v>
      </c>
      <c r="D239" s="62">
        <v>643.4</v>
      </c>
      <c r="E239" s="67">
        <v>219</v>
      </c>
      <c r="F239" s="67">
        <v>281.3</v>
      </c>
      <c r="G239" s="62">
        <v>0</v>
      </c>
      <c r="H239" s="62">
        <v>219</v>
      </c>
      <c r="I239" s="62">
        <v>268.10000000000002</v>
      </c>
      <c r="J239" s="62">
        <v>0</v>
      </c>
    </row>
    <row r="240" spans="1:10" x14ac:dyDescent="0.25">
      <c r="A240" s="1">
        <v>220</v>
      </c>
      <c r="B240" s="62">
        <v>635.20000000000005</v>
      </c>
      <c r="C240" s="62">
        <v>-0.4</v>
      </c>
      <c r="D240" s="62">
        <v>643</v>
      </c>
      <c r="E240" s="67">
        <v>220</v>
      </c>
      <c r="F240" s="67">
        <v>281.3</v>
      </c>
      <c r="G240" s="62">
        <v>0</v>
      </c>
      <c r="H240" s="62">
        <v>220</v>
      </c>
      <c r="I240" s="62">
        <v>268.10000000000002</v>
      </c>
      <c r="J240" s="62">
        <v>0</v>
      </c>
    </row>
    <row r="241" spans="1:10" x14ac:dyDescent="0.25">
      <c r="A241" s="1">
        <v>221</v>
      </c>
      <c r="B241" s="62">
        <v>634.79999999999995</v>
      </c>
      <c r="C241" s="62">
        <v>-0.4</v>
      </c>
      <c r="D241" s="62">
        <v>642.6</v>
      </c>
      <c r="E241" s="67">
        <v>221</v>
      </c>
      <c r="F241" s="67">
        <v>281.39999999999998</v>
      </c>
      <c r="G241" s="62">
        <v>0</v>
      </c>
      <c r="H241" s="62">
        <v>221</v>
      </c>
      <c r="I241" s="62">
        <v>268.2</v>
      </c>
      <c r="J241" s="62">
        <v>0</v>
      </c>
    </row>
    <row r="242" spans="1:10" x14ac:dyDescent="0.25">
      <c r="A242" s="1">
        <v>222</v>
      </c>
      <c r="B242" s="62">
        <v>634.4</v>
      </c>
      <c r="C242" s="62">
        <v>-0.4</v>
      </c>
      <c r="D242" s="62">
        <v>642.20000000000005</v>
      </c>
      <c r="E242" s="67">
        <v>222</v>
      </c>
      <c r="F242" s="67">
        <v>281.39999999999998</v>
      </c>
      <c r="G242" s="62">
        <v>0</v>
      </c>
      <c r="H242" s="62">
        <v>222</v>
      </c>
      <c r="I242" s="62">
        <v>268.2</v>
      </c>
      <c r="J242" s="62">
        <v>0</v>
      </c>
    </row>
    <row r="243" spans="1:10" x14ac:dyDescent="0.25">
      <c r="A243" s="1">
        <v>223</v>
      </c>
      <c r="B243" s="62">
        <v>634.1</v>
      </c>
      <c r="C243" s="62">
        <v>-0.4</v>
      </c>
      <c r="D243" s="62">
        <v>641.79999999999995</v>
      </c>
      <c r="E243" s="67">
        <v>223</v>
      </c>
      <c r="F243" s="67">
        <v>281.39999999999998</v>
      </c>
      <c r="G243" s="62">
        <v>0</v>
      </c>
      <c r="H243" s="62">
        <v>223</v>
      </c>
      <c r="I243" s="62">
        <v>268.2</v>
      </c>
      <c r="J243" s="62">
        <v>0</v>
      </c>
    </row>
    <row r="244" spans="1:10" x14ac:dyDescent="0.25">
      <c r="A244" s="1">
        <v>224</v>
      </c>
      <c r="B244" s="62">
        <v>633.70000000000005</v>
      </c>
      <c r="C244" s="62">
        <v>-0.4</v>
      </c>
      <c r="D244" s="62">
        <v>641.4</v>
      </c>
      <c r="E244" s="67">
        <v>224</v>
      </c>
      <c r="F244" s="67">
        <v>281.39999999999998</v>
      </c>
      <c r="G244" s="62">
        <v>0</v>
      </c>
      <c r="H244" s="62">
        <v>224</v>
      </c>
      <c r="I244" s="62">
        <v>268.2</v>
      </c>
      <c r="J244" s="62">
        <v>0</v>
      </c>
    </row>
    <row r="245" spans="1:10" x14ac:dyDescent="0.25">
      <c r="A245" s="1">
        <v>225</v>
      </c>
      <c r="B245" s="62">
        <v>633.29999999999995</v>
      </c>
      <c r="C245" s="62">
        <v>-0.4</v>
      </c>
      <c r="D245" s="62">
        <v>641.1</v>
      </c>
      <c r="E245" s="67">
        <v>225</v>
      </c>
      <c r="F245" s="67">
        <v>281.5</v>
      </c>
      <c r="G245" s="62">
        <v>0</v>
      </c>
      <c r="H245" s="62">
        <v>225</v>
      </c>
      <c r="I245" s="62">
        <v>268.3</v>
      </c>
      <c r="J245" s="62">
        <v>0</v>
      </c>
    </row>
    <row r="246" spans="1:10" x14ac:dyDescent="0.25">
      <c r="A246" s="1">
        <v>226</v>
      </c>
      <c r="B246" s="62">
        <v>633</v>
      </c>
      <c r="C246" s="62">
        <v>-0.30000000000000004</v>
      </c>
      <c r="D246" s="62">
        <v>640.70000000000005</v>
      </c>
      <c r="E246" s="67">
        <v>226</v>
      </c>
      <c r="F246" s="67">
        <v>281.5</v>
      </c>
      <c r="G246" s="62">
        <v>0</v>
      </c>
      <c r="H246" s="62">
        <v>226</v>
      </c>
      <c r="I246" s="62">
        <v>268.3</v>
      </c>
      <c r="J246" s="62">
        <v>0</v>
      </c>
    </row>
    <row r="247" spans="1:10" x14ac:dyDescent="0.25">
      <c r="A247" s="1">
        <v>227</v>
      </c>
      <c r="B247" s="62">
        <v>632.6</v>
      </c>
      <c r="C247" s="62">
        <v>-0.30000000000000004</v>
      </c>
      <c r="D247" s="62">
        <v>640.4</v>
      </c>
      <c r="E247" s="67">
        <v>227</v>
      </c>
      <c r="F247" s="67">
        <v>281.5</v>
      </c>
      <c r="G247" s="62">
        <v>0</v>
      </c>
      <c r="H247" s="62">
        <v>227</v>
      </c>
      <c r="I247" s="62">
        <v>268.3</v>
      </c>
      <c r="J247" s="62">
        <v>0</v>
      </c>
    </row>
    <row r="248" spans="1:10" x14ac:dyDescent="0.25">
      <c r="A248" s="1">
        <v>228</v>
      </c>
      <c r="B248" s="62">
        <v>632.29999999999995</v>
      </c>
      <c r="C248" s="62">
        <v>-0.30000000000000004</v>
      </c>
      <c r="D248" s="62">
        <v>640</v>
      </c>
      <c r="E248" s="67">
        <v>228</v>
      </c>
      <c r="F248" s="67">
        <v>281.5</v>
      </c>
      <c r="G248" s="62">
        <v>0</v>
      </c>
      <c r="H248" s="62">
        <v>228</v>
      </c>
      <c r="I248" s="62">
        <v>268.3</v>
      </c>
      <c r="J248" s="62">
        <v>0</v>
      </c>
    </row>
    <row r="249" spans="1:10" x14ac:dyDescent="0.25">
      <c r="A249" s="1">
        <v>229</v>
      </c>
      <c r="B249" s="62">
        <v>632</v>
      </c>
      <c r="C249" s="62">
        <v>-0.30000000000000004</v>
      </c>
      <c r="D249" s="62">
        <v>639.70000000000005</v>
      </c>
      <c r="E249" s="67">
        <v>229</v>
      </c>
      <c r="F249" s="67">
        <v>281.5</v>
      </c>
      <c r="G249" s="62">
        <v>0</v>
      </c>
      <c r="H249" s="62">
        <v>229</v>
      </c>
      <c r="I249" s="62">
        <v>268.3</v>
      </c>
      <c r="J249" s="62">
        <v>0</v>
      </c>
    </row>
    <row r="250" spans="1:10" x14ac:dyDescent="0.25">
      <c r="A250" s="1">
        <v>230</v>
      </c>
      <c r="B250" s="62">
        <v>631.70000000000005</v>
      </c>
      <c r="C250" s="62">
        <v>-0.30000000000000004</v>
      </c>
      <c r="D250" s="62">
        <v>639.4</v>
      </c>
      <c r="E250" s="67">
        <v>230</v>
      </c>
      <c r="F250" s="67">
        <v>281.5</v>
      </c>
      <c r="G250" s="62">
        <v>0</v>
      </c>
      <c r="H250" s="62">
        <v>230</v>
      </c>
      <c r="I250" s="62">
        <v>268.3</v>
      </c>
      <c r="J250" s="62">
        <v>0</v>
      </c>
    </row>
    <row r="251" spans="1:10" x14ac:dyDescent="0.25">
      <c r="A251" s="1">
        <v>231</v>
      </c>
      <c r="B251" s="62">
        <v>631.4</v>
      </c>
      <c r="C251" s="62">
        <v>-0.30000000000000004</v>
      </c>
      <c r="D251" s="62">
        <v>639.1</v>
      </c>
      <c r="E251" s="67">
        <v>231</v>
      </c>
      <c r="F251" s="67">
        <v>281.5</v>
      </c>
      <c r="G251" s="62">
        <v>0</v>
      </c>
      <c r="H251" s="62">
        <v>231</v>
      </c>
      <c r="I251" s="62">
        <v>268.3</v>
      </c>
      <c r="J251" s="62">
        <v>0</v>
      </c>
    </row>
    <row r="252" spans="1:10" x14ac:dyDescent="0.25">
      <c r="A252" s="1">
        <v>232</v>
      </c>
      <c r="B252" s="62">
        <v>631.1</v>
      </c>
      <c r="C252" s="62">
        <v>-0.30000000000000004</v>
      </c>
      <c r="D252" s="62">
        <v>638.79999999999995</v>
      </c>
      <c r="E252" s="67">
        <v>232</v>
      </c>
      <c r="F252" s="67">
        <v>281.5</v>
      </c>
      <c r="G252" s="62">
        <v>0</v>
      </c>
      <c r="H252" s="62">
        <v>232</v>
      </c>
      <c r="I252" s="62">
        <v>268.3</v>
      </c>
      <c r="J252" s="62">
        <v>0</v>
      </c>
    </row>
    <row r="253" spans="1:10" x14ac:dyDescent="0.25">
      <c r="A253" s="1">
        <v>233</v>
      </c>
      <c r="B253" s="62">
        <v>630.9</v>
      </c>
      <c r="C253" s="62">
        <v>-0.30000000000000004</v>
      </c>
      <c r="D253" s="62">
        <v>638.6</v>
      </c>
      <c r="E253" s="67">
        <v>233</v>
      </c>
      <c r="F253" s="67">
        <v>281.5</v>
      </c>
      <c r="G253" s="62">
        <v>0</v>
      </c>
      <c r="H253" s="62">
        <v>233</v>
      </c>
      <c r="I253" s="62">
        <v>268.3</v>
      </c>
      <c r="J253" s="62">
        <v>0</v>
      </c>
    </row>
    <row r="254" spans="1:10" x14ac:dyDescent="0.25">
      <c r="A254" s="1">
        <v>234</v>
      </c>
      <c r="B254" s="62">
        <v>630.6</v>
      </c>
      <c r="C254" s="62">
        <v>-0.2</v>
      </c>
      <c r="D254" s="62">
        <v>638.29999999999995</v>
      </c>
      <c r="E254" s="67">
        <v>234</v>
      </c>
      <c r="F254" s="67">
        <v>281.5</v>
      </c>
      <c r="G254" s="62">
        <v>0</v>
      </c>
      <c r="H254" s="62">
        <v>234</v>
      </c>
      <c r="I254" s="62">
        <v>268.3</v>
      </c>
      <c r="J254" s="62">
        <v>0</v>
      </c>
    </row>
    <row r="255" spans="1:10" x14ac:dyDescent="0.25">
      <c r="A255" s="1">
        <v>235</v>
      </c>
      <c r="B255" s="62">
        <v>630.4</v>
      </c>
      <c r="C255" s="62">
        <v>-0.2</v>
      </c>
      <c r="D255" s="62">
        <v>638.1</v>
      </c>
      <c r="E255" s="67">
        <v>235</v>
      </c>
      <c r="F255" s="67">
        <v>281.5</v>
      </c>
      <c r="G255" s="62">
        <v>0</v>
      </c>
      <c r="H255" s="62">
        <v>235</v>
      </c>
      <c r="I255" s="62">
        <v>268.2</v>
      </c>
      <c r="J255" s="62">
        <v>0</v>
      </c>
    </row>
    <row r="256" spans="1:10" x14ac:dyDescent="0.25">
      <c r="A256" s="1">
        <v>236</v>
      </c>
      <c r="B256" s="62">
        <v>630.20000000000005</v>
      </c>
      <c r="C256" s="62">
        <v>-0.2</v>
      </c>
      <c r="D256" s="62">
        <v>637.79999999999995</v>
      </c>
      <c r="E256" s="67">
        <v>236</v>
      </c>
      <c r="F256" s="67">
        <v>281.5</v>
      </c>
      <c r="G256" s="62">
        <v>0</v>
      </c>
      <c r="H256" s="62">
        <v>236</v>
      </c>
      <c r="I256" s="62">
        <v>268.2</v>
      </c>
      <c r="J256" s="62">
        <v>0</v>
      </c>
    </row>
    <row r="257" spans="1:10" x14ac:dyDescent="0.25">
      <c r="A257" s="1">
        <v>237</v>
      </c>
      <c r="B257" s="62">
        <v>629.9</v>
      </c>
      <c r="C257" s="62">
        <v>-0.2</v>
      </c>
      <c r="D257" s="62">
        <v>637.6</v>
      </c>
      <c r="E257" s="67">
        <v>237</v>
      </c>
      <c r="F257" s="67">
        <v>281.39999999999998</v>
      </c>
      <c r="G257" s="62">
        <v>0</v>
      </c>
      <c r="H257" s="62">
        <v>237</v>
      </c>
      <c r="I257" s="62">
        <v>268.2</v>
      </c>
      <c r="J257" s="62">
        <v>0</v>
      </c>
    </row>
    <row r="258" spans="1:10" x14ac:dyDescent="0.25">
      <c r="A258" s="1">
        <v>238</v>
      </c>
      <c r="B258" s="62">
        <v>629.70000000000005</v>
      </c>
      <c r="C258" s="62">
        <v>-0.2</v>
      </c>
      <c r="D258" s="62">
        <v>637.4</v>
      </c>
      <c r="E258" s="67">
        <v>238</v>
      </c>
      <c r="F258" s="67">
        <v>281.39999999999998</v>
      </c>
      <c r="G258" s="62">
        <v>0</v>
      </c>
      <c r="H258" s="62">
        <v>238</v>
      </c>
      <c r="I258" s="62">
        <v>268.10000000000002</v>
      </c>
      <c r="J258" s="62">
        <v>0</v>
      </c>
    </row>
    <row r="259" spans="1:10" x14ac:dyDescent="0.25">
      <c r="A259" s="1">
        <v>239</v>
      </c>
      <c r="B259" s="62">
        <v>629.6</v>
      </c>
      <c r="C259" s="62">
        <v>-0.2</v>
      </c>
      <c r="D259" s="62">
        <v>637.20000000000005</v>
      </c>
      <c r="E259" s="67">
        <v>239</v>
      </c>
      <c r="F259" s="67">
        <v>281.39999999999998</v>
      </c>
      <c r="G259" s="62">
        <v>0</v>
      </c>
      <c r="H259" s="62">
        <v>239</v>
      </c>
      <c r="I259" s="62">
        <v>268.10000000000002</v>
      </c>
      <c r="J259" s="62">
        <v>0</v>
      </c>
    </row>
    <row r="260" spans="1:10" x14ac:dyDescent="0.25">
      <c r="A260" s="1">
        <v>240</v>
      </c>
      <c r="B260" s="62">
        <v>629.4</v>
      </c>
      <c r="C260" s="62">
        <v>-0.2</v>
      </c>
      <c r="D260" s="62">
        <v>637.1</v>
      </c>
      <c r="E260" s="67">
        <v>240</v>
      </c>
      <c r="F260" s="67">
        <v>281.39999999999998</v>
      </c>
      <c r="G260" s="62">
        <v>0</v>
      </c>
      <c r="H260" s="62">
        <v>240</v>
      </c>
      <c r="I260" s="62">
        <v>268.10000000000002</v>
      </c>
      <c r="J260" s="62">
        <v>0</v>
      </c>
    </row>
    <row r="261" spans="1:10" x14ac:dyDescent="0.25">
      <c r="A261" s="1">
        <v>241</v>
      </c>
      <c r="B261" s="62">
        <v>629.20000000000005</v>
      </c>
      <c r="C261" s="62">
        <v>-0.2</v>
      </c>
      <c r="D261" s="62">
        <v>636.9</v>
      </c>
      <c r="E261" s="67">
        <v>241</v>
      </c>
      <c r="F261" s="67">
        <v>281.39999999999998</v>
      </c>
      <c r="G261" s="62">
        <v>0</v>
      </c>
      <c r="H261" s="62">
        <v>241</v>
      </c>
      <c r="I261" s="62">
        <v>268</v>
      </c>
      <c r="J261" s="62">
        <v>0</v>
      </c>
    </row>
    <row r="262" spans="1:10" x14ac:dyDescent="0.25">
      <c r="A262" s="1">
        <v>242</v>
      </c>
      <c r="B262" s="62">
        <v>629.1</v>
      </c>
      <c r="C262" s="62">
        <v>-0.2</v>
      </c>
      <c r="D262" s="62">
        <v>636.70000000000005</v>
      </c>
      <c r="E262" s="67">
        <v>242</v>
      </c>
      <c r="F262" s="67">
        <v>281.3</v>
      </c>
      <c r="G262" s="62">
        <v>0</v>
      </c>
      <c r="H262" s="62">
        <v>242</v>
      </c>
      <c r="I262" s="62">
        <v>268</v>
      </c>
      <c r="J262" s="62">
        <v>-0.1</v>
      </c>
    </row>
    <row r="263" spans="1:10" x14ac:dyDescent="0.25">
      <c r="A263" s="1">
        <v>243</v>
      </c>
      <c r="B263" s="62">
        <v>628.9</v>
      </c>
      <c r="C263" s="62">
        <v>-0.1</v>
      </c>
      <c r="D263" s="62">
        <v>636.6</v>
      </c>
      <c r="E263" s="67">
        <v>243</v>
      </c>
      <c r="F263" s="67">
        <v>281.3</v>
      </c>
      <c r="G263" s="62">
        <v>0</v>
      </c>
      <c r="H263" s="62">
        <v>243</v>
      </c>
      <c r="I263" s="62">
        <v>267.89999999999998</v>
      </c>
      <c r="J263" s="62">
        <v>-0.1</v>
      </c>
    </row>
    <row r="264" spans="1:10" x14ac:dyDescent="0.25">
      <c r="A264" s="1">
        <v>244</v>
      </c>
      <c r="B264" s="62">
        <v>628.79999999999995</v>
      </c>
      <c r="C264" s="62">
        <v>-0.1</v>
      </c>
      <c r="D264" s="62">
        <v>636.4</v>
      </c>
      <c r="E264" s="67">
        <v>244</v>
      </c>
      <c r="F264" s="67">
        <v>281.3</v>
      </c>
      <c r="G264" s="62">
        <v>0</v>
      </c>
      <c r="H264" s="62">
        <v>244</v>
      </c>
      <c r="I264" s="62">
        <v>267.89999999999998</v>
      </c>
      <c r="J264" s="62">
        <v>-0.1</v>
      </c>
    </row>
    <row r="265" spans="1:10" x14ac:dyDescent="0.25">
      <c r="A265" s="1">
        <v>245</v>
      </c>
      <c r="B265" s="62">
        <v>628.6</v>
      </c>
      <c r="C265" s="62">
        <v>-0.1</v>
      </c>
      <c r="D265" s="62">
        <v>636.29999999999995</v>
      </c>
      <c r="E265" s="67">
        <v>245</v>
      </c>
      <c r="F265" s="67">
        <v>281.2</v>
      </c>
      <c r="G265" s="62">
        <v>0</v>
      </c>
      <c r="H265" s="62">
        <v>245</v>
      </c>
      <c r="I265" s="62">
        <v>267.8</v>
      </c>
      <c r="J265" s="62">
        <v>-0.1</v>
      </c>
    </row>
    <row r="266" spans="1:10" x14ac:dyDescent="0.25">
      <c r="A266" s="1">
        <v>246</v>
      </c>
      <c r="B266" s="62">
        <v>628.5</v>
      </c>
      <c r="C266" s="62">
        <v>-0.1</v>
      </c>
      <c r="D266" s="62">
        <v>636.20000000000005</v>
      </c>
      <c r="E266" s="67">
        <v>246</v>
      </c>
      <c r="F266" s="67">
        <v>281.2</v>
      </c>
      <c r="G266" s="62">
        <v>0</v>
      </c>
      <c r="H266" s="62">
        <v>246</v>
      </c>
      <c r="I266" s="62">
        <v>267.7</v>
      </c>
      <c r="J266" s="62">
        <v>-0.1</v>
      </c>
    </row>
    <row r="267" spans="1:10" x14ac:dyDescent="0.25">
      <c r="A267" s="1">
        <v>247</v>
      </c>
      <c r="B267" s="62">
        <v>628.4</v>
      </c>
      <c r="C267" s="62">
        <v>-0.1</v>
      </c>
      <c r="D267" s="62">
        <v>636.1</v>
      </c>
      <c r="E267" s="67">
        <v>247</v>
      </c>
      <c r="F267" s="67">
        <v>281.2</v>
      </c>
      <c r="G267" s="62">
        <v>0</v>
      </c>
      <c r="H267" s="62">
        <v>247</v>
      </c>
      <c r="I267" s="62">
        <v>267.7</v>
      </c>
      <c r="J267" s="62">
        <v>-0.1</v>
      </c>
    </row>
    <row r="268" spans="1:10" x14ac:dyDescent="0.25">
      <c r="A268" s="1">
        <v>248</v>
      </c>
      <c r="B268" s="62">
        <v>628.29999999999995</v>
      </c>
      <c r="C268" s="62">
        <v>-0.1</v>
      </c>
      <c r="D268" s="62">
        <v>636</v>
      </c>
      <c r="E268" s="67">
        <v>248</v>
      </c>
      <c r="F268" s="67">
        <v>281.10000000000002</v>
      </c>
      <c r="G268" s="62">
        <v>0</v>
      </c>
      <c r="H268" s="62">
        <v>248</v>
      </c>
      <c r="I268" s="62">
        <v>267.60000000000002</v>
      </c>
      <c r="J268" s="62">
        <v>-0.1</v>
      </c>
    </row>
    <row r="269" spans="1:10" x14ac:dyDescent="0.25">
      <c r="A269" s="1">
        <v>249</v>
      </c>
      <c r="B269" s="62">
        <v>628.20000000000005</v>
      </c>
      <c r="C269" s="62">
        <v>-0.1</v>
      </c>
      <c r="D269" s="62">
        <v>635.79999999999995</v>
      </c>
      <c r="E269" s="67">
        <v>249</v>
      </c>
      <c r="F269" s="67">
        <v>281.10000000000002</v>
      </c>
      <c r="G269" s="62">
        <v>0</v>
      </c>
      <c r="H269" s="62">
        <v>249</v>
      </c>
      <c r="I269" s="62">
        <v>267.5</v>
      </c>
      <c r="J269" s="62">
        <v>-0.1</v>
      </c>
    </row>
    <row r="270" spans="1:10" x14ac:dyDescent="0.25">
      <c r="A270" s="1">
        <v>250</v>
      </c>
      <c r="B270" s="62">
        <v>628.1</v>
      </c>
      <c r="C270" s="62">
        <v>-0.1</v>
      </c>
      <c r="D270" s="62">
        <v>635.79999999999995</v>
      </c>
      <c r="E270" s="67">
        <v>250</v>
      </c>
      <c r="F270" s="67">
        <v>281</v>
      </c>
      <c r="G270" s="62">
        <v>0</v>
      </c>
      <c r="H270" s="62">
        <v>250</v>
      </c>
      <c r="I270" s="62">
        <v>267.5</v>
      </c>
      <c r="J270" s="62">
        <v>-0.1</v>
      </c>
    </row>
    <row r="271" spans="1:10" x14ac:dyDescent="0.25">
      <c r="A271" s="1">
        <v>251</v>
      </c>
      <c r="B271" s="62">
        <v>628</v>
      </c>
      <c r="C271" s="62">
        <v>-0.1</v>
      </c>
      <c r="D271" s="62">
        <v>635.70000000000005</v>
      </c>
      <c r="E271" s="67">
        <v>251</v>
      </c>
      <c r="F271" s="67">
        <v>281</v>
      </c>
      <c r="G271" s="62">
        <v>0</v>
      </c>
      <c r="H271" s="62">
        <v>251</v>
      </c>
      <c r="I271" s="62">
        <v>267.39999999999998</v>
      </c>
      <c r="J271" s="62">
        <v>-0.1</v>
      </c>
    </row>
    <row r="272" spans="1:10" x14ac:dyDescent="0.25">
      <c r="A272" s="1">
        <v>252</v>
      </c>
      <c r="B272" s="62">
        <v>627.9</v>
      </c>
      <c r="C272" s="62">
        <v>-0.1</v>
      </c>
      <c r="D272" s="62">
        <v>635.6</v>
      </c>
      <c r="E272" s="67">
        <v>252</v>
      </c>
      <c r="F272" s="67">
        <v>281</v>
      </c>
      <c r="G272" s="62">
        <v>0</v>
      </c>
      <c r="H272" s="62">
        <v>252</v>
      </c>
      <c r="I272" s="62">
        <v>267.3</v>
      </c>
      <c r="J272" s="62">
        <v>-0.1</v>
      </c>
    </row>
    <row r="273" spans="1:10" x14ac:dyDescent="0.25">
      <c r="A273" s="1">
        <v>253</v>
      </c>
      <c r="B273" s="62">
        <v>627.9</v>
      </c>
      <c r="C273" s="62">
        <v>-0.1</v>
      </c>
      <c r="D273" s="62">
        <v>635.5</v>
      </c>
      <c r="E273" s="67">
        <v>253</v>
      </c>
      <c r="F273" s="67">
        <v>280.89999999999998</v>
      </c>
      <c r="G273" s="62">
        <v>0</v>
      </c>
      <c r="H273" s="62">
        <v>253</v>
      </c>
      <c r="I273" s="62">
        <v>267.2</v>
      </c>
      <c r="J273" s="62">
        <v>-0.1</v>
      </c>
    </row>
    <row r="274" spans="1:10" x14ac:dyDescent="0.25">
      <c r="A274" s="1">
        <v>254</v>
      </c>
      <c r="B274" s="62">
        <v>627.79999999999995</v>
      </c>
      <c r="C274" s="62">
        <v>-0.1</v>
      </c>
      <c r="D274" s="62">
        <v>635.4</v>
      </c>
      <c r="E274" s="67">
        <v>254</v>
      </c>
      <c r="F274" s="67">
        <v>280.89999999999998</v>
      </c>
      <c r="G274" s="62">
        <v>0</v>
      </c>
      <c r="H274" s="62">
        <v>254</v>
      </c>
      <c r="I274" s="62">
        <v>267.10000000000002</v>
      </c>
      <c r="J274" s="62">
        <v>-0.1</v>
      </c>
    </row>
    <row r="275" spans="1:10" x14ac:dyDescent="0.25">
      <c r="A275" s="1">
        <v>255</v>
      </c>
      <c r="B275" s="62">
        <v>627.70000000000005</v>
      </c>
      <c r="C275" s="62">
        <v>-0.1</v>
      </c>
      <c r="D275" s="62">
        <v>635.4</v>
      </c>
      <c r="E275" s="67">
        <v>255</v>
      </c>
      <c r="F275" s="67">
        <v>280.8</v>
      </c>
      <c r="G275" s="62">
        <v>0</v>
      </c>
      <c r="H275" s="62">
        <v>255</v>
      </c>
      <c r="I275" s="62">
        <v>267.10000000000002</v>
      </c>
      <c r="J275" s="62">
        <v>-0.1</v>
      </c>
    </row>
    <row r="276" spans="1:10" x14ac:dyDescent="0.25">
      <c r="A276" s="1">
        <v>256</v>
      </c>
      <c r="B276" s="62">
        <v>627.70000000000005</v>
      </c>
      <c r="C276" s="62">
        <v>-0.1</v>
      </c>
      <c r="D276" s="62">
        <v>635.29999999999995</v>
      </c>
      <c r="E276" s="67">
        <v>256</v>
      </c>
      <c r="F276" s="67">
        <v>280.8</v>
      </c>
      <c r="G276" s="62">
        <v>0</v>
      </c>
      <c r="H276" s="62">
        <v>256</v>
      </c>
      <c r="I276" s="62">
        <v>267</v>
      </c>
      <c r="J276" s="62">
        <v>-0.1</v>
      </c>
    </row>
    <row r="277" spans="1:10" x14ac:dyDescent="0.25">
      <c r="A277" s="1">
        <v>257</v>
      </c>
      <c r="B277" s="62">
        <v>627.6</v>
      </c>
      <c r="C277" s="62">
        <v>-0.1</v>
      </c>
      <c r="D277" s="62">
        <v>635.29999999999995</v>
      </c>
      <c r="E277" s="67">
        <v>257</v>
      </c>
      <c r="F277" s="67">
        <v>280.7</v>
      </c>
      <c r="G277" s="62">
        <v>0</v>
      </c>
      <c r="H277" s="62">
        <v>257</v>
      </c>
      <c r="I277" s="62">
        <v>266.89999999999998</v>
      </c>
      <c r="J277" s="62">
        <v>-0.1</v>
      </c>
    </row>
    <row r="278" spans="1:10" x14ac:dyDescent="0.25">
      <c r="A278" s="1">
        <v>258</v>
      </c>
      <c r="B278" s="62">
        <v>627.6</v>
      </c>
      <c r="C278" s="62">
        <v>0</v>
      </c>
      <c r="D278" s="62">
        <v>635.20000000000005</v>
      </c>
      <c r="E278" s="67">
        <v>258</v>
      </c>
      <c r="F278" s="67">
        <v>280.7</v>
      </c>
      <c r="G278" s="62">
        <v>0</v>
      </c>
      <c r="H278" s="62">
        <v>258</v>
      </c>
      <c r="I278" s="62">
        <v>266.8</v>
      </c>
      <c r="J278" s="62">
        <v>-0.1</v>
      </c>
    </row>
    <row r="279" spans="1:10" x14ac:dyDescent="0.25">
      <c r="A279" s="1">
        <v>259</v>
      </c>
      <c r="B279" s="62">
        <v>627.5</v>
      </c>
      <c r="C279" s="62">
        <v>0</v>
      </c>
      <c r="D279" s="62">
        <v>635.20000000000005</v>
      </c>
      <c r="E279" s="67">
        <v>259</v>
      </c>
      <c r="F279" s="67">
        <v>280.7</v>
      </c>
      <c r="G279" s="62">
        <v>0</v>
      </c>
      <c r="H279" s="62">
        <v>259</v>
      </c>
      <c r="I279" s="62">
        <v>266.7</v>
      </c>
      <c r="J279" s="62">
        <v>-0.1</v>
      </c>
    </row>
    <row r="280" spans="1:10" x14ac:dyDescent="0.25">
      <c r="A280" s="1">
        <v>260</v>
      </c>
      <c r="B280" s="62">
        <v>627.5</v>
      </c>
      <c r="C280" s="62">
        <v>0</v>
      </c>
      <c r="D280" s="62">
        <v>635.1</v>
      </c>
      <c r="E280" s="67">
        <v>260</v>
      </c>
      <c r="F280" s="67">
        <v>280.60000000000002</v>
      </c>
      <c r="G280" s="62">
        <v>0</v>
      </c>
      <c r="H280" s="62">
        <v>260</v>
      </c>
      <c r="I280" s="62">
        <v>266.60000000000002</v>
      </c>
      <c r="J280" s="62">
        <v>-0.1</v>
      </c>
    </row>
    <row r="281" spans="1:10" x14ac:dyDescent="0.25">
      <c r="A281" s="1">
        <v>261</v>
      </c>
      <c r="B281" s="62">
        <v>627.4</v>
      </c>
      <c r="C281" s="62">
        <v>0</v>
      </c>
      <c r="D281" s="62">
        <v>635.1</v>
      </c>
      <c r="E281" s="67">
        <v>261</v>
      </c>
      <c r="F281" s="67">
        <v>280.60000000000002</v>
      </c>
      <c r="G281" s="62">
        <v>0</v>
      </c>
      <c r="H281" s="62">
        <v>261</v>
      </c>
      <c r="I281" s="62">
        <v>266.5</v>
      </c>
      <c r="J281" s="62">
        <v>-0.1</v>
      </c>
    </row>
    <row r="282" spans="1:10" x14ac:dyDescent="0.25">
      <c r="A282" s="1">
        <v>262</v>
      </c>
      <c r="B282" s="62">
        <v>627.4</v>
      </c>
      <c r="C282" s="62">
        <v>0</v>
      </c>
      <c r="D282" s="62">
        <v>635</v>
      </c>
      <c r="E282" s="67">
        <v>262</v>
      </c>
      <c r="F282" s="67">
        <v>280.5</v>
      </c>
      <c r="G282" s="62">
        <v>0</v>
      </c>
      <c r="H282" s="62">
        <v>262</v>
      </c>
      <c r="I282" s="62">
        <v>266.39999999999998</v>
      </c>
      <c r="J282" s="62">
        <v>-0.1</v>
      </c>
    </row>
    <row r="283" spans="1:10" x14ac:dyDescent="0.25">
      <c r="A283" s="1">
        <v>263</v>
      </c>
      <c r="B283" s="62">
        <v>627.29999999999995</v>
      </c>
      <c r="C283" s="62">
        <v>0</v>
      </c>
      <c r="D283" s="62">
        <v>635</v>
      </c>
      <c r="E283" s="67">
        <v>263</v>
      </c>
      <c r="F283" s="67">
        <v>280.5</v>
      </c>
      <c r="G283" s="62">
        <v>0</v>
      </c>
      <c r="H283" s="62">
        <v>263</v>
      </c>
      <c r="I283" s="62">
        <v>266.3</v>
      </c>
      <c r="J283" s="62">
        <v>-0.1</v>
      </c>
    </row>
    <row r="284" spans="1:10" x14ac:dyDescent="0.25">
      <c r="A284" s="1">
        <v>264</v>
      </c>
      <c r="B284" s="62">
        <v>627.29999999999995</v>
      </c>
      <c r="C284" s="62">
        <v>0</v>
      </c>
      <c r="D284" s="62">
        <v>635</v>
      </c>
      <c r="E284" s="67">
        <v>264</v>
      </c>
      <c r="F284" s="67">
        <v>280.39999999999998</v>
      </c>
      <c r="G284" s="62">
        <v>0</v>
      </c>
      <c r="H284" s="62">
        <v>264</v>
      </c>
      <c r="I284" s="62">
        <v>266.2</v>
      </c>
      <c r="J284" s="62">
        <v>-0.1</v>
      </c>
    </row>
    <row r="285" spans="1:10" x14ac:dyDescent="0.25">
      <c r="A285" s="1">
        <v>265</v>
      </c>
      <c r="B285" s="62">
        <v>627.29999999999995</v>
      </c>
      <c r="C285" s="62">
        <v>0</v>
      </c>
      <c r="D285" s="62">
        <v>634.9</v>
      </c>
      <c r="E285" s="67">
        <v>265</v>
      </c>
      <c r="F285" s="67">
        <v>280.39999999999998</v>
      </c>
      <c r="G285" s="62">
        <v>0</v>
      </c>
      <c r="H285" s="62">
        <v>265</v>
      </c>
      <c r="I285" s="62">
        <v>266.10000000000002</v>
      </c>
      <c r="J285" s="62">
        <v>-0.1</v>
      </c>
    </row>
    <row r="286" spans="1:10" x14ac:dyDescent="0.25">
      <c r="A286" s="1">
        <v>266</v>
      </c>
      <c r="B286" s="62">
        <v>627.20000000000005</v>
      </c>
      <c r="C286" s="62">
        <v>0</v>
      </c>
      <c r="D286" s="62">
        <v>634.9</v>
      </c>
      <c r="E286" s="67">
        <v>266</v>
      </c>
      <c r="F286" s="67">
        <v>280.39999999999998</v>
      </c>
      <c r="G286" s="62">
        <v>0</v>
      </c>
      <c r="H286" s="62">
        <v>266</v>
      </c>
      <c r="I286" s="62">
        <v>266</v>
      </c>
      <c r="J286" s="62">
        <v>-0.1</v>
      </c>
    </row>
    <row r="287" spans="1:10" x14ac:dyDescent="0.25">
      <c r="A287" s="1">
        <v>267</v>
      </c>
      <c r="B287" s="62">
        <v>627.20000000000005</v>
      </c>
      <c r="C287" s="62">
        <v>0</v>
      </c>
      <c r="D287" s="62">
        <v>634.9</v>
      </c>
      <c r="E287" s="67">
        <v>267</v>
      </c>
      <c r="F287" s="67">
        <v>280.3</v>
      </c>
      <c r="G287" s="62">
        <v>0</v>
      </c>
      <c r="H287" s="62">
        <v>267</v>
      </c>
      <c r="I287" s="62">
        <v>265.89999999999998</v>
      </c>
      <c r="J287" s="62">
        <v>-0.1</v>
      </c>
    </row>
    <row r="288" spans="1:10" x14ac:dyDescent="0.25">
      <c r="A288" s="1">
        <v>268</v>
      </c>
      <c r="B288" s="62">
        <v>627.20000000000005</v>
      </c>
      <c r="C288" s="62">
        <v>0</v>
      </c>
      <c r="D288" s="62">
        <v>634.79999999999995</v>
      </c>
      <c r="E288" s="67">
        <v>268</v>
      </c>
      <c r="F288" s="67">
        <v>280.3</v>
      </c>
      <c r="G288" s="62">
        <v>0</v>
      </c>
      <c r="H288" s="62">
        <v>268</v>
      </c>
      <c r="I288" s="62">
        <v>265.8</v>
      </c>
      <c r="J288" s="62">
        <v>-0.1</v>
      </c>
    </row>
    <row r="289" spans="1:10" x14ac:dyDescent="0.25">
      <c r="A289" s="1">
        <v>269</v>
      </c>
      <c r="B289" s="62">
        <v>627.1</v>
      </c>
      <c r="C289" s="62">
        <v>0</v>
      </c>
      <c r="D289" s="62">
        <v>634.79999999999995</v>
      </c>
      <c r="E289" s="67">
        <v>269</v>
      </c>
      <c r="F289" s="67">
        <v>280.3</v>
      </c>
      <c r="G289" s="62">
        <v>0</v>
      </c>
      <c r="H289" s="62">
        <v>269</v>
      </c>
      <c r="I289" s="62">
        <v>265.7</v>
      </c>
      <c r="J289" s="62">
        <v>-0.1</v>
      </c>
    </row>
    <row r="290" spans="1:10" x14ac:dyDescent="0.25">
      <c r="A290" s="1">
        <v>270</v>
      </c>
      <c r="B290" s="62">
        <v>627.1</v>
      </c>
      <c r="C290" s="62">
        <v>0</v>
      </c>
      <c r="D290" s="62">
        <v>634.79999999999995</v>
      </c>
      <c r="E290" s="67">
        <v>270</v>
      </c>
      <c r="F290" s="67">
        <v>280.2</v>
      </c>
      <c r="G290" s="62">
        <v>0</v>
      </c>
      <c r="H290" s="62">
        <v>270</v>
      </c>
      <c r="I290" s="62">
        <v>265.60000000000002</v>
      </c>
      <c r="J290" s="62">
        <v>-0.1</v>
      </c>
    </row>
    <row r="291" spans="1:10" x14ac:dyDescent="0.25">
      <c r="A291" s="1">
        <v>271</v>
      </c>
      <c r="B291" s="62">
        <v>627.1</v>
      </c>
      <c r="C291" s="62">
        <v>0</v>
      </c>
      <c r="D291" s="62">
        <v>634.70000000000005</v>
      </c>
      <c r="E291" s="67">
        <v>271</v>
      </c>
      <c r="F291" s="67">
        <v>280.2</v>
      </c>
      <c r="G291" s="62">
        <v>0</v>
      </c>
      <c r="H291" s="62">
        <v>271</v>
      </c>
      <c r="I291" s="62">
        <v>265.5</v>
      </c>
      <c r="J291" s="62">
        <v>-0.1</v>
      </c>
    </row>
    <row r="292" spans="1:10" x14ac:dyDescent="0.25">
      <c r="A292" s="1">
        <v>272</v>
      </c>
      <c r="B292" s="62">
        <v>627</v>
      </c>
      <c r="C292" s="62">
        <v>0</v>
      </c>
      <c r="D292" s="62">
        <v>634.70000000000005</v>
      </c>
      <c r="E292" s="67">
        <v>272</v>
      </c>
      <c r="F292" s="67">
        <v>280.2</v>
      </c>
      <c r="G292" s="62">
        <v>0</v>
      </c>
      <c r="H292" s="62">
        <v>272</v>
      </c>
      <c r="I292" s="62">
        <v>265.39999999999998</v>
      </c>
      <c r="J292" s="62">
        <v>-0.1</v>
      </c>
    </row>
    <row r="293" spans="1:10" x14ac:dyDescent="0.25">
      <c r="A293" s="1">
        <v>273</v>
      </c>
      <c r="B293" s="62">
        <v>627</v>
      </c>
      <c r="C293" s="62">
        <v>0</v>
      </c>
      <c r="D293" s="62">
        <v>634.6</v>
      </c>
      <c r="E293" s="67">
        <v>273</v>
      </c>
      <c r="F293" s="67">
        <v>280.10000000000002</v>
      </c>
      <c r="G293" s="62">
        <v>0</v>
      </c>
      <c r="H293" s="62">
        <v>273</v>
      </c>
      <c r="I293" s="62">
        <v>265.3</v>
      </c>
      <c r="J293" s="62">
        <v>-0.1</v>
      </c>
    </row>
    <row r="294" spans="1:10" x14ac:dyDescent="0.25">
      <c r="A294" s="1">
        <v>274</v>
      </c>
      <c r="B294" s="62">
        <v>626.9</v>
      </c>
      <c r="C294" s="62">
        <v>0</v>
      </c>
      <c r="D294" s="62">
        <v>634.6</v>
      </c>
      <c r="E294" s="67">
        <v>274</v>
      </c>
      <c r="F294" s="67">
        <v>280.10000000000002</v>
      </c>
      <c r="G294" s="62">
        <v>0</v>
      </c>
      <c r="H294" s="62">
        <v>274</v>
      </c>
      <c r="I294" s="62">
        <v>265.10000000000002</v>
      </c>
      <c r="J294" s="62">
        <v>-0.1</v>
      </c>
    </row>
    <row r="295" spans="1:10" x14ac:dyDescent="0.25">
      <c r="A295" s="1">
        <v>275</v>
      </c>
      <c r="B295" s="62">
        <v>626.9</v>
      </c>
      <c r="C295" s="62">
        <v>0</v>
      </c>
      <c r="D295" s="62">
        <v>634.6</v>
      </c>
      <c r="E295" s="67">
        <v>275</v>
      </c>
      <c r="F295" s="67">
        <v>280.10000000000002</v>
      </c>
      <c r="G295" s="62">
        <v>0</v>
      </c>
      <c r="H295" s="62">
        <v>275</v>
      </c>
      <c r="I295" s="62">
        <v>265</v>
      </c>
      <c r="J295" s="62">
        <v>-0.1</v>
      </c>
    </row>
    <row r="296" spans="1:10" x14ac:dyDescent="0.25">
      <c r="A296" s="1">
        <v>276</v>
      </c>
      <c r="B296" s="62">
        <v>626.9</v>
      </c>
      <c r="C296" s="62">
        <v>0</v>
      </c>
      <c r="D296" s="62">
        <v>634.5</v>
      </c>
      <c r="E296" s="67">
        <v>276</v>
      </c>
      <c r="F296" s="67">
        <v>280.10000000000002</v>
      </c>
      <c r="G296" s="62">
        <v>0</v>
      </c>
      <c r="H296" s="62">
        <v>276</v>
      </c>
      <c r="I296" s="62">
        <v>264.89999999999998</v>
      </c>
      <c r="J296" s="62">
        <v>-0.1</v>
      </c>
    </row>
    <row r="297" spans="1:10" x14ac:dyDescent="0.25">
      <c r="A297" s="1">
        <v>277</v>
      </c>
      <c r="B297" s="62">
        <v>626.79999999999995</v>
      </c>
      <c r="C297" s="62">
        <v>-0.1</v>
      </c>
      <c r="D297" s="62">
        <v>634.5</v>
      </c>
      <c r="E297" s="67">
        <v>277</v>
      </c>
      <c r="F297" s="67">
        <v>280</v>
      </c>
      <c r="G297" s="62">
        <v>0</v>
      </c>
      <c r="H297" s="62">
        <v>277</v>
      </c>
      <c r="I297" s="62">
        <v>264.8</v>
      </c>
      <c r="J297" s="62">
        <v>-0.1</v>
      </c>
    </row>
    <row r="298" spans="1:10" x14ac:dyDescent="0.25">
      <c r="A298" s="1">
        <v>278</v>
      </c>
      <c r="B298" s="62">
        <v>626.79999999999995</v>
      </c>
      <c r="C298" s="62">
        <v>-0.1</v>
      </c>
      <c r="D298" s="62">
        <v>634.4</v>
      </c>
      <c r="E298" s="67">
        <v>278</v>
      </c>
      <c r="F298" s="67">
        <v>280</v>
      </c>
      <c r="G298" s="62">
        <v>0</v>
      </c>
      <c r="H298" s="62">
        <v>278</v>
      </c>
      <c r="I298" s="62">
        <v>264.7</v>
      </c>
      <c r="J298" s="62">
        <v>-0.1</v>
      </c>
    </row>
    <row r="299" spans="1:10" x14ac:dyDescent="0.25">
      <c r="A299" s="1">
        <v>279</v>
      </c>
      <c r="B299" s="62">
        <v>626.70000000000005</v>
      </c>
      <c r="C299" s="62">
        <v>-0.1</v>
      </c>
      <c r="D299" s="62">
        <v>634.29999999999995</v>
      </c>
      <c r="E299" s="67">
        <v>279</v>
      </c>
      <c r="F299" s="67">
        <v>280</v>
      </c>
      <c r="G299" s="62">
        <v>0</v>
      </c>
      <c r="H299" s="62">
        <v>279</v>
      </c>
      <c r="I299" s="62">
        <v>264.60000000000002</v>
      </c>
      <c r="J299" s="62">
        <v>-0.1</v>
      </c>
    </row>
    <row r="300" spans="1:10" x14ac:dyDescent="0.25">
      <c r="A300" s="1">
        <v>280</v>
      </c>
      <c r="B300" s="62">
        <v>626.6</v>
      </c>
      <c r="C300" s="62">
        <v>-0.1</v>
      </c>
      <c r="D300" s="62">
        <v>634.29999999999995</v>
      </c>
      <c r="E300" s="67">
        <v>280</v>
      </c>
      <c r="F300" s="67">
        <v>280</v>
      </c>
      <c r="G300" s="62">
        <v>0</v>
      </c>
      <c r="H300" s="62">
        <v>280</v>
      </c>
      <c r="I300" s="62">
        <v>264.5</v>
      </c>
      <c r="J300" s="62">
        <v>-0.1</v>
      </c>
    </row>
    <row r="301" spans="1:10" x14ac:dyDescent="0.25">
      <c r="A301" s="1">
        <v>281</v>
      </c>
      <c r="B301" s="62">
        <v>626.6</v>
      </c>
      <c r="C301" s="62">
        <v>-0.1</v>
      </c>
      <c r="D301" s="62">
        <v>634.20000000000005</v>
      </c>
      <c r="E301" s="67">
        <v>281</v>
      </c>
      <c r="F301" s="67">
        <v>280</v>
      </c>
      <c r="G301" s="62">
        <v>0</v>
      </c>
      <c r="H301" s="62">
        <v>281</v>
      </c>
      <c r="I301" s="62">
        <v>264.39999999999998</v>
      </c>
      <c r="J301" s="62">
        <v>-0.1</v>
      </c>
    </row>
    <row r="302" spans="1:10" x14ac:dyDescent="0.25">
      <c r="A302" s="1">
        <v>282</v>
      </c>
      <c r="B302" s="62">
        <v>626.5</v>
      </c>
      <c r="C302" s="62">
        <v>-0.1</v>
      </c>
      <c r="D302" s="62">
        <v>634.20000000000005</v>
      </c>
      <c r="E302" s="67">
        <v>282</v>
      </c>
      <c r="F302" s="67">
        <v>280</v>
      </c>
      <c r="G302" s="62">
        <v>0</v>
      </c>
      <c r="H302" s="62">
        <v>282</v>
      </c>
      <c r="I302" s="62">
        <v>264.3</v>
      </c>
      <c r="J302" s="62">
        <v>-0.1</v>
      </c>
    </row>
    <row r="303" spans="1:10" x14ac:dyDescent="0.25">
      <c r="A303" s="1">
        <v>283</v>
      </c>
      <c r="B303" s="62">
        <v>626.4</v>
      </c>
      <c r="C303" s="62">
        <v>-0.1</v>
      </c>
      <c r="D303" s="62">
        <v>634.1</v>
      </c>
      <c r="E303" s="67">
        <v>283</v>
      </c>
      <c r="F303" s="67">
        <v>280</v>
      </c>
      <c r="G303" s="62">
        <v>0</v>
      </c>
      <c r="H303" s="62">
        <v>283</v>
      </c>
      <c r="I303" s="62">
        <v>264.2</v>
      </c>
      <c r="J303" s="62">
        <v>-0.1</v>
      </c>
    </row>
    <row r="304" spans="1:10" x14ac:dyDescent="0.25">
      <c r="A304" s="1">
        <v>284</v>
      </c>
      <c r="B304" s="62">
        <v>626.4</v>
      </c>
      <c r="C304" s="62">
        <v>-0.1</v>
      </c>
      <c r="D304" s="62">
        <v>634</v>
      </c>
      <c r="E304" s="67">
        <v>284</v>
      </c>
      <c r="F304" s="67">
        <v>279.89999999999998</v>
      </c>
      <c r="G304" s="62">
        <v>0</v>
      </c>
      <c r="H304" s="62">
        <v>284</v>
      </c>
      <c r="I304" s="62">
        <v>264.10000000000002</v>
      </c>
      <c r="J304" s="62">
        <v>-0.1</v>
      </c>
    </row>
    <row r="305" spans="1:10" x14ac:dyDescent="0.25">
      <c r="A305" s="1">
        <v>285</v>
      </c>
      <c r="B305" s="62">
        <v>626.29999999999995</v>
      </c>
      <c r="C305" s="62">
        <v>-0.1</v>
      </c>
      <c r="D305" s="62">
        <v>633.9</v>
      </c>
      <c r="E305" s="67">
        <v>285</v>
      </c>
      <c r="F305" s="67">
        <v>279.89999999999998</v>
      </c>
      <c r="G305" s="62">
        <v>0</v>
      </c>
      <c r="H305" s="62">
        <v>285</v>
      </c>
      <c r="I305" s="62">
        <v>263.89999999999998</v>
      </c>
      <c r="J305" s="62">
        <v>-0.1</v>
      </c>
    </row>
    <row r="306" spans="1:10" x14ac:dyDescent="0.25">
      <c r="A306" s="1">
        <v>286</v>
      </c>
      <c r="B306" s="62">
        <v>626.20000000000005</v>
      </c>
      <c r="C306" s="62">
        <v>-0.1</v>
      </c>
      <c r="D306" s="62">
        <v>633.79999999999995</v>
      </c>
      <c r="E306" s="67">
        <v>286</v>
      </c>
      <c r="F306" s="67">
        <v>279.89999999999998</v>
      </c>
      <c r="G306" s="62">
        <v>0</v>
      </c>
      <c r="H306" s="62">
        <v>286</v>
      </c>
      <c r="I306" s="62">
        <v>263.8</v>
      </c>
      <c r="J306" s="62">
        <v>-0.1</v>
      </c>
    </row>
    <row r="307" spans="1:10" x14ac:dyDescent="0.25">
      <c r="A307" s="1">
        <v>287</v>
      </c>
      <c r="B307" s="62">
        <v>626.1</v>
      </c>
      <c r="C307" s="62">
        <v>-0.1</v>
      </c>
      <c r="D307" s="62">
        <v>633.79999999999995</v>
      </c>
      <c r="E307" s="67">
        <v>287</v>
      </c>
      <c r="F307" s="67">
        <v>279.89999999999998</v>
      </c>
      <c r="G307" s="62">
        <v>0</v>
      </c>
      <c r="H307" s="62">
        <v>287</v>
      </c>
      <c r="I307" s="62">
        <v>263.7</v>
      </c>
      <c r="J307" s="62">
        <v>-0.1</v>
      </c>
    </row>
    <row r="308" spans="1:10" x14ac:dyDescent="0.25">
      <c r="A308" s="1">
        <v>288</v>
      </c>
      <c r="B308" s="62">
        <v>626</v>
      </c>
      <c r="C308" s="62">
        <v>-0.1</v>
      </c>
      <c r="D308" s="62">
        <v>633.70000000000005</v>
      </c>
      <c r="E308" s="67">
        <v>288</v>
      </c>
      <c r="F308" s="67">
        <v>279.89999999999998</v>
      </c>
      <c r="G308" s="62">
        <v>0</v>
      </c>
      <c r="H308" s="62">
        <v>288</v>
      </c>
      <c r="I308" s="62">
        <v>263.60000000000002</v>
      </c>
      <c r="J308" s="62">
        <v>-0.1</v>
      </c>
    </row>
    <row r="309" spans="1:10" x14ac:dyDescent="0.25">
      <c r="A309" s="1">
        <v>289</v>
      </c>
      <c r="B309" s="62">
        <v>625.9</v>
      </c>
      <c r="C309" s="62">
        <v>-0.1</v>
      </c>
      <c r="D309" s="62">
        <v>633.6</v>
      </c>
      <c r="E309" s="67">
        <v>289</v>
      </c>
      <c r="F309" s="67">
        <v>279.89999999999998</v>
      </c>
      <c r="G309" s="62">
        <v>0</v>
      </c>
      <c r="H309" s="62">
        <v>289</v>
      </c>
      <c r="I309" s="62">
        <v>263.5</v>
      </c>
      <c r="J309" s="62">
        <v>-0.1</v>
      </c>
    </row>
    <row r="310" spans="1:10" x14ac:dyDescent="0.25">
      <c r="A310" s="1">
        <v>290</v>
      </c>
      <c r="B310" s="62">
        <v>625.79999999999995</v>
      </c>
      <c r="C310" s="62">
        <v>-0.1</v>
      </c>
      <c r="D310" s="62">
        <v>633.5</v>
      </c>
      <c r="E310" s="67">
        <v>290</v>
      </c>
      <c r="F310" s="67">
        <v>279.89999999999998</v>
      </c>
      <c r="G310" s="62">
        <v>0</v>
      </c>
      <c r="H310" s="62">
        <v>290</v>
      </c>
      <c r="I310" s="62">
        <v>263.39999999999998</v>
      </c>
      <c r="J310" s="62">
        <v>-0.1</v>
      </c>
    </row>
    <row r="311" spans="1:10" x14ac:dyDescent="0.25">
      <c r="A311" s="1">
        <v>291</v>
      </c>
      <c r="B311" s="62">
        <v>625.70000000000005</v>
      </c>
      <c r="C311" s="62">
        <v>-0.1</v>
      </c>
      <c r="D311" s="62">
        <v>633.4</v>
      </c>
      <c r="E311" s="67">
        <v>291</v>
      </c>
      <c r="F311" s="67">
        <v>279.89999999999998</v>
      </c>
      <c r="G311" s="62">
        <v>0</v>
      </c>
      <c r="H311" s="62">
        <v>291</v>
      </c>
      <c r="I311" s="62">
        <v>263.3</v>
      </c>
      <c r="J311" s="62">
        <v>-0.1</v>
      </c>
    </row>
    <row r="312" spans="1:10" x14ac:dyDescent="0.25">
      <c r="A312" s="1">
        <v>292</v>
      </c>
      <c r="B312" s="62">
        <v>625.6</v>
      </c>
      <c r="C312" s="62">
        <v>-0.1</v>
      </c>
      <c r="D312" s="62">
        <v>633.29999999999995</v>
      </c>
      <c r="E312" s="67">
        <v>292</v>
      </c>
      <c r="F312" s="67">
        <v>279.89999999999998</v>
      </c>
      <c r="G312" s="62">
        <v>0</v>
      </c>
      <c r="H312" s="62">
        <v>292</v>
      </c>
      <c r="I312" s="62">
        <v>263.2</v>
      </c>
      <c r="J312" s="62">
        <v>-0.1</v>
      </c>
    </row>
    <row r="313" spans="1:10" x14ac:dyDescent="0.25">
      <c r="A313" s="1">
        <v>293</v>
      </c>
      <c r="B313" s="62">
        <v>625.5</v>
      </c>
      <c r="C313" s="62">
        <v>-0.1</v>
      </c>
      <c r="D313" s="62">
        <v>633.1</v>
      </c>
      <c r="E313" s="67">
        <v>293</v>
      </c>
      <c r="F313" s="67">
        <v>279.89999999999998</v>
      </c>
      <c r="G313" s="62">
        <v>0</v>
      </c>
      <c r="H313" s="62">
        <v>293</v>
      </c>
      <c r="I313" s="62">
        <v>263.10000000000002</v>
      </c>
      <c r="J313" s="62">
        <v>-0.1</v>
      </c>
    </row>
    <row r="314" spans="1:10" x14ac:dyDescent="0.25">
      <c r="A314" s="1">
        <v>294</v>
      </c>
      <c r="B314" s="62">
        <v>625.4</v>
      </c>
      <c r="C314" s="62">
        <v>-0.1</v>
      </c>
      <c r="D314" s="62">
        <v>633</v>
      </c>
      <c r="E314" s="67">
        <v>294</v>
      </c>
      <c r="F314" s="67">
        <v>279.89999999999998</v>
      </c>
      <c r="G314" s="62">
        <v>0</v>
      </c>
      <c r="H314" s="62">
        <v>294</v>
      </c>
      <c r="I314" s="62">
        <v>263</v>
      </c>
      <c r="J314" s="62">
        <v>-0.1</v>
      </c>
    </row>
    <row r="315" spans="1:10" x14ac:dyDescent="0.25">
      <c r="A315" s="1">
        <v>295</v>
      </c>
      <c r="B315" s="62">
        <v>625.29999999999995</v>
      </c>
      <c r="C315" s="62">
        <v>-0.1</v>
      </c>
      <c r="D315" s="62">
        <v>632.9</v>
      </c>
      <c r="E315" s="67">
        <v>295</v>
      </c>
      <c r="F315" s="67">
        <v>279.89999999999998</v>
      </c>
      <c r="G315" s="62">
        <v>0</v>
      </c>
      <c r="H315" s="62">
        <v>295</v>
      </c>
      <c r="I315" s="62">
        <v>262.89999999999998</v>
      </c>
      <c r="J315" s="62">
        <v>-0.1</v>
      </c>
    </row>
    <row r="316" spans="1:10" x14ac:dyDescent="0.25">
      <c r="A316" s="1">
        <v>296</v>
      </c>
      <c r="B316" s="62">
        <v>625.20000000000005</v>
      </c>
      <c r="C316" s="62">
        <v>-0.1</v>
      </c>
      <c r="D316" s="62">
        <v>632.79999999999995</v>
      </c>
      <c r="E316" s="67">
        <v>296</v>
      </c>
      <c r="F316" s="67">
        <v>279.89999999999998</v>
      </c>
      <c r="G316" s="62">
        <v>0</v>
      </c>
      <c r="H316" s="62">
        <v>296</v>
      </c>
      <c r="I316" s="62">
        <v>262.8</v>
      </c>
      <c r="J316" s="62">
        <v>-0.1</v>
      </c>
    </row>
    <row r="317" spans="1:10" x14ac:dyDescent="0.25">
      <c r="A317" s="1">
        <v>297</v>
      </c>
      <c r="B317" s="62">
        <v>625</v>
      </c>
      <c r="C317" s="62">
        <v>-0.1</v>
      </c>
      <c r="D317" s="62">
        <v>632.70000000000005</v>
      </c>
      <c r="E317" s="67">
        <v>297</v>
      </c>
      <c r="F317" s="67">
        <v>279.89999999999998</v>
      </c>
      <c r="G317" s="62">
        <v>0</v>
      </c>
      <c r="H317" s="62">
        <v>297</v>
      </c>
      <c r="I317" s="62">
        <v>262.8</v>
      </c>
      <c r="J317" s="62">
        <v>-0.1</v>
      </c>
    </row>
    <row r="318" spans="1:10" x14ac:dyDescent="0.25">
      <c r="A318" s="1">
        <v>298</v>
      </c>
      <c r="B318" s="62">
        <v>624.9</v>
      </c>
      <c r="C318" s="62">
        <v>-0.1</v>
      </c>
      <c r="D318" s="62">
        <v>632.5</v>
      </c>
      <c r="E318" s="67">
        <v>298</v>
      </c>
      <c r="F318" s="67">
        <v>279.8</v>
      </c>
      <c r="G318" s="62">
        <v>0</v>
      </c>
      <c r="H318" s="62">
        <v>298</v>
      </c>
      <c r="I318" s="62">
        <v>262.7</v>
      </c>
      <c r="J318" s="62">
        <v>-0.1</v>
      </c>
    </row>
    <row r="319" spans="1:10" x14ac:dyDescent="0.25">
      <c r="A319" s="1">
        <v>299</v>
      </c>
      <c r="B319" s="62">
        <v>624.79999999999995</v>
      </c>
      <c r="C319" s="62">
        <v>-0.1</v>
      </c>
      <c r="D319" s="62">
        <v>632.4</v>
      </c>
      <c r="E319" s="67">
        <v>299</v>
      </c>
      <c r="F319" s="67">
        <v>279.8</v>
      </c>
      <c r="G319" s="62">
        <v>0</v>
      </c>
      <c r="H319" s="62">
        <v>299</v>
      </c>
      <c r="I319" s="62">
        <v>262.60000000000002</v>
      </c>
      <c r="J319" s="62">
        <v>-0.1</v>
      </c>
    </row>
    <row r="320" spans="1:10" x14ac:dyDescent="0.25">
      <c r="A320" s="1">
        <v>300</v>
      </c>
      <c r="B320" s="62">
        <v>624.6</v>
      </c>
      <c r="C320" s="62">
        <v>-0.1</v>
      </c>
      <c r="D320" s="62">
        <v>632.20000000000005</v>
      </c>
      <c r="E320" s="67">
        <v>300</v>
      </c>
      <c r="F320" s="67">
        <v>279.8</v>
      </c>
      <c r="G320" s="62">
        <v>0</v>
      </c>
      <c r="H320" s="62">
        <v>300</v>
      </c>
      <c r="I320" s="62">
        <v>262.5</v>
      </c>
      <c r="J320" s="62">
        <v>-0.1</v>
      </c>
    </row>
    <row r="321" spans="1:10" x14ac:dyDescent="0.25">
      <c r="A321" s="1">
        <v>301</v>
      </c>
      <c r="B321" s="62">
        <v>624.5</v>
      </c>
      <c r="C321" s="62">
        <v>-0.2</v>
      </c>
      <c r="D321" s="62">
        <v>632.1</v>
      </c>
      <c r="E321" s="67">
        <v>301</v>
      </c>
      <c r="F321" s="67">
        <v>279.8</v>
      </c>
      <c r="G321" s="62">
        <v>0</v>
      </c>
      <c r="H321" s="62">
        <v>301</v>
      </c>
      <c r="I321" s="62">
        <v>262.39999999999998</v>
      </c>
      <c r="J321" s="62">
        <v>-0.1</v>
      </c>
    </row>
    <row r="322" spans="1:10" x14ac:dyDescent="0.25">
      <c r="A322" s="1">
        <v>302</v>
      </c>
      <c r="B322" s="62">
        <v>624.29999999999995</v>
      </c>
      <c r="C322" s="62">
        <v>-0.2</v>
      </c>
      <c r="D322" s="62">
        <v>631.9</v>
      </c>
      <c r="E322" s="67">
        <v>302</v>
      </c>
      <c r="F322" s="67">
        <v>279.8</v>
      </c>
      <c r="G322" s="62">
        <v>0</v>
      </c>
      <c r="H322" s="62">
        <v>302</v>
      </c>
      <c r="I322" s="62">
        <v>262.3</v>
      </c>
      <c r="J322" s="62">
        <v>-0.1</v>
      </c>
    </row>
    <row r="323" spans="1:10" x14ac:dyDescent="0.25">
      <c r="A323" s="1">
        <v>303</v>
      </c>
      <c r="B323" s="62">
        <v>624.1</v>
      </c>
      <c r="C323" s="62">
        <v>-0.2</v>
      </c>
      <c r="D323" s="62">
        <v>631.79999999999995</v>
      </c>
      <c r="E323" s="67">
        <v>303</v>
      </c>
      <c r="F323" s="67">
        <v>279.8</v>
      </c>
      <c r="G323" s="62">
        <v>0</v>
      </c>
      <c r="H323" s="62">
        <v>303</v>
      </c>
      <c r="I323" s="62">
        <v>262.2</v>
      </c>
      <c r="J323" s="62">
        <v>-0.1</v>
      </c>
    </row>
    <row r="324" spans="1:10" x14ac:dyDescent="0.25">
      <c r="A324" s="1">
        <v>304</v>
      </c>
      <c r="B324" s="62">
        <v>624</v>
      </c>
      <c r="C324" s="62">
        <v>-0.2</v>
      </c>
      <c r="D324" s="62">
        <v>631.6</v>
      </c>
      <c r="E324" s="67">
        <v>304</v>
      </c>
      <c r="F324" s="67">
        <v>279.8</v>
      </c>
      <c r="G324" s="62">
        <v>0</v>
      </c>
      <c r="H324" s="62">
        <v>304</v>
      </c>
      <c r="I324" s="62">
        <v>262.2</v>
      </c>
      <c r="J324" s="62">
        <v>-0.1</v>
      </c>
    </row>
    <row r="325" spans="1:10" x14ac:dyDescent="0.25">
      <c r="A325" s="1">
        <v>305</v>
      </c>
      <c r="B325" s="62">
        <v>623.79999999999995</v>
      </c>
      <c r="C325" s="62">
        <v>-0.2</v>
      </c>
      <c r="D325" s="62">
        <v>631.4</v>
      </c>
      <c r="E325" s="67">
        <v>305</v>
      </c>
      <c r="F325" s="67">
        <v>279.8</v>
      </c>
      <c r="G325" s="62">
        <v>0</v>
      </c>
      <c r="H325" s="62">
        <v>305</v>
      </c>
      <c r="I325" s="62">
        <v>262.10000000000002</v>
      </c>
      <c r="J325" s="62">
        <v>-0.1</v>
      </c>
    </row>
    <row r="326" spans="1:10" x14ac:dyDescent="0.25">
      <c r="A326" s="1">
        <v>306</v>
      </c>
      <c r="B326" s="62">
        <v>623.6</v>
      </c>
      <c r="C326" s="62">
        <v>-0.2</v>
      </c>
      <c r="D326" s="62">
        <v>631.20000000000005</v>
      </c>
      <c r="E326" s="67">
        <v>306</v>
      </c>
      <c r="F326" s="67">
        <v>279.7</v>
      </c>
      <c r="G326" s="62">
        <v>0</v>
      </c>
      <c r="H326" s="62">
        <v>306</v>
      </c>
      <c r="I326" s="62">
        <v>262</v>
      </c>
      <c r="J326" s="62">
        <v>-0.1</v>
      </c>
    </row>
    <row r="327" spans="1:10" x14ac:dyDescent="0.25">
      <c r="A327" s="1">
        <v>307</v>
      </c>
      <c r="B327" s="62">
        <v>623.4</v>
      </c>
      <c r="C327" s="62">
        <v>-0.2</v>
      </c>
      <c r="D327" s="62">
        <v>631.1</v>
      </c>
      <c r="E327" s="67">
        <v>307</v>
      </c>
      <c r="F327" s="67">
        <v>279.7</v>
      </c>
      <c r="G327" s="62">
        <v>0</v>
      </c>
      <c r="H327" s="62">
        <v>307</v>
      </c>
      <c r="I327" s="62">
        <v>262</v>
      </c>
      <c r="J327" s="62">
        <v>-0.1</v>
      </c>
    </row>
    <row r="328" spans="1:10" x14ac:dyDescent="0.25">
      <c r="A328" s="1">
        <v>308</v>
      </c>
      <c r="B328" s="62">
        <v>623.29999999999995</v>
      </c>
      <c r="C328" s="62">
        <v>-0.2</v>
      </c>
      <c r="D328" s="62">
        <v>630.9</v>
      </c>
      <c r="E328" s="67">
        <v>308</v>
      </c>
      <c r="F328" s="67">
        <v>279.7</v>
      </c>
      <c r="G328" s="62">
        <v>0</v>
      </c>
      <c r="H328" s="62">
        <v>308</v>
      </c>
      <c r="I328" s="62">
        <v>261.89999999999998</v>
      </c>
      <c r="J328" s="62">
        <v>-0.1</v>
      </c>
    </row>
    <row r="329" spans="1:10" x14ac:dyDescent="0.25">
      <c r="A329" s="1">
        <v>309</v>
      </c>
      <c r="B329" s="62">
        <v>623.1</v>
      </c>
      <c r="C329" s="62">
        <v>-0.2</v>
      </c>
      <c r="D329" s="62">
        <v>630.70000000000005</v>
      </c>
      <c r="E329" s="67">
        <v>309</v>
      </c>
      <c r="F329" s="67">
        <v>279.7</v>
      </c>
      <c r="G329" s="62">
        <v>0</v>
      </c>
      <c r="H329" s="62">
        <v>309</v>
      </c>
      <c r="I329" s="62">
        <v>261.8</v>
      </c>
      <c r="J329" s="62">
        <v>-0.1</v>
      </c>
    </row>
    <row r="330" spans="1:10" x14ac:dyDescent="0.25">
      <c r="A330" s="1">
        <v>310</v>
      </c>
      <c r="B330" s="62">
        <v>622.9</v>
      </c>
      <c r="C330" s="62">
        <v>-0.2</v>
      </c>
      <c r="D330" s="62">
        <v>630.5</v>
      </c>
      <c r="E330" s="67">
        <v>310</v>
      </c>
      <c r="F330" s="67">
        <v>279.60000000000002</v>
      </c>
      <c r="G330" s="62">
        <v>0</v>
      </c>
      <c r="H330" s="62">
        <v>310</v>
      </c>
      <c r="I330" s="62">
        <v>261.8</v>
      </c>
      <c r="J330" s="62">
        <v>-0.1</v>
      </c>
    </row>
    <row r="331" spans="1:10" x14ac:dyDescent="0.25">
      <c r="A331" s="1">
        <v>311</v>
      </c>
      <c r="B331" s="62">
        <v>622.70000000000005</v>
      </c>
      <c r="C331" s="62">
        <v>-0.2</v>
      </c>
      <c r="D331" s="62">
        <v>630.29999999999995</v>
      </c>
      <c r="E331" s="67">
        <v>311</v>
      </c>
      <c r="F331" s="67">
        <v>279.60000000000002</v>
      </c>
      <c r="G331" s="62">
        <v>0</v>
      </c>
      <c r="H331" s="62">
        <v>311</v>
      </c>
      <c r="I331" s="62">
        <v>261.7</v>
      </c>
      <c r="J331" s="62">
        <v>-0.1</v>
      </c>
    </row>
    <row r="332" spans="1:10" x14ac:dyDescent="0.25">
      <c r="A332" s="1">
        <v>312</v>
      </c>
      <c r="B332" s="62">
        <v>622.5</v>
      </c>
      <c r="C332" s="62">
        <v>-0.2</v>
      </c>
      <c r="D332" s="62">
        <v>630.1</v>
      </c>
      <c r="E332" s="67">
        <v>312</v>
      </c>
      <c r="F332" s="67">
        <v>279.60000000000002</v>
      </c>
      <c r="G332" s="62">
        <v>0</v>
      </c>
      <c r="H332" s="62">
        <v>312</v>
      </c>
      <c r="I332" s="62">
        <v>261.7</v>
      </c>
      <c r="J332" s="62">
        <v>-0.1</v>
      </c>
    </row>
    <row r="333" spans="1:10" x14ac:dyDescent="0.25">
      <c r="A333" s="1">
        <v>313</v>
      </c>
      <c r="B333" s="62">
        <v>622.29999999999995</v>
      </c>
      <c r="C333" s="62">
        <v>-0.2</v>
      </c>
      <c r="D333" s="62">
        <v>629.9</v>
      </c>
      <c r="E333" s="67">
        <v>313</v>
      </c>
      <c r="F333" s="67">
        <v>279.60000000000002</v>
      </c>
      <c r="G333" s="62">
        <v>0</v>
      </c>
      <c r="H333" s="62">
        <v>313</v>
      </c>
      <c r="I333" s="62">
        <v>261.60000000000002</v>
      </c>
      <c r="J333" s="62">
        <v>0</v>
      </c>
    </row>
    <row r="334" spans="1:10" x14ac:dyDescent="0.25">
      <c r="A334" s="1">
        <v>314</v>
      </c>
      <c r="B334" s="62">
        <v>622.1</v>
      </c>
      <c r="C334" s="62">
        <v>-0.2</v>
      </c>
      <c r="D334" s="62">
        <v>629.70000000000005</v>
      </c>
      <c r="E334" s="67">
        <v>314</v>
      </c>
      <c r="F334" s="67">
        <v>279.5</v>
      </c>
      <c r="G334" s="62">
        <v>0</v>
      </c>
      <c r="H334" s="62">
        <v>314</v>
      </c>
      <c r="I334" s="62">
        <v>261.60000000000002</v>
      </c>
      <c r="J334" s="62">
        <v>0</v>
      </c>
    </row>
    <row r="335" spans="1:10" x14ac:dyDescent="0.25">
      <c r="A335" s="1">
        <v>315</v>
      </c>
      <c r="B335" s="62">
        <v>621.9</v>
      </c>
      <c r="C335" s="62">
        <v>-0.2</v>
      </c>
      <c r="D335" s="62">
        <v>629.5</v>
      </c>
      <c r="E335" s="67">
        <v>315</v>
      </c>
      <c r="F335" s="67">
        <v>279.5</v>
      </c>
      <c r="G335" s="62">
        <v>0</v>
      </c>
      <c r="H335" s="62">
        <v>315</v>
      </c>
      <c r="I335" s="62">
        <v>261.5</v>
      </c>
      <c r="J335" s="62">
        <v>0</v>
      </c>
    </row>
    <row r="336" spans="1:10" x14ac:dyDescent="0.25">
      <c r="A336" s="1">
        <v>316</v>
      </c>
      <c r="B336" s="62">
        <v>621.70000000000005</v>
      </c>
      <c r="C336" s="62">
        <v>-0.2</v>
      </c>
      <c r="D336" s="62">
        <v>629.29999999999995</v>
      </c>
      <c r="E336" s="67">
        <v>316</v>
      </c>
      <c r="F336" s="67">
        <v>279.5</v>
      </c>
      <c r="G336" s="62">
        <v>0</v>
      </c>
      <c r="H336" s="62">
        <v>316</v>
      </c>
      <c r="I336" s="62">
        <v>261.5</v>
      </c>
      <c r="J336" s="62">
        <v>0</v>
      </c>
    </row>
    <row r="337" spans="1:10" x14ac:dyDescent="0.25">
      <c r="A337" s="1">
        <v>317</v>
      </c>
      <c r="B337" s="62">
        <v>621.5</v>
      </c>
      <c r="C337" s="62">
        <v>-0.2</v>
      </c>
      <c r="D337" s="62">
        <v>629.1</v>
      </c>
      <c r="E337" s="67">
        <v>317</v>
      </c>
      <c r="F337" s="67">
        <v>279.39999999999998</v>
      </c>
      <c r="G337" s="62">
        <v>0</v>
      </c>
      <c r="H337" s="62">
        <v>317</v>
      </c>
      <c r="I337" s="62">
        <v>261.5</v>
      </c>
      <c r="J337" s="62">
        <v>0</v>
      </c>
    </row>
    <row r="338" spans="1:10" x14ac:dyDescent="0.25">
      <c r="A338" s="1">
        <v>318</v>
      </c>
      <c r="B338" s="62">
        <v>621.4</v>
      </c>
      <c r="C338" s="62">
        <v>-0.2</v>
      </c>
      <c r="D338" s="62">
        <v>628.9</v>
      </c>
      <c r="E338" s="67">
        <v>318</v>
      </c>
      <c r="F338" s="67">
        <v>279.39999999999998</v>
      </c>
      <c r="G338" s="62">
        <v>0</v>
      </c>
      <c r="H338" s="62">
        <v>318</v>
      </c>
      <c r="I338" s="62">
        <v>261.39999999999998</v>
      </c>
      <c r="J338" s="62">
        <v>0</v>
      </c>
    </row>
    <row r="339" spans="1:10" x14ac:dyDescent="0.25">
      <c r="A339" s="1">
        <v>319</v>
      </c>
      <c r="B339" s="62">
        <v>621.20000000000005</v>
      </c>
      <c r="C339" s="62">
        <v>-0.2</v>
      </c>
      <c r="D339" s="62">
        <v>628.70000000000005</v>
      </c>
      <c r="E339" s="67">
        <v>319</v>
      </c>
      <c r="F339" s="67">
        <v>279.39999999999998</v>
      </c>
      <c r="G339" s="62">
        <v>0</v>
      </c>
      <c r="H339" s="62">
        <v>319</v>
      </c>
      <c r="I339" s="62">
        <v>261.39999999999998</v>
      </c>
      <c r="J339" s="62">
        <v>0</v>
      </c>
    </row>
    <row r="340" spans="1:10" x14ac:dyDescent="0.25">
      <c r="A340" s="1">
        <v>320</v>
      </c>
      <c r="B340" s="62">
        <v>621</v>
      </c>
      <c r="C340" s="62">
        <v>-0.2</v>
      </c>
      <c r="D340" s="62">
        <v>628.6</v>
      </c>
      <c r="E340" s="67">
        <v>320</v>
      </c>
      <c r="F340" s="67">
        <v>279.3</v>
      </c>
      <c r="G340" s="62">
        <v>0</v>
      </c>
      <c r="H340" s="62">
        <v>320</v>
      </c>
      <c r="I340" s="62">
        <v>261.39999999999998</v>
      </c>
      <c r="J340" s="62">
        <v>0</v>
      </c>
    </row>
    <row r="341" spans="1:10" x14ac:dyDescent="0.25">
      <c r="A341" s="1">
        <v>321</v>
      </c>
      <c r="B341" s="62">
        <v>620.79999999999995</v>
      </c>
      <c r="C341" s="62">
        <v>-0.2</v>
      </c>
      <c r="D341" s="62">
        <v>628.4</v>
      </c>
      <c r="E341" s="67">
        <v>321</v>
      </c>
      <c r="F341" s="67">
        <v>279.3</v>
      </c>
      <c r="G341" s="62">
        <v>0</v>
      </c>
      <c r="H341" s="62">
        <v>321</v>
      </c>
      <c r="I341" s="62">
        <v>261.39999999999998</v>
      </c>
      <c r="J341" s="62">
        <v>0</v>
      </c>
    </row>
    <row r="342" spans="1:10" x14ac:dyDescent="0.25">
      <c r="A342" s="1">
        <v>322</v>
      </c>
      <c r="B342" s="62">
        <v>620.6</v>
      </c>
      <c r="C342" s="62">
        <v>-0.2</v>
      </c>
      <c r="D342" s="62">
        <v>628.20000000000005</v>
      </c>
      <c r="E342" s="67">
        <v>322</v>
      </c>
      <c r="F342" s="67">
        <v>279.2</v>
      </c>
      <c r="G342" s="62">
        <v>0</v>
      </c>
      <c r="H342" s="62">
        <v>322</v>
      </c>
      <c r="I342" s="62">
        <v>261.39999999999998</v>
      </c>
      <c r="J342" s="62">
        <v>0</v>
      </c>
    </row>
    <row r="343" spans="1:10" x14ac:dyDescent="0.25">
      <c r="A343" s="1">
        <v>323</v>
      </c>
      <c r="B343" s="62">
        <v>620.5</v>
      </c>
      <c r="C343" s="62">
        <v>-0.2</v>
      </c>
      <c r="D343" s="62">
        <v>628</v>
      </c>
      <c r="E343" s="67">
        <v>323</v>
      </c>
      <c r="F343" s="67">
        <v>279.2</v>
      </c>
      <c r="G343" s="62">
        <v>0</v>
      </c>
      <c r="H343" s="62">
        <v>323</v>
      </c>
      <c r="I343" s="62">
        <v>261.3</v>
      </c>
      <c r="J343" s="62">
        <v>0</v>
      </c>
    </row>
    <row r="344" spans="1:10" x14ac:dyDescent="0.25">
      <c r="A344" s="1">
        <v>324</v>
      </c>
      <c r="B344" s="62">
        <v>620.29999999999995</v>
      </c>
      <c r="C344" s="62">
        <v>-0.2</v>
      </c>
      <c r="D344" s="62">
        <v>627.9</v>
      </c>
      <c r="E344" s="67">
        <v>324</v>
      </c>
      <c r="F344" s="67">
        <v>279.10000000000002</v>
      </c>
      <c r="G344" s="62">
        <v>0</v>
      </c>
      <c r="H344" s="62">
        <v>324</v>
      </c>
      <c r="I344" s="62">
        <v>261.3</v>
      </c>
      <c r="J344" s="62">
        <v>0</v>
      </c>
    </row>
    <row r="345" spans="1:10" x14ac:dyDescent="0.25">
      <c r="A345" s="1">
        <v>325</v>
      </c>
      <c r="B345" s="62">
        <v>620.1</v>
      </c>
      <c r="C345" s="62">
        <v>-0.2</v>
      </c>
      <c r="D345" s="62">
        <v>627.70000000000005</v>
      </c>
      <c r="E345" s="67">
        <v>325</v>
      </c>
      <c r="F345" s="67">
        <v>279.10000000000002</v>
      </c>
      <c r="G345" s="62">
        <v>0</v>
      </c>
      <c r="H345" s="62">
        <v>325</v>
      </c>
      <c r="I345" s="62">
        <v>261.3</v>
      </c>
      <c r="J345" s="62">
        <v>0</v>
      </c>
    </row>
    <row r="346" spans="1:10" x14ac:dyDescent="0.25">
      <c r="A346" s="1">
        <v>326</v>
      </c>
      <c r="B346" s="62">
        <v>620</v>
      </c>
      <c r="C346" s="62">
        <v>-0.2</v>
      </c>
      <c r="D346" s="62">
        <v>627.5</v>
      </c>
      <c r="E346" s="67">
        <v>326</v>
      </c>
      <c r="F346" s="67">
        <v>279.10000000000002</v>
      </c>
      <c r="G346" s="62">
        <v>0</v>
      </c>
      <c r="H346" s="62">
        <v>326</v>
      </c>
      <c r="I346" s="62">
        <v>261.3</v>
      </c>
      <c r="J346" s="62">
        <v>0</v>
      </c>
    </row>
    <row r="347" spans="1:10" x14ac:dyDescent="0.25">
      <c r="A347" s="1">
        <v>327</v>
      </c>
      <c r="B347" s="62">
        <v>619.79999999999995</v>
      </c>
      <c r="C347" s="62">
        <v>-0.1</v>
      </c>
      <c r="D347" s="62">
        <v>627.4</v>
      </c>
      <c r="E347" s="67">
        <v>327</v>
      </c>
      <c r="F347" s="67">
        <v>279</v>
      </c>
      <c r="G347" s="62">
        <v>0</v>
      </c>
      <c r="H347" s="62">
        <v>327</v>
      </c>
      <c r="I347" s="62">
        <v>261.39999999999998</v>
      </c>
      <c r="J347" s="62">
        <v>0</v>
      </c>
    </row>
    <row r="348" spans="1:10" x14ac:dyDescent="0.25">
      <c r="A348" s="1">
        <v>328</v>
      </c>
      <c r="B348" s="62">
        <v>619.70000000000005</v>
      </c>
      <c r="C348" s="62">
        <v>-0.1</v>
      </c>
      <c r="D348" s="62">
        <v>627.20000000000005</v>
      </c>
      <c r="E348" s="67">
        <v>328</v>
      </c>
      <c r="F348" s="67">
        <v>279</v>
      </c>
      <c r="G348" s="62">
        <v>0</v>
      </c>
      <c r="H348" s="62">
        <v>328</v>
      </c>
      <c r="I348" s="62">
        <v>261.39999999999998</v>
      </c>
      <c r="J348" s="62">
        <v>0</v>
      </c>
    </row>
    <row r="349" spans="1:10" x14ac:dyDescent="0.25">
      <c r="A349" s="1">
        <v>329</v>
      </c>
      <c r="B349" s="62">
        <v>619.6</v>
      </c>
      <c r="C349" s="62">
        <v>-0.1</v>
      </c>
      <c r="D349" s="62">
        <v>627.1</v>
      </c>
      <c r="E349" s="67">
        <v>329</v>
      </c>
      <c r="F349" s="67">
        <v>278.89999999999998</v>
      </c>
      <c r="G349" s="62">
        <v>-0.1</v>
      </c>
      <c r="H349" s="62">
        <v>329</v>
      </c>
      <c r="I349" s="62">
        <v>261.39999999999998</v>
      </c>
      <c r="J349" s="62">
        <v>0</v>
      </c>
    </row>
    <row r="350" spans="1:10" x14ac:dyDescent="0.25">
      <c r="A350" s="1">
        <v>330</v>
      </c>
      <c r="B350" s="62">
        <v>619.4</v>
      </c>
      <c r="C350" s="62">
        <v>-0.1</v>
      </c>
      <c r="D350" s="62">
        <v>627</v>
      </c>
      <c r="E350" s="67">
        <v>330</v>
      </c>
      <c r="F350" s="67">
        <v>278.89999999999998</v>
      </c>
      <c r="G350" s="62">
        <v>-0.1</v>
      </c>
      <c r="H350" s="62">
        <v>330</v>
      </c>
      <c r="I350" s="62">
        <v>261.39999999999998</v>
      </c>
      <c r="J350" s="62">
        <v>0</v>
      </c>
    </row>
    <row r="351" spans="1:10" x14ac:dyDescent="0.25">
      <c r="A351" s="1">
        <v>331</v>
      </c>
      <c r="B351" s="62">
        <v>619.29999999999995</v>
      </c>
      <c r="C351" s="62">
        <v>-0.1</v>
      </c>
      <c r="D351" s="62">
        <v>626.9</v>
      </c>
      <c r="E351" s="67">
        <v>331</v>
      </c>
      <c r="F351" s="67">
        <v>278.8</v>
      </c>
      <c r="G351" s="62">
        <v>-0.1</v>
      </c>
      <c r="H351" s="62">
        <v>331</v>
      </c>
      <c r="I351" s="62">
        <v>261.5</v>
      </c>
      <c r="J351" s="62">
        <v>0</v>
      </c>
    </row>
    <row r="352" spans="1:10" x14ac:dyDescent="0.25">
      <c r="A352" s="1">
        <v>332</v>
      </c>
      <c r="B352" s="62">
        <v>619.20000000000005</v>
      </c>
      <c r="C352" s="62">
        <v>-0.1</v>
      </c>
      <c r="D352" s="62">
        <v>626.79999999999995</v>
      </c>
      <c r="E352" s="67">
        <v>332</v>
      </c>
      <c r="F352" s="67">
        <v>278.8</v>
      </c>
      <c r="G352" s="62">
        <v>-0.1</v>
      </c>
      <c r="H352" s="62">
        <v>332</v>
      </c>
      <c r="I352" s="62">
        <v>261.5</v>
      </c>
      <c r="J352" s="62">
        <v>0</v>
      </c>
    </row>
    <row r="353" spans="1:10" x14ac:dyDescent="0.25">
      <c r="A353" s="1">
        <v>333</v>
      </c>
      <c r="B353" s="62">
        <v>619.1</v>
      </c>
      <c r="C353" s="62">
        <v>-0.1</v>
      </c>
      <c r="D353" s="62">
        <v>626.70000000000005</v>
      </c>
      <c r="E353" s="67">
        <v>333</v>
      </c>
      <c r="F353" s="67">
        <v>278.7</v>
      </c>
      <c r="G353" s="62">
        <v>-0.1</v>
      </c>
      <c r="H353" s="62">
        <v>333</v>
      </c>
      <c r="I353" s="62">
        <v>261.5</v>
      </c>
      <c r="J353" s="62">
        <v>0</v>
      </c>
    </row>
    <row r="354" spans="1:10" x14ac:dyDescent="0.25">
      <c r="A354" s="1">
        <v>334</v>
      </c>
      <c r="B354" s="62">
        <v>619</v>
      </c>
      <c r="C354" s="62">
        <v>-0.1</v>
      </c>
      <c r="D354" s="62">
        <v>626.6</v>
      </c>
      <c r="E354" s="67">
        <v>334</v>
      </c>
      <c r="F354" s="67">
        <v>278.60000000000002</v>
      </c>
      <c r="G354" s="62">
        <v>-0.1</v>
      </c>
      <c r="H354" s="62">
        <v>334</v>
      </c>
      <c r="I354" s="62">
        <v>261.60000000000002</v>
      </c>
      <c r="J354" s="62">
        <v>0</v>
      </c>
    </row>
    <row r="355" spans="1:10" x14ac:dyDescent="0.25">
      <c r="A355" s="1">
        <v>335</v>
      </c>
      <c r="B355" s="62">
        <v>618.9</v>
      </c>
      <c r="C355" s="62">
        <v>-0.1</v>
      </c>
      <c r="D355" s="62">
        <v>626.5</v>
      </c>
      <c r="E355" s="67">
        <v>335</v>
      </c>
      <c r="F355" s="67">
        <v>278.60000000000002</v>
      </c>
      <c r="G355" s="62">
        <v>-0.1</v>
      </c>
      <c r="H355" s="62">
        <v>335</v>
      </c>
      <c r="I355" s="62">
        <v>261.60000000000002</v>
      </c>
      <c r="J355" s="62">
        <v>0.1</v>
      </c>
    </row>
    <row r="356" spans="1:10" x14ac:dyDescent="0.25">
      <c r="A356" s="1">
        <v>336</v>
      </c>
      <c r="B356" s="62">
        <v>618.9</v>
      </c>
      <c r="C356" s="62">
        <v>-0.1</v>
      </c>
      <c r="D356" s="62">
        <v>626.4</v>
      </c>
      <c r="E356" s="67">
        <v>336</v>
      </c>
      <c r="F356" s="67">
        <v>278.5</v>
      </c>
      <c r="G356" s="62">
        <v>-0.1</v>
      </c>
      <c r="H356" s="62">
        <v>336</v>
      </c>
      <c r="I356" s="62">
        <v>261.7</v>
      </c>
      <c r="J356" s="62">
        <v>0.1</v>
      </c>
    </row>
    <row r="357" spans="1:10" x14ac:dyDescent="0.25">
      <c r="A357" s="1">
        <v>337</v>
      </c>
      <c r="B357" s="62">
        <v>618.79999999999995</v>
      </c>
      <c r="C357" s="62">
        <v>-0.1</v>
      </c>
      <c r="D357" s="62">
        <v>626.4</v>
      </c>
      <c r="E357" s="67">
        <v>337</v>
      </c>
      <c r="F357" s="67">
        <v>278.5</v>
      </c>
      <c r="G357" s="62">
        <v>-0.1</v>
      </c>
      <c r="H357" s="62">
        <v>337</v>
      </c>
      <c r="I357" s="62">
        <v>261.7</v>
      </c>
      <c r="J357" s="62">
        <v>0.1</v>
      </c>
    </row>
    <row r="358" spans="1:10" x14ac:dyDescent="0.25">
      <c r="A358" s="1">
        <v>338</v>
      </c>
      <c r="B358" s="62">
        <v>618.79999999999995</v>
      </c>
      <c r="C358" s="62">
        <v>0</v>
      </c>
      <c r="D358" s="62">
        <v>626.29999999999995</v>
      </c>
      <c r="E358" s="67">
        <v>338</v>
      </c>
      <c r="F358" s="67">
        <v>278.39999999999998</v>
      </c>
      <c r="G358" s="62">
        <v>-0.1</v>
      </c>
      <c r="H358" s="62">
        <v>338</v>
      </c>
      <c r="I358" s="62">
        <v>261.8</v>
      </c>
      <c r="J358" s="62">
        <v>0.1</v>
      </c>
    </row>
    <row r="359" spans="1:10" x14ac:dyDescent="0.25">
      <c r="A359" s="1">
        <v>339</v>
      </c>
      <c r="B359" s="62">
        <v>618.70000000000005</v>
      </c>
      <c r="C359" s="62">
        <v>0</v>
      </c>
      <c r="D359" s="62">
        <v>626.29999999999995</v>
      </c>
      <c r="E359" s="67">
        <v>339</v>
      </c>
      <c r="F359" s="67">
        <v>278.39999999999998</v>
      </c>
      <c r="G359" s="62">
        <v>-0.1</v>
      </c>
      <c r="H359" s="62">
        <v>339</v>
      </c>
      <c r="I359" s="62">
        <v>261.89999999999998</v>
      </c>
      <c r="J359" s="62">
        <v>0.1</v>
      </c>
    </row>
    <row r="360" spans="1:10" x14ac:dyDescent="0.25">
      <c r="A360" s="1">
        <v>340</v>
      </c>
      <c r="B360" s="62">
        <v>618.70000000000005</v>
      </c>
      <c r="C360" s="62">
        <v>0</v>
      </c>
      <c r="D360" s="62">
        <v>626.20000000000005</v>
      </c>
      <c r="E360" s="67">
        <v>340</v>
      </c>
      <c r="F360" s="67">
        <v>278.3</v>
      </c>
      <c r="G360" s="62">
        <v>-0.1</v>
      </c>
      <c r="H360" s="62">
        <v>340</v>
      </c>
      <c r="I360" s="62">
        <v>261.89999999999998</v>
      </c>
      <c r="J360" s="62">
        <v>0.1</v>
      </c>
    </row>
    <row r="361" spans="1:10" x14ac:dyDescent="0.25">
      <c r="A361" s="1">
        <v>341</v>
      </c>
      <c r="B361" s="62">
        <v>618.70000000000005</v>
      </c>
      <c r="C361" s="62">
        <v>0</v>
      </c>
      <c r="D361" s="62">
        <v>626.20000000000005</v>
      </c>
      <c r="E361" s="67">
        <v>341</v>
      </c>
      <c r="F361" s="67">
        <v>278.2</v>
      </c>
      <c r="G361" s="62">
        <v>-0.1</v>
      </c>
      <c r="H361" s="62">
        <v>341</v>
      </c>
      <c r="I361" s="62">
        <v>262</v>
      </c>
      <c r="J361" s="62">
        <v>0.1</v>
      </c>
    </row>
    <row r="362" spans="1:10" x14ac:dyDescent="0.25">
      <c r="A362" s="1">
        <v>342</v>
      </c>
      <c r="B362" s="62">
        <v>618.6</v>
      </c>
      <c r="C362" s="62">
        <v>0</v>
      </c>
      <c r="D362" s="62">
        <v>626.20000000000005</v>
      </c>
      <c r="E362" s="67">
        <v>342</v>
      </c>
      <c r="F362" s="67">
        <v>278.2</v>
      </c>
      <c r="G362" s="62">
        <v>-0.1</v>
      </c>
      <c r="H362" s="62">
        <v>342</v>
      </c>
      <c r="I362" s="62">
        <v>262.10000000000002</v>
      </c>
      <c r="J362" s="62">
        <v>0.1</v>
      </c>
    </row>
    <row r="363" spans="1:10" x14ac:dyDescent="0.25">
      <c r="A363" s="1">
        <v>343</v>
      </c>
      <c r="B363" s="62">
        <v>618.6</v>
      </c>
      <c r="C363" s="62">
        <v>0</v>
      </c>
      <c r="D363" s="62">
        <v>626.20000000000005</v>
      </c>
      <c r="E363" s="67">
        <v>343</v>
      </c>
      <c r="F363" s="67">
        <v>278.10000000000002</v>
      </c>
      <c r="G363" s="62">
        <v>-0.1</v>
      </c>
      <c r="H363" s="62">
        <v>343</v>
      </c>
      <c r="I363" s="62">
        <v>262.2</v>
      </c>
      <c r="J363" s="62">
        <v>0.1</v>
      </c>
    </row>
    <row r="364" spans="1:10" x14ac:dyDescent="0.25">
      <c r="A364" s="1">
        <v>344</v>
      </c>
      <c r="B364" s="62">
        <v>618.6</v>
      </c>
      <c r="C364" s="62">
        <v>0</v>
      </c>
      <c r="D364" s="62">
        <v>626.20000000000005</v>
      </c>
      <c r="E364" s="67">
        <v>344</v>
      </c>
      <c r="F364" s="67">
        <v>278.10000000000002</v>
      </c>
      <c r="G364" s="62">
        <v>-0.1</v>
      </c>
      <c r="H364" s="62">
        <v>344</v>
      </c>
      <c r="I364" s="62">
        <v>262.2</v>
      </c>
      <c r="J364" s="62">
        <v>0.1</v>
      </c>
    </row>
    <row r="365" spans="1:10" x14ac:dyDescent="0.25">
      <c r="A365" s="1">
        <v>345</v>
      </c>
      <c r="B365" s="62">
        <v>618.70000000000005</v>
      </c>
      <c r="C365" s="62">
        <v>0</v>
      </c>
      <c r="D365" s="62">
        <v>626.20000000000005</v>
      </c>
      <c r="E365" s="67">
        <v>345</v>
      </c>
      <c r="F365" s="67">
        <v>278</v>
      </c>
      <c r="G365" s="62">
        <v>-0.1</v>
      </c>
      <c r="H365" s="62">
        <v>345</v>
      </c>
      <c r="I365" s="62">
        <v>262.3</v>
      </c>
      <c r="J365" s="62">
        <v>0.1</v>
      </c>
    </row>
    <row r="366" spans="1:10" x14ac:dyDescent="0.25">
      <c r="A366" s="1">
        <v>346</v>
      </c>
      <c r="B366" s="62">
        <v>618.70000000000005</v>
      </c>
      <c r="C366" s="62">
        <v>0</v>
      </c>
      <c r="D366" s="62">
        <v>626.20000000000005</v>
      </c>
      <c r="E366" s="67">
        <v>346</v>
      </c>
      <c r="F366" s="67">
        <v>277.89999999999998</v>
      </c>
      <c r="G366" s="62">
        <v>-0.1</v>
      </c>
      <c r="H366" s="62">
        <v>346</v>
      </c>
      <c r="I366" s="62">
        <v>262.39999999999998</v>
      </c>
      <c r="J366" s="62">
        <v>0.1</v>
      </c>
    </row>
    <row r="367" spans="1:10" x14ac:dyDescent="0.25">
      <c r="A367" s="1">
        <v>347</v>
      </c>
      <c r="B367" s="62">
        <v>618.70000000000005</v>
      </c>
      <c r="C367" s="62">
        <v>0</v>
      </c>
      <c r="D367" s="62">
        <v>626.20000000000005</v>
      </c>
      <c r="E367" s="67">
        <v>347</v>
      </c>
      <c r="F367" s="67">
        <v>277.89999999999998</v>
      </c>
      <c r="G367" s="62">
        <v>-0.1</v>
      </c>
      <c r="H367" s="62">
        <v>347</v>
      </c>
      <c r="I367" s="62">
        <v>262.5</v>
      </c>
      <c r="J367" s="62">
        <v>0.1</v>
      </c>
    </row>
    <row r="368" spans="1:10" x14ac:dyDescent="0.25">
      <c r="A368" s="1">
        <v>348</v>
      </c>
      <c r="B368" s="62">
        <v>618.70000000000005</v>
      </c>
      <c r="C368" s="62">
        <v>0</v>
      </c>
      <c r="D368" s="62">
        <v>626.29999999999995</v>
      </c>
      <c r="E368" s="67">
        <v>348</v>
      </c>
      <c r="F368" s="67">
        <v>277.8</v>
      </c>
      <c r="G368" s="62">
        <v>-0.1</v>
      </c>
      <c r="H368" s="62">
        <v>348</v>
      </c>
      <c r="I368" s="62">
        <v>262.5</v>
      </c>
      <c r="J368" s="62">
        <v>0.1</v>
      </c>
    </row>
    <row r="369" spans="1:10" x14ac:dyDescent="0.25">
      <c r="A369" s="1">
        <v>349</v>
      </c>
      <c r="B369" s="62">
        <v>618.79999999999995</v>
      </c>
      <c r="C369" s="62">
        <v>0</v>
      </c>
      <c r="D369" s="62">
        <v>626.29999999999995</v>
      </c>
      <c r="E369" s="67">
        <v>349</v>
      </c>
      <c r="F369" s="67">
        <v>277.8</v>
      </c>
      <c r="G369" s="62">
        <v>-0.1</v>
      </c>
      <c r="H369" s="62">
        <v>349</v>
      </c>
      <c r="I369" s="62">
        <v>262.60000000000002</v>
      </c>
      <c r="J369" s="62">
        <v>0.1</v>
      </c>
    </row>
    <row r="370" spans="1:10" x14ac:dyDescent="0.25">
      <c r="A370" s="1">
        <v>350</v>
      </c>
      <c r="B370" s="62">
        <v>618.79999999999995</v>
      </c>
      <c r="C370" s="62">
        <v>0.1</v>
      </c>
      <c r="D370" s="62">
        <v>626.4</v>
      </c>
      <c r="E370" s="67">
        <v>350</v>
      </c>
      <c r="F370" s="67">
        <v>277.7</v>
      </c>
      <c r="G370" s="62">
        <v>-0.1</v>
      </c>
      <c r="H370" s="62">
        <v>350</v>
      </c>
      <c r="I370" s="62">
        <v>262.7</v>
      </c>
      <c r="J370" s="62">
        <v>0.1</v>
      </c>
    </row>
    <row r="371" spans="1:10" x14ac:dyDescent="0.25">
      <c r="A371" s="1">
        <v>351</v>
      </c>
      <c r="B371" s="62">
        <v>618.9</v>
      </c>
      <c r="C371" s="62">
        <v>0.1</v>
      </c>
      <c r="D371" s="62">
        <v>626.4</v>
      </c>
      <c r="E371" s="67">
        <v>351</v>
      </c>
      <c r="F371" s="67">
        <v>277.60000000000002</v>
      </c>
      <c r="G371" s="62">
        <v>-0.1</v>
      </c>
      <c r="H371" s="62">
        <v>351</v>
      </c>
      <c r="I371" s="62">
        <v>262.8</v>
      </c>
      <c r="J371" s="62">
        <v>0.1</v>
      </c>
    </row>
    <row r="372" spans="1:10" x14ac:dyDescent="0.25">
      <c r="A372" s="1">
        <v>352</v>
      </c>
      <c r="B372" s="62">
        <v>619</v>
      </c>
      <c r="C372" s="62">
        <v>0.1</v>
      </c>
      <c r="D372" s="62">
        <v>626.5</v>
      </c>
      <c r="E372" s="67">
        <v>352</v>
      </c>
      <c r="F372" s="67">
        <v>277.60000000000002</v>
      </c>
      <c r="G372" s="62">
        <v>-0.1</v>
      </c>
      <c r="H372" s="62">
        <v>352</v>
      </c>
      <c r="I372" s="62">
        <v>262.89999999999998</v>
      </c>
      <c r="J372" s="62">
        <v>0.1</v>
      </c>
    </row>
    <row r="373" spans="1:10" x14ac:dyDescent="0.25">
      <c r="A373" s="1">
        <v>353</v>
      </c>
      <c r="B373" s="62">
        <v>619</v>
      </c>
      <c r="C373" s="62">
        <v>0.1</v>
      </c>
      <c r="D373" s="62">
        <v>626.6</v>
      </c>
      <c r="E373" s="67">
        <v>353</v>
      </c>
      <c r="F373" s="67">
        <v>277.5</v>
      </c>
      <c r="G373" s="62">
        <v>-0.1</v>
      </c>
      <c r="H373" s="62">
        <v>353</v>
      </c>
      <c r="I373" s="62">
        <v>263</v>
      </c>
      <c r="J373" s="62">
        <v>0.1</v>
      </c>
    </row>
    <row r="374" spans="1:10" x14ac:dyDescent="0.25">
      <c r="A374" s="1">
        <v>354</v>
      </c>
      <c r="B374" s="62">
        <v>619.1</v>
      </c>
      <c r="C374" s="62">
        <v>0.1</v>
      </c>
      <c r="D374" s="62">
        <v>626.70000000000005</v>
      </c>
      <c r="E374" s="67">
        <v>354</v>
      </c>
      <c r="F374" s="67">
        <v>277.5</v>
      </c>
      <c r="G374" s="62">
        <v>-0.1</v>
      </c>
      <c r="H374" s="62">
        <v>354</v>
      </c>
      <c r="I374" s="62">
        <v>263</v>
      </c>
      <c r="J374" s="62">
        <v>0.1</v>
      </c>
    </row>
    <row r="375" spans="1:10" x14ac:dyDescent="0.25">
      <c r="A375" s="1">
        <v>355</v>
      </c>
      <c r="B375" s="62">
        <v>619.20000000000005</v>
      </c>
      <c r="C375" s="62">
        <v>0.1</v>
      </c>
      <c r="D375" s="62">
        <v>626.79999999999995</v>
      </c>
      <c r="E375" s="67">
        <v>355</v>
      </c>
      <c r="F375" s="67">
        <v>277.39999999999998</v>
      </c>
      <c r="G375" s="62">
        <v>-0.1</v>
      </c>
      <c r="H375" s="62">
        <v>355</v>
      </c>
      <c r="I375" s="62">
        <v>263.10000000000002</v>
      </c>
      <c r="J375" s="62">
        <v>0.1</v>
      </c>
    </row>
    <row r="376" spans="1:10" x14ac:dyDescent="0.25">
      <c r="A376" s="1">
        <v>356</v>
      </c>
      <c r="B376" s="62">
        <v>619.29999999999995</v>
      </c>
      <c r="C376" s="62">
        <v>0.1</v>
      </c>
      <c r="D376" s="62">
        <v>626.9</v>
      </c>
      <c r="E376" s="67">
        <v>356</v>
      </c>
      <c r="F376" s="67">
        <v>277.39999999999998</v>
      </c>
      <c r="G376" s="62">
        <v>-0.1</v>
      </c>
      <c r="H376" s="62">
        <v>356</v>
      </c>
      <c r="I376" s="62">
        <v>263.2</v>
      </c>
      <c r="J376" s="62">
        <v>0.1</v>
      </c>
    </row>
    <row r="377" spans="1:10" x14ac:dyDescent="0.25">
      <c r="A377" s="1">
        <v>357</v>
      </c>
      <c r="B377" s="62">
        <v>619.5</v>
      </c>
      <c r="C377" s="62">
        <v>0.1</v>
      </c>
      <c r="D377" s="62">
        <v>627</v>
      </c>
      <c r="E377" s="67">
        <v>357</v>
      </c>
      <c r="F377" s="67">
        <v>277.3</v>
      </c>
      <c r="G377" s="62">
        <v>0</v>
      </c>
      <c r="H377" s="62">
        <v>357</v>
      </c>
      <c r="I377" s="62">
        <v>263.3</v>
      </c>
      <c r="J377" s="62">
        <v>0.1</v>
      </c>
    </row>
    <row r="378" spans="1:10" x14ac:dyDescent="0.25">
      <c r="A378" s="1">
        <v>358</v>
      </c>
      <c r="B378" s="62">
        <v>619.6</v>
      </c>
      <c r="C378" s="62">
        <v>0.1</v>
      </c>
      <c r="D378" s="62">
        <v>627.1</v>
      </c>
      <c r="E378" s="67">
        <v>358</v>
      </c>
      <c r="F378" s="67">
        <v>277.3</v>
      </c>
      <c r="G378" s="62">
        <v>0</v>
      </c>
      <c r="H378" s="62">
        <v>358</v>
      </c>
      <c r="I378" s="62">
        <v>263.39999999999998</v>
      </c>
      <c r="J378" s="62">
        <v>0.1</v>
      </c>
    </row>
    <row r="379" spans="1:10" x14ac:dyDescent="0.25">
      <c r="A379" s="1">
        <v>359</v>
      </c>
      <c r="B379" s="62">
        <v>619.70000000000005</v>
      </c>
      <c r="C379" s="62">
        <v>0.1</v>
      </c>
      <c r="D379" s="62">
        <v>627.29999999999995</v>
      </c>
      <c r="E379" s="67">
        <v>359</v>
      </c>
      <c r="F379" s="67">
        <v>277.2</v>
      </c>
      <c r="G379" s="62">
        <v>0</v>
      </c>
      <c r="H379" s="62">
        <v>359</v>
      </c>
      <c r="I379" s="62">
        <v>263.39999999999998</v>
      </c>
      <c r="J379" s="62">
        <v>0.1</v>
      </c>
    </row>
    <row r="380" spans="1:10" x14ac:dyDescent="0.25">
      <c r="A380" s="1">
        <v>360</v>
      </c>
      <c r="B380" s="62">
        <v>619.9</v>
      </c>
      <c r="C380" s="62">
        <v>0.1</v>
      </c>
      <c r="D380" s="62">
        <v>627.4</v>
      </c>
      <c r="E380" s="67">
        <v>360</v>
      </c>
      <c r="F380" s="67">
        <v>277.2</v>
      </c>
      <c r="G380" s="62">
        <v>0</v>
      </c>
      <c r="H380" s="62">
        <v>360</v>
      </c>
      <c r="I380" s="62">
        <v>263.5</v>
      </c>
      <c r="J380" s="62">
        <v>0.1</v>
      </c>
    </row>
    <row r="381" spans="1:10" x14ac:dyDescent="0.25">
      <c r="A381" s="1">
        <v>361</v>
      </c>
      <c r="B381" s="62">
        <v>620</v>
      </c>
      <c r="C381" s="62">
        <v>0.2</v>
      </c>
      <c r="D381" s="62">
        <v>627.6</v>
      </c>
      <c r="E381" s="67">
        <v>361</v>
      </c>
      <c r="F381" s="67">
        <v>277.10000000000002</v>
      </c>
      <c r="G381" s="62">
        <v>0</v>
      </c>
      <c r="H381" s="62">
        <v>361</v>
      </c>
      <c r="I381" s="62">
        <v>263.60000000000002</v>
      </c>
      <c r="J381" s="62">
        <v>0.1</v>
      </c>
    </row>
    <row r="382" spans="1:10" x14ac:dyDescent="0.25">
      <c r="A382" s="1">
        <v>362</v>
      </c>
      <c r="B382" s="62">
        <v>620.20000000000005</v>
      </c>
      <c r="C382" s="62">
        <v>0.2</v>
      </c>
      <c r="D382" s="62">
        <v>627.70000000000005</v>
      </c>
      <c r="E382" s="67">
        <v>362</v>
      </c>
      <c r="F382" s="67">
        <v>277.10000000000002</v>
      </c>
      <c r="G382" s="62">
        <v>0</v>
      </c>
      <c r="H382" s="62">
        <v>362</v>
      </c>
      <c r="I382" s="62">
        <v>263.60000000000002</v>
      </c>
      <c r="J382" s="62">
        <v>0.1</v>
      </c>
    </row>
    <row r="383" spans="1:10" x14ac:dyDescent="0.25">
      <c r="A383" s="1">
        <v>363</v>
      </c>
      <c r="B383" s="62">
        <v>620.29999999999995</v>
      </c>
      <c r="C383" s="62">
        <v>0.2</v>
      </c>
      <c r="D383" s="62">
        <v>627.9</v>
      </c>
      <c r="E383" s="67">
        <v>363</v>
      </c>
      <c r="F383" s="67">
        <v>277.10000000000002</v>
      </c>
      <c r="G383" s="62">
        <v>0</v>
      </c>
      <c r="H383" s="62">
        <v>363</v>
      </c>
      <c r="I383" s="62">
        <v>263.7</v>
      </c>
      <c r="J383" s="62">
        <v>0.1</v>
      </c>
    </row>
    <row r="384" spans="1:10" x14ac:dyDescent="0.25">
      <c r="A384" s="1">
        <v>364</v>
      </c>
      <c r="B384" s="62">
        <v>620.5</v>
      </c>
      <c r="C384" s="62">
        <v>0.2</v>
      </c>
      <c r="D384" s="62">
        <v>628.1</v>
      </c>
      <c r="E384" s="67">
        <v>364</v>
      </c>
      <c r="F384" s="67">
        <v>277</v>
      </c>
      <c r="G384" s="62">
        <v>0</v>
      </c>
      <c r="H384" s="62">
        <v>364</v>
      </c>
      <c r="I384" s="62">
        <v>263.8</v>
      </c>
      <c r="J384" s="62">
        <v>0.1</v>
      </c>
    </row>
    <row r="385" spans="1:10" x14ac:dyDescent="0.25">
      <c r="A385" s="1">
        <v>365</v>
      </c>
      <c r="B385" s="62">
        <v>620.70000000000005</v>
      </c>
      <c r="C385" s="62">
        <v>0.2</v>
      </c>
      <c r="D385" s="62">
        <v>628.29999999999995</v>
      </c>
      <c r="E385" s="67">
        <v>365</v>
      </c>
      <c r="F385" s="67">
        <v>277</v>
      </c>
      <c r="G385" s="62">
        <v>0</v>
      </c>
      <c r="H385" s="62">
        <v>365</v>
      </c>
      <c r="I385" s="62">
        <v>263.8</v>
      </c>
      <c r="J385" s="62">
        <v>0.1</v>
      </c>
    </row>
    <row r="386" spans="1:10" x14ac:dyDescent="0.25">
      <c r="A386" s="1">
        <v>366</v>
      </c>
      <c r="B386" s="62">
        <v>620.9</v>
      </c>
      <c r="C386" s="62">
        <v>0.2</v>
      </c>
      <c r="D386" s="62">
        <v>628.5</v>
      </c>
      <c r="E386" s="67">
        <v>366</v>
      </c>
      <c r="F386" s="67">
        <v>277</v>
      </c>
      <c r="G386" s="62">
        <v>0</v>
      </c>
      <c r="H386" s="62">
        <v>366</v>
      </c>
      <c r="I386" s="62">
        <v>263.89999999999998</v>
      </c>
      <c r="J386" s="62">
        <v>0.1</v>
      </c>
    </row>
    <row r="387" spans="1:10" x14ac:dyDescent="0.25">
      <c r="A387" s="1">
        <v>367</v>
      </c>
      <c r="B387" s="62">
        <v>621.1</v>
      </c>
      <c r="C387" s="62">
        <v>0.2</v>
      </c>
      <c r="D387" s="62">
        <v>628.70000000000005</v>
      </c>
      <c r="E387" s="67">
        <v>367</v>
      </c>
      <c r="F387" s="67">
        <v>276.89999999999998</v>
      </c>
      <c r="G387" s="62">
        <v>0</v>
      </c>
      <c r="H387" s="62">
        <v>367</v>
      </c>
      <c r="I387" s="62">
        <v>263.89999999999998</v>
      </c>
      <c r="J387" s="62">
        <v>0</v>
      </c>
    </row>
    <row r="388" spans="1:10" x14ac:dyDescent="0.25">
      <c r="A388" s="1">
        <v>368</v>
      </c>
      <c r="B388" s="62">
        <v>621.29999999999995</v>
      </c>
      <c r="C388" s="62">
        <v>0.2</v>
      </c>
      <c r="D388" s="62">
        <v>628.9</v>
      </c>
      <c r="E388" s="67">
        <v>368</v>
      </c>
      <c r="F388" s="67">
        <v>276.89999999999998</v>
      </c>
      <c r="G388" s="62">
        <v>0</v>
      </c>
      <c r="H388" s="62">
        <v>368</v>
      </c>
      <c r="I388" s="62">
        <v>264</v>
      </c>
      <c r="J388" s="62">
        <v>0</v>
      </c>
    </row>
    <row r="389" spans="1:10" x14ac:dyDescent="0.25">
      <c r="A389" s="1">
        <v>369</v>
      </c>
      <c r="B389" s="62">
        <v>621.5</v>
      </c>
      <c r="C389" s="62">
        <v>0.2</v>
      </c>
      <c r="D389" s="62">
        <v>629.1</v>
      </c>
      <c r="E389" s="67">
        <v>369</v>
      </c>
      <c r="F389" s="67">
        <v>276.89999999999998</v>
      </c>
      <c r="G389" s="62">
        <v>0</v>
      </c>
      <c r="H389" s="62">
        <v>369</v>
      </c>
      <c r="I389" s="62">
        <v>264</v>
      </c>
      <c r="J389" s="62">
        <v>0</v>
      </c>
    </row>
    <row r="390" spans="1:10" x14ac:dyDescent="0.25">
      <c r="A390" s="1">
        <v>370</v>
      </c>
      <c r="B390" s="62">
        <v>621.70000000000005</v>
      </c>
      <c r="C390" s="62">
        <v>0.2</v>
      </c>
      <c r="D390" s="62">
        <v>629.29999999999995</v>
      </c>
      <c r="E390" s="67">
        <v>370</v>
      </c>
      <c r="F390" s="67">
        <v>276.8</v>
      </c>
      <c r="G390" s="62">
        <v>0</v>
      </c>
      <c r="H390" s="62">
        <v>370</v>
      </c>
      <c r="I390" s="62">
        <v>264.10000000000002</v>
      </c>
      <c r="J390" s="62">
        <v>0</v>
      </c>
    </row>
    <row r="391" spans="1:10" x14ac:dyDescent="0.25">
      <c r="A391" s="1">
        <v>371</v>
      </c>
      <c r="B391" s="62">
        <v>622</v>
      </c>
      <c r="C391" s="62">
        <v>0.2</v>
      </c>
      <c r="D391" s="62">
        <v>629.6</v>
      </c>
      <c r="E391" s="67">
        <v>371</v>
      </c>
      <c r="F391" s="67">
        <v>276.8</v>
      </c>
      <c r="G391" s="62">
        <v>0</v>
      </c>
      <c r="H391" s="62">
        <v>371</v>
      </c>
      <c r="I391" s="62">
        <v>264.10000000000002</v>
      </c>
      <c r="J391" s="62">
        <v>0</v>
      </c>
    </row>
    <row r="392" spans="1:10" x14ac:dyDescent="0.25">
      <c r="A392" s="1">
        <v>372</v>
      </c>
      <c r="B392" s="62">
        <v>622.20000000000005</v>
      </c>
      <c r="C392" s="62">
        <v>0.2</v>
      </c>
      <c r="D392" s="62">
        <v>629.79999999999995</v>
      </c>
      <c r="E392" s="67">
        <v>372</v>
      </c>
      <c r="F392" s="67">
        <v>276.8</v>
      </c>
      <c r="G392" s="62">
        <v>0</v>
      </c>
      <c r="H392" s="62">
        <v>372</v>
      </c>
      <c r="I392" s="62">
        <v>264.10000000000002</v>
      </c>
      <c r="J392" s="62">
        <v>0</v>
      </c>
    </row>
    <row r="393" spans="1:10" x14ac:dyDescent="0.25">
      <c r="A393" s="1">
        <v>373</v>
      </c>
      <c r="B393" s="62">
        <v>622.5</v>
      </c>
      <c r="C393" s="62">
        <v>0.2</v>
      </c>
      <c r="D393" s="62">
        <v>630</v>
      </c>
      <c r="E393" s="67">
        <v>373</v>
      </c>
      <c r="F393" s="67">
        <v>276.8</v>
      </c>
      <c r="G393" s="62">
        <v>0</v>
      </c>
      <c r="H393" s="62">
        <v>373</v>
      </c>
      <c r="I393" s="62">
        <v>264.2</v>
      </c>
      <c r="J393" s="62">
        <v>0</v>
      </c>
    </row>
    <row r="394" spans="1:10" x14ac:dyDescent="0.25">
      <c r="A394" s="1">
        <v>374</v>
      </c>
      <c r="B394" s="62">
        <v>622.70000000000005</v>
      </c>
      <c r="C394" s="62">
        <v>0.30000000000000004</v>
      </c>
      <c r="D394" s="62">
        <v>630.29999999999995</v>
      </c>
      <c r="E394" s="67">
        <v>374</v>
      </c>
      <c r="F394" s="67">
        <v>276.7</v>
      </c>
      <c r="G394" s="62">
        <v>0</v>
      </c>
      <c r="H394" s="62">
        <v>374</v>
      </c>
      <c r="I394" s="62">
        <v>264.2</v>
      </c>
      <c r="J394" s="62">
        <v>0</v>
      </c>
    </row>
    <row r="395" spans="1:10" x14ac:dyDescent="0.25">
      <c r="A395" s="1">
        <v>375</v>
      </c>
      <c r="B395" s="62">
        <v>623</v>
      </c>
      <c r="C395" s="62">
        <v>0.30000000000000004</v>
      </c>
      <c r="D395" s="62">
        <v>630.6</v>
      </c>
      <c r="E395" s="67">
        <v>375</v>
      </c>
      <c r="F395" s="67">
        <v>276.7</v>
      </c>
      <c r="G395" s="62">
        <v>0</v>
      </c>
      <c r="H395" s="62">
        <v>375</v>
      </c>
      <c r="I395" s="62">
        <v>264.2</v>
      </c>
      <c r="J395" s="62">
        <v>0</v>
      </c>
    </row>
    <row r="396" spans="1:10" x14ac:dyDescent="0.25">
      <c r="A396" s="1">
        <v>376</v>
      </c>
      <c r="B396" s="62">
        <v>623.20000000000005</v>
      </c>
      <c r="C396" s="62">
        <v>0.30000000000000004</v>
      </c>
      <c r="D396" s="62">
        <v>630.79999999999995</v>
      </c>
      <c r="E396" s="67">
        <v>376</v>
      </c>
      <c r="F396" s="67">
        <v>276.7</v>
      </c>
      <c r="G396" s="62">
        <v>0</v>
      </c>
      <c r="H396" s="62">
        <v>376</v>
      </c>
      <c r="I396" s="62">
        <v>264.2</v>
      </c>
      <c r="J396" s="62">
        <v>0</v>
      </c>
    </row>
    <row r="397" spans="1:10" x14ac:dyDescent="0.25">
      <c r="A397" s="1">
        <v>377</v>
      </c>
      <c r="B397" s="62">
        <v>623.5</v>
      </c>
      <c r="C397" s="62">
        <v>0.30000000000000004</v>
      </c>
      <c r="D397" s="62">
        <v>631.1</v>
      </c>
      <c r="E397" s="67">
        <v>377</v>
      </c>
      <c r="F397" s="67">
        <v>276.7</v>
      </c>
      <c r="G397" s="62">
        <v>0</v>
      </c>
      <c r="H397" s="62">
        <v>377</v>
      </c>
      <c r="I397" s="62">
        <v>264.3</v>
      </c>
      <c r="J397" s="62">
        <v>0</v>
      </c>
    </row>
    <row r="398" spans="1:10" x14ac:dyDescent="0.25">
      <c r="A398" s="1">
        <v>378</v>
      </c>
      <c r="B398" s="62">
        <v>623.79999999999995</v>
      </c>
      <c r="C398" s="62">
        <v>0.30000000000000004</v>
      </c>
      <c r="D398" s="62">
        <v>631.4</v>
      </c>
      <c r="E398" s="67">
        <v>378</v>
      </c>
      <c r="F398" s="67">
        <v>276.7</v>
      </c>
      <c r="G398" s="62">
        <v>0</v>
      </c>
      <c r="H398" s="62">
        <v>378</v>
      </c>
      <c r="I398" s="62">
        <v>264.3</v>
      </c>
      <c r="J398" s="62">
        <v>0</v>
      </c>
    </row>
    <row r="399" spans="1:10" x14ac:dyDescent="0.25">
      <c r="A399" s="1">
        <v>379</v>
      </c>
      <c r="B399" s="62">
        <v>624</v>
      </c>
      <c r="C399" s="62">
        <v>0.30000000000000004</v>
      </c>
      <c r="D399" s="62">
        <v>631.70000000000005</v>
      </c>
      <c r="E399" s="67">
        <v>379</v>
      </c>
      <c r="F399" s="67">
        <v>276.7</v>
      </c>
      <c r="G399" s="62">
        <v>0</v>
      </c>
      <c r="H399" s="62">
        <v>379</v>
      </c>
      <c r="I399" s="62">
        <v>264.3</v>
      </c>
      <c r="J399" s="62">
        <v>0</v>
      </c>
    </row>
    <row r="400" spans="1:10" x14ac:dyDescent="0.25">
      <c r="A400" s="1">
        <v>380</v>
      </c>
      <c r="B400" s="62">
        <v>624.29999999999995</v>
      </c>
      <c r="C400" s="62">
        <v>0.30000000000000004</v>
      </c>
      <c r="D400" s="62">
        <v>631.9</v>
      </c>
      <c r="E400" s="67">
        <v>380</v>
      </c>
      <c r="F400" s="67">
        <v>276.7</v>
      </c>
      <c r="G400" s="62">
        <v>0</v>
      </c>
      <c r="H400" s="62">
        <v>380</v>
      </c>
      <c r="I400" s="62">
        <v>264.3</v>
      </c>
      <c r="J400" s="62">
        <v>0</v>
      </c>
    </row>
    <row r="401" spans="1:10" x14ac:dyDescent="0.25">
      <c r="A401" s="1">
        <v>381</v>
      </c>
      <c r="B401" s="62">
        <v>624.6</v>
      </c>
      <c r="C401" s="62">
        <v>0.30000000000000004</v>
      </c>
      <c r="D401" s="62">
        <v>632.20000000000005</v>
      </c>
      <c r="E401" s="67">
        <v>381</v>
      </c>
      <c r="F401" s="67">
        <v>276.7</v>
      </c>
      <c r="G401" s="62">
        <v>0</v>
      </c>
      <c r="H401" s="62">
        <v>381</v>
      </c>
      <c r="I401" s="62">
        <v>264.3</v>
      </c>
      <c r="J401" s="62">
        <v>0</v>
      </c>
    </row>
    <row r="402" spans="1:10" x14ac:dyDescent="0.25">
      <c r="A402" s="1">
        <v>382</v>
      </c>
      <c r="B402" s="62">
        <v>624.9</v>
      </c>
      <c r="C402" s="62">
        <v>0.30000000000000004</v>
      </c>
      <c r="D402" s="62">
        <v>632.5</v>
      </c>
      <c r="E402" s="67">
        <v>382</v>
      </c>
      <c r="F402" s="67">
        <v>276.60000000000002</v>
      </c>
      <c r="G402" s="62">
        <v>0</v>
      </c>
      <c r="H402" s="62">
        <v>382</v>
      </c>
      <c r="I402" s="62">
        <v>264.3</v>
      </c>
      <c r="J402" s="62">
        <v>0</v>
      </c>
    </row>
    <row r="403" spans="1:10" x14ac:dyDescent="0.25">
      <c r="A403" s="1">
        <v>383</v>
      </c>
      <c r="B403" s="62">
        <v>625.20000000000005</v>
      </c>
      <c r="C403" s="62">
        <v>0.30000000000000004</v>
      </c>
      <c r="D403" s="62">
        <v>632.79999999999995</v>
      </c>
      <c r="E403" s="67">
        <v>383</v>
      </c>
      <c r="F403" s="67">
        <v>276.60000000000002</v>
      </c>
      <c r="G403" s="62">
        <v>0</v>
      </c>
      <c r="H403" s="62">
        <v>383</v>
      </c>
      <c r="I403" s="62">
        <v>264.3</v>
      </c>
      <c r="J403" s="62">
        <v>0</v>
      </c>
    </row>
    <row r="404" spans="1:10" x14ac:dyDescent="0.25">
      <c r="A404" s="1">
        <v>384</v>
      </c>
      <c r="B404" s="62">
        <v>625.5</v>
      </c>
      <c r="C404" s="62">
        <v>0.30000000000000004</v>
      </c>
      <c r="D404" s="62">
        <v>633.1</v>
      </c>
      <c r="E404" s="67">
        <v>384</v>
      </c>
      <c r="F404" s="67">
        <v>276.60000000000002</v>
      </c>
      <c r="G404" s="62">
        <v>0</v>
      </c>
      <c r="H404" s="62">
        <v>384</v>
      </c>
      <c r="I404" s="62">
        <v>264.3</v>
      </c>
      <c r="J404" s="62">
        <v>0</v>
      </c>
    </row>
    <row r="405" spans="1:10" x14ac:dyDescent="0.25">
      <c r="A405" s="1">
        <v>385</v>
      </c>
      <c r="B405" s="62">
        <v>625.79999999999995</v>
      </c>
      <c r="C405" s="62">
        <v>0.30000000000000004</v>
      </c>
      <c r="D405" s="62">
        <v>633.4</v>
      </c>
      <c r="E405" s="67">
        <v>385</v>
      </c>
      <c r="F405" s="67">
        <v>276.60000000000002</v>
      </c>
      <c r="G405" s="62">
        <v>0</v>
      </c>
      <c r="H405" s="62">
        <v>385</v>
      </c>
      <c r="I405" s="62">
        <v>264.3</v>
      </c>
      <c r="J405" s="62">
        <v>0</v>
      </c>
    </row>
    <row r="406" spans="1:10" x14ac:dyDescent="0.25">
      <c r="A406" s="1">
        <v>386</v>
      </c>
      <c r="B406" s="62">
        <v>626.1</v>
      </c>
      <c r="C406" s="62">
        <v>0.30000000000000004</v>
      </c>
      <c r="D406" s="62">
        <v>633.70000000000005</v>
      </c>
      <c r="E406" s="67">
        <v>386</v>
      </c>
      <c r="F406" s="67">
        <v>276.60000000000002</v>
      </c>
      <c r="G406" s="62">
        <v>0</v>
      </c>
      <c r="H406" s="62">
        <v>386</v>
      </c>
      <c r="I406" s="62">
        <v>264.3</v>
      </c>
      <c r="J406" s="62">
        <v>0</v>
      </c>
    </row>
    <row r="407" spans="1:10" x14ac:dyDescent="0.25">
      <c r="A407" s="1">
        <v>387</v>
      </c>
      <c r="B407" s="62">
        <v>626.4</v>
      </c>
      <c r="C407" s="62">
        <v>0.30000000000000004</v>
      </c>
      <c r="D407" s="62">
        <v>634</v>
      </c>
      <c r="E407" s="67">
        <v>387</v>
      </c>
      <c r="F407" s="67">
        <v>276.60000000000002</v>
      </c>
      <c r="G407" s="62">
        <v>0</v>
      </c>
      <c r="H407" s="62">
        <v>387</v>
      </c>
      <c r="I407" s="62">
        <v>264.3</v>
      </c>
      <c r="J407" s="62">
        <v>0</v>
      </c>
    </row>
    <row r="408" spans="1:10" x14ac:dyDescent="0.25">
      <c r="A408" s="1">
        <v>388</v>
      </c>
      <c r="B408" s="62">
        <v>626.70000000000005</v>
      </c>
      <c r="C408" s="62">
        <v>0.30000000000000004</v>
      </c>
      <c r="D408" s="62">
        <v>634.29999999999995</v>
      </c>
      <c r="E408" s="67">
        <v>388</v>
      </c>
      <c r="F408" s="67">
        <v>276.60000000000002</v>
      </c>
      <c r="G408" s="62">
        <v>0</v>
      </c>
      <c r="H408" s="62">
        <v>388</v>
      </c>
      <c r="I408" s="62">
        <v>264.3</v>
      </c>
      <c r="J408" s="62">
        <v>0</v>
      </c>
    </row>
    <row r="409" spans="1:10" x14ac:dyDescent="0.25">
      <c r="A409" s="1">
        <v>389</v>
      </c>
      <c r="B409" s="62">
        <v>627</v>
      </c>
      <c r="C409" s="62">
        <v>0.30000000000000004</v>
      </c>
      <c r="D409" s="62">
        <v>634.6</v>
      </c>
      <c r="E409" s="67">
        <v>389</v>
      </c>
      <c r="F409" s="67">
        <v>276.60000000000002</v>
      </c>
      <c r="G409" s="62">
        <v>0</v>
      </c>
      <c r="H409" s="62">
        <v>389</v>
      </c>
      <c r="I409" s="62">
        <v>264.3</v>
      </c>
      <c r="J409" s="62">
        <v>0</v>
      </c>
    </row>
    <row r="410" spans="1:10" x14ac:dyDescent="0.25">
      <c r="A410" s="1">
        <v>390</v>
      </c>
      <c r="B410" s="62">
        <v>627.29999999999995</v>
      </c>
      <c r="C410" s="62">
        <v>0.30000000000000004</v>
      </c>
      <c r="D410" s="62">
        <v>634.9</v>
      </c>
      <c r="E410" s="67">
        <v>390</v>
      </c>
      <c r="F410" s="67">
        <v>276.60000000000002</v>
      </c>
      <c r="G410" s="62">
        <v>0</v>
      </c>
      <c r="H410" s="62">
        <v>390</v>
      </c>
      <c r="I410" s="62">
        <v>264.3</v>
      </c>
      <c r="J410" s="62">
        <v>0</v>
      </c>
    </row>
    <row r="411" spans="1:10" x14ac:dyDescent="0.25">
      <c r="A411" s="1">
        <v>391</v>
      </c>
      <c r="B411" s="62">
        <v>627.6</v>
      </c>
      <c r="C411" s="62">
        <v>0.30000000000000004</v>
      </c>
      <c r="D411" s="62">
        <v>635.20000000000005</v>
      </c>
      <c r="E411" s="67">
        <v>391</v>
      </c>
      <c r="F411" s="67">
        <v>276.60000000000002</v>
      </c>
      <c r="G411" s="62">
        <v>0</v>
      </c>
      <c r="H411" s="62">
        <v>391</v>
      </c>
      <c r="I411" s="62">
        <v>264.3</v>
      </c>
      <c r="J411" s="62">
        <v>0</v>
      </c>
    </row>
    <row r="412" spans="1:10" x14ac:dyDescent="0.25">
      <c r="A412" s="1">
        <v>392</v>
      </c>
      <c r="B412" s="62">
        <v>627.9</v>
      </c>
      <c r="C412" s="62">
        <v>0.30000000000000004</v>
      </c>
      <c r="D412" s="62">
        <v>635.6</v>
      </c>
      <c r="E412" s="67">
        <v>392</v>
      </c>
      <c r="F412" s="67">
        <v>276.60000000000002</v>
      </c>
      <c r="G412" s="62">
        <v>0</v>
      </c>
      <c r="H412" s="62">
        <v>392</v>
      </c>
      <c r="I412" s="62">
        <v>264.3</v>
      </c>
      <c r="J412" s="62">
        <v>0</v>
      </c>
    </row>
    <row r="413" spans="1:10" x14ac:dyDescent="0.25">
      <c r="A413" s="1">
        <v>393</v>
      </c>
      <c r="B413" s="62">
        <v>628.20000000000005</v>
      </c>
      <c r="C413" s="62">
        <v>0.30000000000000004</v>
      </c>
      <c r="D413" s="62">
        <v>635.9</v>
      </c>
      <c r="E413" s="67">
        <v>393</v>
      </c>
      <c r="F413" s="67">
        <v>276.60000000000002</v>
      </c>
      <c r="G413" s="62">
        <v>0</v>
      </c>
      <c r="H413" s="62">
        <v>393</v>
      </c>
      <c r="I413" s="62">
        <v>264.3</v>
      </c>
      <c r="J413" s="62">
        <v>0</v>
      </c>
    </row>
    <row r="414" spans="1:10" x14ac:dyDescent="0.25">
      <c r="A414" s="1">
        <v>394</v>
      </c>
      <c r="B414" s="62">
        <v>628.5</v>
      </c>
      <c r="C414" s="62">
        <v>0.30000000000000004</v>
      </c>
      <c r="D414" s="62">
        <v>636.20000000000005</v>
      </c>
      <c r="E414" s="67">
        <v>394</v>
      </c>
      <c r="F414" s="67">
        <v>276.60000000000002</v>
      </c>
      <c r="G414" s="62">
        <v>0</v>
      </c>
      <c r="H414" s="62">
        <v>394</v>
      </c>
      <c r="I414" s="62">
        <v>264.3</v>
      </c>
      <c r="J414" s="62">
        <v>0</v>
      </c>
    </row>
    <row r="415" spans="1:10" x14ac:dyDescent="0.25">
      <c r="A415" s="1">
        <v>395</v>
      </c>
      <c r="B415" s="62">
        <v>628.79999999999995</v>
      </c>
      <c r="C415" s="62">
        <v>0.30000000000000004</v>
      </c>
      <c r="D415" s="62">
        <v>636.5</v>
      </c>
      <c r="E415" s="67">
        <v>395</v>
      </c>
      <c r="F415" s="67">
        <v>276.60000000000002</v>
      </c>
      <c r="G415" s="62">
        <v>0</v>
      </c>
      <c r="H415" s="62">
        <v>395</v>
      </c>
      <c r="I415" s="62">
        <v>264.3</v>
      </c>
      <c r="J415" s="62">
        <v>0</v>
      </c>
    </row>
    <row r="416" spans="1:10" x14ac:dyDescent="0.25">
      <c r="A416" s="1">
        <v>396</v>
      </c>
      <c r="B416" s="62">
        <v>629.1</v>
      </c>
      <c r="C416" s="62">
        <v>0.30000000000000004</v>
      </c>
      <c r="D416" s="62">
        <v>636.79999999999995</v>
      </c>
      <c r="E416" s="67">
        <v>396</v>
      </c>
      <c r="F416" s="67">
        <v>276.60000000000002</v>
      </c>
      <c r="G416" s="62">
        <v>0</v>
      </c>
      <c r="H416" s="62">
        <v>396</v>
      </c>
      <c r="I416" s="62">
        <v>264.3</v>
      </c>
      <c r="J416" s="62">
        <v>0</v>
      </c>
    </row>
    <row r="417" spans="1:10" x14ac:dyDescent="0.25">
      <c r="A417" s="1">
        <v>397</v>
      </c>
      <c r="B417" s="62">
        <v>629.4</v>
      </c>
      <c r="C417" s="62">
        <v>0.30000000000000004</v>
      </c>
      <c r="D417" s="62">
        <v>637.1</v>
      </c>
      <c r="E417" s="67">
        <v>397</v>
      </c>
      <c r="F417" s="67">
        <v>276.7</v>
      </c>
      <c r="G417" s="62">
        <v>0</v>
      </c>
      <c r="H417" s="62">
        <v>397</v>
      </c>
      <c r="I417" s="62">
        <v>264.2</v>
      </c>
      <c r="J417" s="62">
        <v>0</v>
      </c>
    </row>
    <row r="418" spans="1:10" x14ac:dyDescent="0.25">
      <c r="A418" s="1">
        <v>398</v>
      </c>
      <c r="B418" s="62">
        <v>629.70000000000005</v>
      </c>
      <c r="C418" s="62">
        <v>0.30000000000000004</v>
      </c>
      <c r="D418" s="62">
        <v>637.4</v>
      </c>
      <c r="E418" s="67">
        <v>398</v>
      </c>
      <c r="F418" s="67">
        <v>276.7</v>
      </c>
      <c r="G418" s="62">
        <v>0</v>
      </c>
      <c r="H418" s="62">
        <v>398</v>
      </c>
      <c r="I418" s="62">
        <v>264.2</v>
      </c>
      <c r="J418" s="62">
        <v>0</v>
      </c>
    </row>
    <row r="419" spans="1:10" x14ac:dyDescent="0.25">
      <c r="A419" s="1">
        <v>399</v>
      </c>
      <c r="B419" s="62">
        <v>630</v>
      </c>
      <c r="C419" s="62">
        <v>0.30000000000000004</v>
      </c>
      <c r="D419" s="62">
        <v>637.70000000000005</v>
      </c>
      <c r="E419" s="67">
        <v>399</v>
      </c>
      <c r="F419" s="67">
        <v>276.7</v>
      </c>
      <c r="G419" s="62">
        <v>0</v>
      </c>
      <c r="H419" s="62">
        <v>399</v>
      </c>
      <c r="I419" s="62">
        <v>264.2</v>
      </c>
      <c r="J419" s="62">
        <v>0</v>
      </c>
    </row>
    <row r="420" spans="1:10" x14ac:dyDescent="0.25">
      <c r="A420" s="1">
        <v>400</v>
      </c>
      <c r="B420" s="62">
        <v>630.29999999999995</v>
      </c>
      <c r="C420" s="62">
        <v>0.30000000000000004</v>
      </c>
      <c r="D420" s="62">
        <v>638</v>
      </c>
      <c r="E420" s="67">
        <v>400</v>
      </c>
      <c r="F420" s="67">
        <v>276.7</v>
      </c>
      <c r="G420" s="62">
        <v>0</v>
      </c>
      <c r="H420" s="62">
        <v>400</v>
      </c>
      <c r="I420" s="62">
        <v>264.2</v>
      </c>
      <c r="J420" s="62">
        <v>0</v>
      </c>
    </row>
    <row r="421" spans="1:10" x14ac:dyDescent="0.25">
      <c r="A421" s="1">
        <v>401</v>
      </c>
      <c r="B421" s="62">
        <v>630.6</v>
      </c>
      <c r="C421" s="62">
        <v>0.30000000000000004</v>
      </c>
      <c r="D421" s="62">
        <v>638.29999999999995</v>
      </c>
      <c r="E421" s="67">
        <v>401</v>
      </c>
      <c r="F421" s="67">
        <v>276.7</v>
      </c>
      <c r="G421" s="62">
        <v>0</v>
      </c>
      <c r="H421" s="62">
        <v>401</v>
      </c>
      <c r="I421" s="62">
        <v>264.2</v>
      </c>
      <c r="J421" s="62">
        <v>0</v>
      </c>
    </row>
    <row r="422" spans="1:10" x14ac:dyDescent="0.25">
      <c r="A422" s="1">
        <v>402</v>
      </c>
      <c r="B422" s="62">
        <v>630.9</v>
      </c>
      <c r="C422" s="62">
        <v>0.30000000000000004</v>
      </c>
      <c r="D422" s="62">
        <v>638.6</v>
      </c>
      <c r="E422" s="67">
        <v>402</v>
      </c>
      <c r="F422" s="67">
        <v>276.7</v>
      </c>
      <c r="G422" s="62">
        <v>0</v>
      </c>
      <c r="H422" s="62">
        <v>402</v>
      </c>
      <c r="I422" s="62">
        <v>264.10000000000002</v>
      </c>
      <c r="J422" s="62">
        <v>0</v>
      </c>
    </row>
    <row r="423" spans="1:10" x14ac:dyDescent="0.25">
      <c r="A423" s="1">
        <v>403</v>
      </c>
      <c r="B423" s="62">
        <v>631.20000000000005</v>
      </c>
      <c r="C423" s="62">
        <v>0.30000000000000004</v>
      </c>
      <c r="D423" s="62">
        <v>638.9</v>
      </c>
      <c r="E423" s="67">
        <v>403</v>
      </c>
      <c r="F423" s="67">
        <v>276.7</v>
      </c>
      <c r="G423" s="62">
        <v>0</v>
      </c>
      <c r="H423" s="62">
        <v>403</v>
      </c>
      <c r="I423" s="62">
        <v>264.10000000000002</v>
      </c>
      <c r="J423" s="62">
        <v>0</v>
      </c>
    </row>
    <row r="424" spans="1:10" x14ac:dyDescent="0.25">
      <c r="A424" s="1">
        <v>404</v>
      </c>
      <c r="B424" s="62">
        <v>631.4</v>
      </c>
      <c r="C424" s="62">
        <v>0.30000000000000004</v>
      </c>
      <c r="D424" s="62">
        <v>639.1</v>
      </c>
      <c r="E424" s="67">
        <v>404</v>
      </c>
      <c r="F424" s="67">
        <v>276.7</v>
      </c>
      <c r="G424" s="62">
        <v>0</v>
      </c>
      <c r="H424" s="62">
        <v>404</v>
      </c>
      <c r="I424" s="62">
        <v>264.10000000000002</v>
      </c>
      <c r="J424" s="62">
        <v>0</v>
      </c>
    </row>
    <row r="425" spans="1:10" x14ac:dyDescent="0.25">
      <c r="A425" s="1">
        <v>405</v>
      </c>
      <c r="B425" s="62">
        <v>631.70000000000005</v>
      </c>
      <c r="C425" s="62">
        <v>0.30000000000000004</v>
      </c>
      <c r="D425" s="62">
        <v>639.4</v>
      </c>
      <c r="E425" s="67">
        <v>405</v>
      </c>
      <c r="F425" s="67">
        <v>276.7</v>
      </c>
      <c r="G425" s="62">
        <v>0</v>
      </c>
      <c r="H425" s="62">
        <v>405</v>
      </c>
      <c r="I425" s="62">
        <v>264.10000000000002</v>
      </c>
      <c r="J425" s="62">
        <v>0</v>
      </c>
    </row>
    <row r="426" spans="1:10" x14ac:dyDescent="0.25">
      <c r="A426" s="1">
        <v>406</v>
      </c>
      <c r="B426" s="62">
        <v>632</v>
      </c>
      <c r="C426" s="62">
        <v>0.30000000000000004</v>
      </c>
      <c r="D426" s="62">
        <v>639.70000000000005</v>
      </c>
      <c r="E426" s="67">
        <v>406</v>
      </c>
      <c r="F426" s="67">
        <v>276.7</v>
      </c>
      <c r="G426" s="62">
        <v>0</v>
      </c>
      <c r="H426" s="62">
        <v>406</v>
      </c>
      <c r="I426" s="62">
        <v>264</v>
      </c>
      <c r="J426" s="62">
        <v>0</v>
      </c>
    </row>
    <row r="427" spans="1:10" x14ac:dyDescent="0.25">
      <c r="A427" s="1">
        <v>407</v>
      </c>
      <c r="B427" s="62">
        <v>632.29999999999995</v>
      </c>
      <c r="C427" s="62">
        <v>0.30000000000000004</v>
      </c>
      <c r="D427" s="62">
        <v>640</v>
      </c>
      <c r="E427" s="67">
        <v>407</v>
      </c>
      <c r="F427" s="67">
        <v>276.7</v>
      </c>
      <c r="G427" s="62">
        <v>0</v>
      </c>
      <c r="H427" s="62">
        <v>407</v>
      </c>
      <c r="I427" s="62">
        <v>264</v>
      </c>
      <c r="J427" s="62">
        <v>0</v>
      </c>
    </row>
    <row r="428" spans="1:10" x14ac:dyDescent="0.25">
      <c r="A428" s="1">
        <v>408</v>
      </c>
      <c r="B428" s="62">
        <v>632.5</v>
      </c>
      <c r="C428" s="62">
        <v>0.30000000000000004</v>
      </c>
      <c r="D428" s="62">
        <v>640.20000000000005</v>
      </c>
      <c r="E428" s="67">
        <v>408</v>
      </c>
      <c r="F428" s="67">
        <v>276.8</v>
      </c>
      <c r="G428" s="62">
        <v>0</v>
      </c>
      <c r="H428" s="62">
        <v>408</v>
      </c>
      <c r="I428" s="62">
        <v>264</v>
      </c>
      <c r="J428" s="62">
        <v>0</v>
      </c>
    </row>
    <row r="429" spans="1:10" x14ac:dyDescent="0.25">
      <c r="A429" s="1">
        <v>409</v>
      </c>
      <c r="B429" s="62">
        <v>632.79999999999995</v>
      </c>
      <c r="C429" s="62">
        <v>0.30000000000000004</v>
      </c>
      <c r="D429" s="62">
        <v>640.5</v>
      </c>
      <c r="E429" s="67">
        <v>409</v>
      </c>
      <c r="F429" s="67">
        <v>276.8</v>
      </c>
      <c r="G429" s="62">
        <v>0</v>
      </c>
      <c r="H429" s="62">
        <v>409</v>
      </c>
      <c r="I429" s="62">
        <v>264</v>
      </c>
      <c r="J429" s="62">
        <v>0</v>
      </c>
    </row>
    <row r="430" spans="1:10" x14ac:dyDescent="0.25">
      <c r="A430" s="1">
        <v>410</v>
      </c>
      <c r="B430" s="62">
        <v>633</v>
      </c>
      <c r="C430" s="62">
        <v>0.2</v>
      </c>
      <c r="D430" s="62">
        <v>640.70000000000005</v>
      </c>
      <c r="E430" s="67">
        <v>410</v>
      </c>
      <c r="F430" s="67">
        <v>276.8</v>
      </c>
      <c r="G430" s="62">
        <v>0</v>
      </c>
      <c r="H430" s="62">
        <v>410</v>
      </c>
      <c r="I430" s="62">
        <v>263.89999999999998</v>
      </c>
      <c r="J430" s="62">
        <v>0</v>
      </c>
    </row>
    <row r="431" spans="1:10" x14ac:dyDescent="0.25">
      <c r="A431" s="1">
        <v>411</v>
      </c>
      <c r="B431" s="62">
        <v>633.29999999999995</v>
      </c>
      <c r="C431" s="62">
        <v>0.2</v>
      </c>
      <c r="D431" s="62">
        <v>641</v>
      </c>
      <c r="E431" s="67">
        <v>411</v>
      </c>
      <c r="F431" s="67">
        <v>276.8</v>
      </c>
      <c r="G431" s="62">
        <v>0</v>
      </c>
      <c r="H431" s="62">
        <v>411</v>
      </c>
      <c r="I431" s="62">
        <v>263.89999999999998</v>
      </c>
      <c r="J431" s="62">
        <v>0</v>
      </c>
    </row>
    <row r="432" spans="1:10" x14ac:dyDescent="0.25">
      <c r="A432" s="1">
        <v>412</v>
      </c>
      <c r="B432" s="62">
        <v>633.5</v>
      </c>
      <c r="C432" s="62">
        <v>0.2</v>
      </c>
      <c r="D432" s="62">
        <v>641.20000000000005</v>
      </c>
      <c r="E432" s="67">
        <v>412</v>
      </c>
      <c r="F432" s="67">
        <v>276.8</v>
      </c>
      <c r="G432" s="62">
        <v>0</v>
      </c>
      <c r="H432" s="62">
        <v>412</v>
      </c>
      <c r="I432" s="62">
        <v>263.89999999999998</v>
      </c>
      <c r="J432" s="62">
        <v>0</v>
      </c>
    </row>
    <row r="433" spans="1:10" x14ac:dyDescent="0.25">
      <c r="A433" s="1">
        <v>413</v>
      </c>
      <c r="B433" s="62">
        <v>633.70000000000005</v>
      </c>
      <c r="C433" s="62">
        <v>0.2</v>
      </c>
      <c r="D433" s="62">
        <v>641.5</v>
      </c>
      <c r="E433" s="67">
        <v>413</v>
      </c>
      <c r="F433" s="67">
        <v>276.8</v>
      </c>
      <c r="G433" s="62">
        <v>0</v>
      </c>
      <c r="H433" s="62">
        <v>413</v>
      </c>
      <c r="I433" s="62">
        <v>263.89999999999998</v>
      </c>
      <c r="J433" s="62">
        <v>0</v>
      </c>
    </row>
    <row r="434" spans="1:10" x14ac:dyDescent="0.25">
      <c r="A434" s="1">
        <v>414</v>
      </c>
      <c r="B434" s="62">
        <v>634</v>
      </c>
      <c r="C434" s="62">
        <v>0.2</v>
      </c>
      <c r="D434" s="62">
        <v>641.70000000000005</v>
      </c>
      <c r="E434" s="67">
        <v>414</v>
      </c>
      <c r="F434" s="67">
        <v>276.8</v>
      </c>
      <c r="G434" s="62">
        <v>0</v>
      </c>
      <c r="H434" s="62">
        <v>414</v>
      </c>
      <c r="I434" s="62">
        <v>263.8</v>
      </c>
      <c r="J434" s="62">
        <v>0</v>
      </c>
    </row>
    <row r="435" spans="1:10" x14ac:dyDescent="0.25">
      <c r="A435" s="1">
        <v>415</v>
      </c>
      <c r="B435" s="62">
        <v>634.20000000000005</v>
      </c>
      <c r="C435" s="62">
        <v>0.2</v>
      </c>
      <c r="D435" s="62">
        <v>641.9</v>
      </c>
      <c r="E435" s="67">
        <v>415</v>
      </c>
      <c r="F435" s="67">
        <v>276.8</v>
      </c>
      <c r="G435" s="62">
        <v>0</v>
      </c>
      <c r="H435" s="62">
        <v>415</v>
      </c>
      <c r="I435" s="62">
        <v>263.8</v>
      </c>
      <c r="J435" s="62">
        <v>0</v>
      </c>
    </row>
    <row r="436" spans="1:10" x14ac:dyDescent="0.25">
      <c r="A436" s="1">
        <v>416</v>
      </c>
      <c r="B436" s="62">
        <v>634.4</v>
      </c>
      <c r="C436" s="62">
        <v>0.2</v>
      </c>
      <c r="D436" s="62">
        <v>642.1</v>
      </c>
      <c r="E436" s="67">
        <v>416</v>
      </c>
      <c r="F436" s="67">
        <v>276.8</v>
      </c>
      <c r="G436" s="62">
        <v>0</v>
      </c>
      <c r="H436" s="62">
        <v>416</v>
      </c>
      <c r="I436" s="62">
        <v>263.8</v>
      </c>
      <c r="J436" s="62">
        <v>0</v>
      </c>
    </row>
    <row r="437" spans="1:10" x14ac:dyDescent="0.25">
      <c r="A437" s="1">
        <v>417</v>
      </c>
      <c r="B437" s="62">
        <v>634.6</v>
      </c>
      <c r="C437" s="62">
        <v>0.2</v>
      </c>
      <c r="D437" s="62">
        <v>642.29999999999995</v>
      </c>
      <c r="E437" s="67">
        <v>417</v>
      </c>
      <c r="F437" s="67">
        <v>276.8</v>
      </c>
      <c r="G437" s="62">
        <v>0</v>
      </c>
      <c r="H437" s="62">
        <v>417</v>
      </c>
      <c r="I437" s="62">
        <v>263.8</v>
      </c>
      <c r="J437" s="62">
        <v>0</v>
      </c>
    </row>
    <row r="438" spans="1:10" x14ac:dyDescent="0.25">
      <c r="A438" s="1">
        <v>418</v>
      </c>
      <c r="B438" s="62">
        <v>634.79999999999995</v>
      </c>
      <c r="C438" s="62">
        <v>0.2</v>
      </c>
      <c r="D438" s="62">
        <v>642.5</v>
      </c>
      <c r="E438" s="67">
        <v>418</v>
      </c>
      <c r="F438" s="67">
        <v>276.8</v>
      </c>
      <c r="G438" s="62">
        <v>0</v>
      </c>
      <c r="H438" s="62">
        <v>418</v>
      </c>
      <c r="I438" s="62">
        <v>263.7</v>
      </c>
      <c r="J438" s="62">
        <v>0</v>
      </c>
    </row>
    <row r="439" spans="1:10" x14ac:dyDescent="0.25">
      <c r="A439" s="1">
        <v>419</v>
      </c>
      <c r="B439" s="62">
        <v>635</v>
      </c>
      <c r="C439" s="62">
        <v>0.2</v>
      </c>
      <c r="D439" s="62">
        <v>642.70000000000005</v>
      </c>
      <c r="E439" s="67">
        <v>419</v>
      </c>
      <c r="F439" s="67">
        <v>276.89999999999998</v>
      </c>
      <c r="G439" s="62">
        <v>0</v>
      </c>
      <c r="H439" s="62">
        <v>419</v>
      </c>
      <c r="I439" s="62">
        <v>263.7</v>
      </c>
      <c r="J439" s="62">
        <v>0</v>
      </c>
    </row>
    <row r="440" spans="1:10" x14ac:dyDescent="0.25">
      <c r="A440" s="1">
        <v>420</v>
      </c>
      <c r="B440" s="62">
        <v>635.1</v>
      </c>
      <c r="C440" s="62">
        <v>0.2</v>
      </c>
      <c r="D440" s="62">
        <v>642.9</v>
      </c>
      <c r="E440" s="67">
        <v>420</v>
      </c>
      <c r="F440" s="67">
        <v>276.89999999999998</v>
      </c>
      <c r="G440" s="62">
        <v>0</v>
      </c>
      <c r="H440" s="62">
        <v>420</v>
      </c>
      <c r="I440" s="62">
        <v>263.7</v>
      </c>
      <c r="J440" s="62">
        <v>0</v>
      </c>
    </row>
    <row r="441" spans="1:10" x14ac:dyDescent="0.25">
      <c r="A441" s="1">
        <v>421</v>
      </c>
      <c r="B441" s="62">
        <v>635.29999999999995</v>
      </c>
      <c r="C441" s="62">
        <v>0.2</v>
      </c>
      <c r="D441" s="62">
        <v>643.1</v>
      </c>
      <c r="E441" s="67">
        <v>421</v>
      </c>
      <c r="F441" s="67">
        <v>276.89999999999998</v>
      </c>
      <c r="G441" s="62">
        <v>0</v>
      </c>
      <c r="H441" s="62">
        <v>421</v>
      </c>
      <c r="I441" s="62">
        <v>263.7</v>
      </c>
      <c r="J441" s="62">
        <v>0</v>
      </c>
    </row>
    <row r="442" spans="1:10" x14ac:dyDescent="0.25">
      <c r="A442" s="1">
        <v>422</v>
      </c>
      <c r="B442" s="62">
        <v>635.5</v>
      </c>
      <c r="C442" s="62">
        <v>0.2</v>
      </c>
      <c r="D442" s="62">
        <v>643.20000000000005</v>
      </c>
      <c r="E442" s="67">
        <v>422</v>
      </c>
      <c r="F442" s="67">
        <v>276.89999999999998</v>
      </c>
      <c r="G442" s="62">
        <v>0</v>
      </c>
      <c r="H442" s="62">
        <v>422</v>
      </c>
      <c r="I442" s="62">
        <v>263.60000000000002</v>
      </c>
      <c r="J442" s="62">
        <v>0</v>
      </c>
    </row>
    <row r="443" spans="1:10" x14ac:dyDescent="0.25">
      <c r="A443" s="1">
        <v>423</v>
      </c>
      <c r="B443" s="62">
        <v>635.6</v>
      </c>
      <c r="C443" s="62">
        <v>0.1</v>
      </c>
      <c r="D443" s="62">
        <v>643.4</v>
      </c>
      <c r="E443" s="67">
        <v>423</v>
      </c>
      <c r="F443" s="67">
        <v>276.89999999999998</v>
      </c>
      <c r="G443" s="62">
        <v>0</v>
      </c>
      <c r="H443" s="62">
        <v>423</v>
      </c>
      <c r="I443" s="62">
        <v>263.60000000000002</v>
      </c>
      <c r="J443" s="62">
        <v>0</v>
      </c>
    </row>
    <row r="444" spans="1:10" x14ac:dyDescent="0.25">
      <c r="A444" s="1">
        <v>424</v>
      </c>
      <c r="B444" s="62">
        <v>635.70000000000005</v>
      </c>
      <c r="C444" s="62">
        <v>0.1</v>
      </c>
      <c r="D444" s="62">
        <v>643.5</v>
      </c>
      <c r="E444" s="67">
        <v>424</v>
      </c>
      <c r="F444" s="67">
        <v>276.89999999999998</v>
      </c>
      <c r="G444" s="62">
        <v>0</v>
      </c>
      <c r="H444" s="62">
        <v>424</v>
      </c>
      <c r="I444" s="62">
        <v>263.60000000000002</v>
      </c>
      <c r="J444" s="62">
        <v>0</v>
      </c>
    </row>
    <row r="445" spans="1:10" x14ac:dyDescent="0.25">
      <c r="A445" s="1">
        <v>425</v>
      </c>
      <c r="B445" s="62">
        <v>635.9</v>
      </c>
      <c r="C445" s="62">
        <v>0.1</v>
      </c>
      <c r="D445" s="62">
        <v>643.6</v>
      </c>
      <c r="E445" s="67">
        <v>425</v>
      </c>
      <c r="F445" s="67">
        <v>276.89999999999998</v>
      </c>
      <c r="G445" s="62">
        <v>0</v>
      </c>
      <c r="H445" s="62">
        <v>425</v>
      </c>
      <c r="I445" s="62">
        <v>263.60000000000002</v>
      </c>
      <c r="J445" s="62">
        <v>0</v>
      </c>
    </row>
    <row r="446" spans="1:10" x14ac:dyDescent="0.25">
      <c r="A446" s="1">
        <v>426</v>
      </c>
      <c r="B446" s="62">
        <v>636</v>
      </c>
      <c r="C446" s="62">
        <v>0.1</v>
      </c>
      <c r="D446" s="62">
        <v>643.70000000000005</v>
      </c>
      <c r="E446" s="67">
        <v>426</v>
      </c>
      <c r="F446" s="67">
        <v>276.89999999999998</v>
      </c>
      <c r="G446" s="62">
        <v>0</v>
      </c>
      <c r="H446" s="62">
        <v>426</v>
      </c>
      <c r="I446" s="62">
        <v>263.5</v>
      </c>
      <c r="J446" s="62">
        <v>0</v>
      </c>
    </row>
    <row r="447" spans="1:10" x14ac:dyDescent="0.25">
      <c r="A447" s="1">
        <v>427</v>
      </c>
      <c r="B447" s="62">
        <v>636.1</v>
      </c>
      <c r="C447" s="62">
        <v>0.1</v>
      </c>
      <c r="D447" s="62">
        <v>643.79999999999995</v>
      </c>
      <c r="E447" s="67">
        <v>427</v>
      </c>
      <c r="F447" s="67">
        <v>276.89999999999998</v>
      </c>
      <c r="G447" s="62">
        <v>0</v>
      </c>
      <c r="H447" s="62">
        <v>427</v>
      </c>
      <c r="I447" s="62">
        <v>263.5</v>
      </c>
      <c r="J447" s="62">
        <v>0</v>
      </c>
    </row>
    <row r="448" spans="1:10" x14ac:dyDescent="0.25">
      <c r="A448" s="1">
        <v>428</v>
      </c>
      <c r="B448" s="62">
        <v>636.20000000000005</v>
      </c>
      <c r="C448" s="62">
        <v>0.1</v>
      </c>
      <c r="D448" s="62">
        <v>643.9</v>
      </c>
      <c r="E448" s="67">
        <v>428</v>
      </c>
      <c r="F448" s="67">
        <v>276.89999999999998</v>
      </c>
      <c r="G448" s="62">
        <v>0</v>
      </c>
      <c r="H448" s="62">
        <v>428</v>
      </c>
      <c r="I448" s="62">
        <v>263.5</v>
      </c>
      <c r="J448" s="62">
        <v>0</v>
      </c>
    </row>
    <row r="449" spans="1:10" x14ac:dyDescent="0.25">
      <c r="A449" s="1">
        <v>429</v>
      </c>
      <c r="B449" s="62">
        <v>636.20000000000005</v>
      </c>
      <c r="C449" s="62">
        <v>0.1</v>
      </c>
      <c r="D449" s="62">
        <v>644</v>
      </c>
      <c r="E449" s="67">
        <v>429</v>
      </c>
      <c r="F449" s="67">
        <v>276.89999999999998</v>
      </c>
      <c r="G449" s="62">
        <v>0</v>
      </c>
      <c r="H449" s="62">
        <v>429</v>
      </c>
      <c r="I449" s="62">
        <v>263.5</v>
      </c>
      <c r="J449" s="62">
        <v>0</v>
      </c>
    </row>
    <row r="450" spans="1:10" x14ac:dyDescent="0.25">
      <c r="A450" s="1">
        <v>430</v>
      </c>
      <c r="B450" s="62">
        <v>636.29999999999995</v>
      </c>
      <c r="C450" s="62">
        <v>0.1</v>
      </c>
      <c r="D450" s="62">
        <v>644.1</v>
      </c>
      <c r="E450" s="67">
        <v>430</v>
      </c>
      <c r="F450" s="67">
        <v>276.89999999999998</v>
      </c>
      <c r="G450" s="62">
        <v>0</v>
      </c>
      <c r="H450" s="62">
        <v>430</v>
      </c>
      <c r="I450" s="62">
        <v>263.5</v>
      </c>
      <c r="J450" s="62">
        <v>0</v>
      </c>
    </row>
    <row r="451" spans="1:10" x14ac:dyDescent="0.25">
      <c r="A451" s="1">
        <v>431</v>
      </c>
      <c r="B451" s="62">
        <v>636.4</v>
      </c>
      <c r="C451" s="62">
        <v>0</v>
      </c>
      <c r="D451" s="62">
        <v>644.1</v>
      </c>
      <c r="E451" s="67">
        <v>431</v>
      </c>
      <c r="F451" s="67">
        <v>276.89999999999998</v>
      </c>
      <c r="G451" s="62">
        <v>0</v>
      </c>
      <c r="H451" s="62">
        <v>431</v>
      </c>
      <c r="I451" s="62">
        <v>263.5</v>
      </c>
      <c r="J451" s="62">
        <v>0</v>
      </c>
    </row>
    <row r="452" spans="1:10" x14ac:dyDescent="0.25">
      <c r="A452" s="1">
        <v>432</v>
      </c>
      <c r="B452" s="62">
        <v>636.4</v>
      </c>
      <c r="C452" s="62">
        <v>0</v>
      </c>
      <c r="D452" s="62">
        <v>644.20000000000005</v>
      </c>
      <c r="E452" s="67">
        <v>432</v>
      </c>
      <c r="F452" s="67">
        <v>276.89999999999998</v>
      </c>
      <c r="G452" s="62">
        <v>0</v>
      </c>
      <c r="H452" s="62">
        <v>432</v>
      </c>
      <c r="I452" s="62">
        <v>263.39999999999998</v>
      </c>
      <c r="J452" s="62">
        <v>0</v>
      </c>
    </row>
    <row r="453" spans="1:10" x14ac:dyDescent="0.25">
      <c r="A453" s="1">
        <v>433</v>
      </c>
      <c r="B453" s="62">
        <v>636.4</v>
      </c>
      <c r="C453" s="62">
        <v>0</v>
      </c>
      <c r="D453" s="62">
        <v>644.20000000000005</v>
      </c>
      <c r="E453" s="67">
        <v>433</v>
      </c>
      <c r="F453" s="67">
        <v>276.89999999999998</v>
      </c>
      <c r="G453" s="62">
        <v>0</v>
      </c>
      <c r="H453" s="62">
        <v>433</v>
      </c>
      <c r="I453" s="62">
        <v>263.39999999999998</v>
      </c>
      <c r="J453" s="62">
        <v>0</v>
      </c>
    </row>
    <row r="454" spans="1:10" x14ac:dyDescent="0.25">
      <c r="A454" s="1">
        <v>434</v>
      </c>
      <c r="B454" s="62">
        <v>636.5</v>
      </c>
      <c r="C454" s="62">
        <v>0</v>
      </c>
      <c r="D454" s="62">
        <v>644.20000000000005</v>
      </c>
      <c r="E454" s="67">
        <v>434</v>
      </c>
      <c r="F454" s="67">
        <v>276.89999999999998</v>
      </c>
      <c r="G454" s="62">
        <v>0</v>
      </c>
      <c r="H454" s="62">
        <v>434</v>
      </c>
      <c r="I454" s="62">
        <v>263.39999999999998</v>
      </c>
      <c r="J454" s="62">
        <v>0</v>
      </c>
    </row>
    <row r="455" spans="1:10" x14ac:dyDescent="0.25">
      <c r="A455" s="1">
        <v>435</v>
      </c>
      <c r="B455" s="62">
        <v>636.5</v>
      </c>
      <c r="C455" s="62">
        <v>0</v>
      </c>
      <c r="D455" s="62">
        <v>644.29999999999995</v>
      </c>
      <c r="E455" s="67">
        <v>435</v>
      </c>
      <c r="F455" s="67">
        <v>276.89999999999998</v>
      </c>
      <c r="G455" s="62">
        <v>0</v>
      </c>
      <c r="H455" s="62">
        <v>435</v>
      </c>
      <c r="I455" s="62">
        <v>263.39999999999998</v>
      </c>
      <c r="J455" s="62">
        <v>0</v>
      </c>
    </row>
    <row r="456" spans="1:10" x14ac:dyDescent="0.25">
      <c r="A456" s="1">
        <v>436</v>
      </c>
      <c r="B456" s="62">
        <v>636.5</v>
      </c>
      <c r="C456" s="62">
        <v>0</v>
      </c>
      <c r="D456" s="62">
        <v>644.29999999999995</v>
      </c>
      <c r="E456" s="67">
        <v>436</v>
      </c>
      <c r="F456" s="67">
        <v>276.89999999999998</v>
      </c>
      <c r="G456" s="62">
        <v>0</v>
      </c>
      <c r="H456" s="62">
        <v>436</v>
      </c>
      <c r="I456" s="62">
        <v>263.39999999999998</v>
      </c>
      <c r="J456" s="62">
        <v>0</v>
      </c>
    </row>
    <row r="457" spans="1:10" x14ac:dyDescent="0.25">
      <c r="A457" s="1">
        <v>437</v>
      </c>
      <c r="B457" s="62">
        <v>636.5</v>
      </c>
      <c r="C457" s="62">
        <v>0</v>
      </c>
      <c r="D457" s="62">
        <v>644.29999999999995</v>
      </c>
      <c r="E457" s="67">
        <v>437</v>
      </c>
      <c r="F457" s="67">
        <v>276.89999999999998</v>
      </c>
      <c r="G457" s="62">
        <v>0</v>
      </c>
      <c r="H457" s="62">
        <v>437</v>
      </c>
      <c r="I457" s="62">
        <v>263.39999999999998</v>
      </c>
      <c r="J457" s="62">
        <v>0</v>
      </c>
    </row>
    <row r="458" spans="1:10" x14ac:dyDescent="0.25">
      <c r="A458" s="1">
        <v>438</v>
      </c>
      <c r="B458" s="62">
        <v>636.5</v>
      </c>
      <c r="C458" s="62">
        <v>0</v>
      </c>
      <c r="D458" s="62">
        <v>644.29999999999995</v>
      </c>
      <c r="E458" s="67">
        <v>438</v>
      </c>
      <c r="F458" s="67">
        <v>276.89999999999998</v>
      </c>
      <c r="G458" s="62">
        <v>0</v>
      </c>
      <c r="H458" s="62">
        <v>438</v>
      </c>
      <c r="I458" s="62">
        <v>263.39999999999998</v>
      </c>
      <c r="J458" s="62">
        <v>0</v>
      </c>
    </row>
    <row r="459" spans="1:10" x14ac:dyDescent="0.25">
      <c r="A459" s="1">
        <v>439</v>
      </c>
      <c r="B459" s="62">
        <v>636.5</v>
      </c>
      <c r="C459" s="62">
        <v>0</v>
      </c>
      <c r="D459" s="62">
        <v>644.29999999999995</v>
      </c>
      <c r="E459" s="67">
        <v>439</v>
      </c>
      <c r="F459" s="67">
        <v>276.89999999999998</v>
      </c>
      <c r="G459" s="62">
        <v>0</v>
      </c>
      <c r="H459" s="62">
        <v>439</v>
      </c>
      <c r="I459" s="62">
        <v>263.39999999999998</v>
      </c>
      <c r="J459" s="62">
        <v>0</v>
      </c>
    </row>
    <row r="460" spans="1:10" x14ac:dyDescent="0.25">
      <c r="A460" s="1">
        <v>440</v>
      </c>
      <c r="B460" s="62">
        <v>636.5</v>
      </c>
      <c r="C460" s="62">
        <v>0</v>
      </c>
      <c r="D460" s="62">
        <v>644.29999999999995</v>
      </c>
      <c r="E460" s="67">
        <v>440</v>
      </c>
      <c r="F460" s="67">
        <v>276.89999999999998</v>
      </c>
      <c r="G460" s="62">
        <v>0</v>
      </c>
      <c r="H460" s="62">
        <v>440</v>
      </c>
      <c r="I460" s="62">
        <v>263.39999999999998</v>
      </c>
      <c r="J460" s="62">
        <v>0</v>
      </c>
    </row>
    <row r="461" spans="1:10" x14ac:dyDescent="0.25">
      <c r="A461" s="1">
        <v>441</v>
      </c>
      <c r="B461" s="62">
        <v>636.5</v>
      </c>
      <c r="C461" s="62">
        <v>0</v>
      </c>
      <c r="D461" s="62">
        <v>644.29999999999995</v>
      </c>
      <c r="E461" s="67">
        <v>441</v>
      </c>
      <c r="F461" s="67">
        <v>276.89999999999998</v>
      </c>
      <c r="G461" s="62">
        <v>0</v>
      </c>
      <c r="H461" s="62">
        <v>441</v>
      </c>
      <c r="I461" s="62">
        <v>263.39999999999998</v>
      </c>
      <c r="J461" s="62">
        <v>0</v>
      </c>
    </row>
    <row r="462" spans="1:10" x14ac:dyDescent="0.25">
      <c r="A462" s="1">
        <v>442</v>
      </c>
      <c r="B462" s="62">
        <v>636.5</v>
      </c>
      <c r="C462" s="62">
        <v>0</v>
      </c>
      <c r="D462" s="62">
        <v>644.29999999999995</v>
      </c>
      <c r="E462" s="67">
        <v>442</v>
      </c>
      <c r="F462" s="67">
        <v>276.89999999999998</v>
      </c>
      <c r="G462" s="62">
        <v>0</v>
      </c>
      <c r="H462" s="62">
        <v>442</v>
      </c>
      <c r="I462" s="62">
        <v>263.3</v>
      </c>
      <c r="J462" s="62">
        <v>0</v>
      </c>
    </row>
    <row r="463" spans="1:10" x14ac:dyDescent="0.25">
      <c r="A463" s="1">
        <v>443</v>
      </c>
      <c r="B463" s="62">
        <v>636.6</v>
      </c>
      <c r="C463" s="62">
        <v>0</v>
      </c>
      <c r="D463" s="62">
        <v>644.29999999999995</v>
      </c>
      <c r="E463" s="67">
        <v>443</v>
      </c>
      <c r="F463" s="67">
        <v>276.8</v>
      </c>
      <c r="G463" s="62">
        <v>0</v>
      </c>
      <c r="H463" s="62">
        <v>443</v>
      </c>
      <c r="I463" s="62">
        <v>263.3</v>
      </c>
      <c r="J463" s="62">
        <v>0</v>
      </c>
    </row>
    <row r="464" spans="1:10" x14ac:dyDescent="0.25">
      <c r="A464" s="1">
        <v>444</v>
      </c>
      <c r="B464" s="62">
        <v>636.6</v>
      </c>
      <c r="C464" s="62">
        <v>0</v>
      </c>
      <c r="D464" s="62">
        <v>644.29999999999995</v>
      </c>
      <c r="E464" s="67">
        <v>444</v>
      </c>
      <c r="F464" s="67">
        <v>276.8</v>
      </c>
      <c r="G464" s="62">
        <v>0</v>
      </c>
      <c r="H464" s="62">
        <v>444</v>
      </c>
      <c r="I464" s="62">
        <v>263.3</v>
      </c>
      <c r="J464" s="62">
        <v>0</v>
      </c>
    </row>
    <row r="465" spans="1:10" x14ac:dyDescent="0.25">
      <c r="A465" s="1">
        <v>445</v>
      </c>
      <c r="B465" s="62">
        <v>636.6</v>
      </c>
      <c r="C465" s="62">
        <v>0</v>
      </c>
      <c r="D465" s="62">
        <v>644.4</v>
      </c>
      <c r="E465" s="67">
        <v>445</v>
      </c>
      <c r="F465" s="67">
        <v>276.8</v>
      </c>
      <c r="G465" s="62">
        <v>0</v>
      </c>
      <c r="H465" s="62">
        <v>445</v>
      </c>
      <c r="I465" s="62">
        <v>263.3</v>
      </c>
      <c r="J465" s="62">
        <v>0</v>
      </c>
    </row>
    <row r="466" spans="1:10" x14ac:dyDescent="0.25">
      <c r="A466" s="1">
        <v>446</v>
      </c>
      <c r="B466" s="62">
        <v>636.6</v>
      </c>
      <c r="C466" s="62">
        <v>0</v>
      </c>
      <c r="D466" s="62">
        <v>644.4</v>
      </c>
      <c r="E466" s="67">
        <v>446</v>
      </c>
      <c r="F466" s="67">
        <v>276.8</v>
      </c>
      <c r="G466" s="62">
        <v>0</v>
      </c>
      <c r="H466" s="62">
        <v>446</v>
      </c>
      <c r="I466" s="62">
        <v>263.3</v>
      </c>
      <c r="J466" s="62">
        <v>0</v>
      </c>
    </row>
    <row r="467" spans="1:10" x14ac:dyDescent="0.25">
      <c r="A467" s="1">
        <v>447</v>
      </c>
      <c r="B467" s="62">
        <v>636.70000000000005</v>
      </c>
      <c r="C467" s="62">
        <v>0</v>
      </c>
      <c r="D467" s="62">
        <v>644.5</v>
      </c>
      <c r="E467" s="67">
        <v>447</v>
      </c>
      <c r="F467" s="67">
        <v>276.8</v>
      </c>
      <c r="G467" s="62">
        <v>0</v>
      </c>
      <c r="H467" s="62">
        <v>447</v>
      </c>
      <c r="I467" s="62">
        <v>263.3</v>
      </c>
      <c r="J467" s="62">
        <v>0</v>
      </c>
    </row>
    <row r="468" spans="1:10" x14ac:dyDescent="0.25">
      <c r="A468" s="1">
        <v>448</v>
      </c>
      <c r="B468" s="62">
        <v>636.70000000000005</v>
      </c>
      <c r="C468" s="62">
        <v>0.1</v>
      </c>
      <c r="D468" s="62">
        <v>644.5</v>
      </c>
      <c r="E468" s="67">
        <v>448</v>
      </c>
      <c r="F468" s="67">
        <v>276.8</v>
      </c>
      <c r="G468" s="62">
        <v>0</v>
      </c>
      <c r="H468" s="62">
        <v>448</v>
      </c>
      <c r="I468" s="62">
        <v>263.3</v>
      </c>
      <c r="J468" s="62">
        <v>0</v>
      </c>
    </row>
    <row r="469" spans="1:10" x14ac:dyDescent="0.25">
      <c r="A469" s="1">
        <v>449</v>
      </c>
      <c r="B469" s="62">
        <v>636.79999999999995</v>
      </c>
      <c r="C469" s="62">
        <v>0.1</v>
      </c>
      <c r="D469" s="62">
        <v>644.6</v>
      </c>
      <c r="E469" s="67">
        <v>449</v>
      </c>
      <c r="F469" s="67">
        <v>276.8</v>
      </c>
      <c r="G469" s="62">
        <v>0</v>
      </c>
      <c r="H469" s="62">
        <v>449</v>
      </c>
      <c r="I469" s="62">
        <v>263.3</v>
      </c>
      <c r="J469" s="62">
        <v>0</v>
      </c>
    </row>
    <row r="470" spans="1:10" x14ac:dyDescent="0.25">
      <c r="A470" s="1">
        <v>450</v>
      </c>
      <c r="B470" s="62">
        <v>636.9</v>
      </c>
      <c r="C470" s="62">
        <v>0.1</v>
      </c>
      <c r="D470" s="62">
        <v>644.6</v>
      </c>
      <c r="E470" s="67">
        <v>450</v>
      </c>
      <c r="F470" s="67">
        <v>276.8</v>
      </c>
      <c r="G470" s="62">
        <v>0</v>
      </c>
      <c r="H470" s="62">
        <v>450</v>
      </c>
      <c r="I470" s="62">
        <v>263.3</v>
      </c>
      <c r="J470" s="62">
        <v>0</v>
      </c>
    </row>
    <row r="471" spans="1:10" x14ac:dyDescent="0.25">
      <c r="A471" s="1">
        <v>451</v>
      </c>
      <c r="B471" s="62">
        <v>637</v>
      </c>
      <c r="C471" s="62">
        <v>0.1</v>
      </c>
      <c r="D471" s="62">
        <v>644.70000000000005</v>
      </c>
      <c r="E471" s="67">
        <v>451</v>
      </c>
      <c r="F471" s="67">
        <v>276.8</v>
      </c>
      <c r="G471" s="62">
        <v>0</v>
      </c>
      <c r="H471" s="62">
        <v>451</v>
      </c>
      <c r="I471" s="62">
        <v>263.3</v>
      </c>
      <c r="J471" s="62">
        <v>0</v>
      </c>
    </row>
    <row r="472" spans="1:10" x14ac:dyDescent="0.25">
      <c r="A472" s="1">
        <v>452</v>
      </c>
      <c r="B472" s="62">
        <v>637.1</v>
      </c>
      <c r="C472" s="62">
        <v>0.1</v>
      </c>
      <c r="D472" s="62">
        <v>644.79999999999995</v>
      </c>
      <c r="E472" s="67">
        <v>452</v>
      </c>
      <c r="F472" s="67">
        <v>276.8</v>
      </c>
      <c r="G472" s="62">
        <v>0</v>
      </c>
      <c r="H472" s="62">
        <v>452</v>
      </c>
      <c r="I472" s="62">
        <v>263.3</v>
      </c>
      <c r="J472" s="62">
        <v>0</v>
      </c>
    </row>
    <row r="473" spans="1:10" x14ac:dyDescent="0.25">
      <c r="A473" s="1">
        <v>453</v>
      </c>
      <c r="B473" s="62">
        <v>637.20000000000005</v>
      </c>
      <c r="C473" s="62">
        <v>0.1</v>
      </c>
      <c r="D473" s="62">
        <v>645</v>
      </c>
      <c r="E473" s="67">
        <v>453</v>
      </c>
      <c r="F473" s="67">
        <v>276.8</v>
      </c>
      <c r="G473" s="62">
        <v>0</v>
      </c>
      <c r="H473" s="62">
        <v>453</v>
      </c>
      <c r="I473" s="62">
        <v>263.3</v>
      </c>
      <c r="J473" s="62">
        <v>0</v>
      </c>
    </row>
    <row r="474" spans="1:10" x14ac:dyDescent="0.25">
      <c r="A474" s="1">
        <v>454</v>
      </c>
      <c r="B474" s="62">
        <v>637.29999999999995</v>
      </c>
      <c r="C474" s="62">
        <v>0.2</v>
      </c>
      <c r="D474" s="62">
        <v>645.1</v>
      </c>
      <c r="E474" s="67">
        <v>454</v>
      </c>
      <c r="F474" s="67">
        <v>276.8</v>
      </c>
      <c r="G474" s="62">
        <v>0</v>
      </c>
      <c r="H474" s="62">
        <v>454</v>
      </c>
      <c r="I474" s="62">
        <v>263.3</v>
      </c>
      <c r="J474" s="62">
        <v>0</v>
      </c>
    </row>
    <row r="475" spans="1:10" x14ac:dyDescent="0.25">
      <c r="A475" s="1">
        <v>455</v>
      </c>
      <c r="B475" s="62">
        <v>637.5</v>
      </c>
      <c r="C475" s="62">
        <v>0.2</v>
      </c>
      <c r="D475" s="62">
        <v>645.29999999999995</v>
      </c>
      <c r="E475" s="67">
        <v>455</v>
      </c>
      <c r="F475" s="67">
        <v>276.7</v>
      </c>
      <c r="G475" s="62">
        <v>0</v>
      </c>
      <c r="H475" s="62">
        <v>455</v>
      </c>
      <c r="I475" s="62">
        <v>263.3</v>
      </c>
      <c r="J475" s="62">
        <v>0</v>
      </c>
    </row>
    <row r="476" spans="1:10" x14ac:dyDescent="0.25">
      <c r="A476" s="1">
        <v>456</v>
      </c>
      <c r="B476" s="62">
        <v>637.70000000000005</v>
      </c>
      <c r="C476" s="62">
        <v>0.2</v>
      </c>
      <c r="D476" s="62">
        <v>645.5</v>
      </c>
      <c r="E476" s="67">
        <v>456</v>
      </c>
      <c r="F476" s="67">
        <v>276.7</v>
      </c>
      <c r="G476" s="62">
        <v>0</v>
      </c>
      <c r="H476" s="62">
        <v>456</v>
      </c>
      <c r="I476" s="62">
        <v>263.3</v>
      </c>
      <c r="J476" s="62">
        <v>0</v>
      </c>
    </row>
    <row r="477" spans="1:10" x14ac:dyDescent="0.25">
      <c r="A477" s="1">
        <v>457</v>
      </c>
      <c r="B477" s="62">
        <v>637.9</v>
      </c>
      <c r="C477" s="62">
        <v>0.2</v>
      </c>
      <c r="D477" s="62">
        <v>645.70000000000005</v>
      </c>
      <c r="E477" s="67">
        <v>457</v>
      </c>
      <c r="F477" s="67">
        <v>276.7</v>
      </c>
      <c r="G477" s="62">
        <v>0</v>
      </c>
      <c r="H477" s="62">
        <v>457</v>
      </c>
      <c r="I477" s="62">
        <v>263.3</v>
      </c>
      <c r="J477" s="62">
        <v>0</v>
      </c>
    </row>
    <row r="478" spans="1:10" x14ac:dyDescent="0.25">
      <c r="A478" s="1">
        <v>458</v>
      </c>
      <c r="B478" s="62">
        <v>638.1</v>
      </c>
      <c r="C478" s="62">
        <v>0.2</v>
      </c>
      <c r="D478" s="62">
        <v>645.9</v>
      </c>
      <c r="E478" s="67">
        <v>458</v>
      </c>
      <c r="F478" s="67">
        <v>276.7</v>
      </c>
      <c r="G478" s="62">
        <v>0</v>
      </c>
      <c r="H478" s="62">
        <v>458</v>
      </c>
      <c r="I478" s="62">
        <v>263.2</v>
      </c>
      <c r="J478" s="62">
        <v>0</v>
      </c>
    </row>
    <row r="479" spans="1:10" x14ac:dyDescent="0.25">
      <c r="A479" s="1">
        <v>459</v>
      </c>
      <c r="B479" s="62">
        <v>638.4</v>
      </c>
      <c r="C479" s="62">
        <v>0.30000000000000004</v>
      </c>
      <c r="D479" s="62">
        <v>646.20000000000005</v>
      </c>
      <c r="E479" s="67">
        <v>459</v>
      </c>
      <c r="F479" s="67">
        <v>276.7</v>
      </c>
      <c r="G479" s="62">
        <v>0</v>
      </c>
      <c r="H479" s="62">
        <v>459</v>
      </c>
      <c r="I479" s="62">
        <v>263.2</v>
      </c>
      <c r="J479" s="62">
        <v>0</v>
      </c>
    </row>
    <row r="480" spans="1:10" x14ac:dyDescent="0.25">
      <c r="A480" s="1">
        <v>460</v>
      </c>
      <c r="B480" s="62">
        <v>638.6</v>
      </c>
      <c r="C480" s="62">
        <v>0.30000000000000004</v>
      </c>
      <c r="D480" s="62">
        <v>646.4</v>
      </c>
      <c r="E480" s="67">
        <v>460</v>
      </c>
      <c r="F480" s="67">
        <v>276.7</v>
      </c>
      <c r="G480" s="62">
        <v>0</v>
      </c>
      <c r="H480" s="62">
        <v>460</v>
      </c>
      <c r="I480" s="62">
        <v>263.2</v>
      </c>
      <c r="J480" s="62">
        <v>0</v>
      </c>
    </row>
    <row r="481" spans="1:10" x14ac:dyDescent="0.25">
      <c r="A481" s="1">
        <v>461</v>
      </c>
      <c r="B481" s="62">
        <v>638.9</v>
      </c>
      <c r="C481" s="62">
        <v>0.30000000000000004</v>
      </c>
      <c r="D481" s="62">
        <v>646.70000000000005</v>
      </c>
      <c r="E481" s="67">
        <v>461</v>
      </c>
      <c r="F481" s="67">
        <v>276.7</v>
      </c>
      <c r="G481" s="62">
        <v>0</v>
      </c>
      <c r="H481" s="62">
        <v>461</v>
      </c>
      <c r="I481" s="62">
        <v>263.2</v>
      </c>
      <c r="J481" s="62">
        <v>0</v>
      </c>
    </row>
    <row r="482" spans="1:10" x14ac:dyDescent="0.25">
      <c r="A482" s="1">
        <v>462</v>
      </c>
      <c r="B482" s="62">
        <v>639.29999999999995</v>
      </c>
      <c r="C482" s="62">
        <v>0.30000000000000004</v>
      </c>
      <c r="D482" s="62">
        <v>647.1</v>
      </c>
      <c r="E482" s="67">
        <v>462</v>
      </c>
      <c r="F482" s="67">
        <v>276.7</v>
      </c>
      <c r="G482" s="62">
        <v>0</v>
      </c>
      <c r="H482" s="62">
        <v>462</v>
      </c>
      <c r="I482" s="62">
        <v>263.2</v>
      </c>
      <c r="J482" s="62">
        <v>0</v>
      </c>
    </row>
    <row r="483" spans="1:10" x14ac:dyDescent="0.25">
      <c r="A483" s="1">
        <v>463</v>
      </c>
      <c r="B483" s="62">
        <v>639.6</v>
      </c>
      <c r="C483" s="62">
        <v>0.4</v>
      </c>
      <c r="D483" s="62">
        <v>647.4</v>
      </c>
      <c r="E483" s="67">
        <v>463</v>
      </c>
      <c r="F483" s="67">
        <v>276.7</v>
      </c>
      <c r="G483" s="62">
        <v>0</v>
      </c>
      <c r="H483" s="62">
        <v>463</v>
      </c>
      <c r="I483" s="62">
        <v>263.2</v>
      </c>
      <c r="J483" s="62">
        <v>0</v>
      </c>
    </row>
    <row r="484" spans="1:10" x14ac:dyDescent="0.25">
      <c r="A484" s="1">
        <v>464</v>
      </c>
      <c r="B484" s="62">
        <v>640</v>
      </c>
      <c r="C484" s="62">
        <v>0.4</v>
      </c>
      <c r="D484" s="62">
        <v>647.79999999999995</v>
      </c>
      <c r="E484" s="67">
        <v>464</v>
      </c>
      <c r="F484" s="67">
        <v>276.7</v>
      </c>
      <c r="G484" s="62">
        <v>0</v>
      </c>
      <c r="H484" s="62">
        <v>464</v>
      </c>
      <c r="I484" s="62">
        <v>263.2</v>
      </c>
      <c r="J484" s="62">
        <v>0</v>
      </c>
    </row>
    <row r="485" spans="1:10" x14ac:dyDescent="0.25">
      <c r="A485" s="1">
        <v>465</v>
      </c>
      <c r="B485" s="62">
        <v>640.5</v>
      </c>
      <c r="C485" s="62">
        <v>0.4</v>
      </c>
      <c r="D485" s="62">
        <v>648.29999999999995</v>
      </c>
      <c r="E485" s="67">
        <v>465</v>
      </c>
      <c r="F485" s="67">
        <v>276.7</v>
      </c>
      <c r="G485" s="62">
        <v>0</v>
      </c>
      <c r="H485" s="62">
        <v>465</v>
      </c>
      <c r="I485" s="62">
        <v>263.2</v>
      </c>
      <c r="J485" s="62">
        <v>0</v>
      </c>
    </row>
    <row r="486" spans="1:10" x14ac:dyDescent="0.25">
      <c r="A486" s="1">
        <v>466</v>
      </c>
      <c r="B486" s="62">
        <v>640.9</v>
      </c>
      <c r="C486" s="62">
        <v>0.5</v>
      </c>
      <c r="D486" s="62">
        <v>648.70000000000005</v>
      </c>
      <c r="E486" s="67">
        <v>466</v>
      </c>
      <c r="F486" s="67">
        <v>276.7</v>
      </c>
      <c r="G486" s="62">
        <v>0</v>
      </c>
      <c r="H486" s="62">
        <v>466</v>
      </c>
      <c r="I486" s="62">
        <v>263.2</v>
      </c>
      <c r="J486" s="62">
        <v>0</v>
      </c>
    </row>
    <row r="487" spans="1:10" x14ac:dyDescent="0.25">
      <c r="A487" s="1">
        <v>467</v>
      </c>
      <c r="B487" s="62">
        <v>641.4</v>
      </c>
      <c r="C487" s="62">
        <v>0.5</v>
      </c>
      <c r="D487" s="62">
        <v>649.20000000000005</v>
      </c>
      <c r="E487" s="67">
        <v>467</v>
      </c>
      <c r="F487" s="67">
        <v>276.7</v>
      </c>
      <c r="G487" s="62">
        <v>0</v>
      </c>
      <c r="H487" s="62">
        <v>467</v>
      </c>
      <c r="I487" s="62">
        <v>263.10000000000002</v>
      </c>
      <c r="J487" s="62">
        <v>0</v>
      </c>
    </row>
    <row r="488" spans="1:10" x14ac:dyDescent="0.25">
      <c r="A488" s="1">
        <v>468</v>
      </c>
      <c r="B488" s="62">
        <v>641.9</v>
      </c>
      <c r="C488" s="62">
        <v>0.5</v>
      </c>
      <c r="D488" s="62">
        <v>649.70000000000005</v>
      </c>
      <c r="E488" s="67">
        <v>468</v>
      </c>
      <c r="F488" s="67">
        <v>276.7</v>
      </c>
      <c r="G488" s="62">
        <v>0</v>
      </c>
      <c r="H488" s="62">
        <v>468</v>
      </c>
      <c r="I488" s="62">
        <v>263.10000000000002</v>
      </c>
      <c r="J488" s="62">
        <v>0</v>
      </c>
    </row>
    <row r="489" spans="1:10" x14ac:dyDescent="0.25">
      <c r="A489" s="1">
        <v>469</v>
      </c>
      <c r="B489" s="62">
        <v>642.4</v>
      </c>
      <c r="C489" s="62">
        <v>0.5</v>
      </c>
      <c r="D489" s="62">
        <v>650.20000000000005</v>
      </c>
      <c r="E489" s="67">
        <v>469</v>
      </c>
      <c r="F489" s="67">
        <v>276.7</v>
      </c>
      <c r="G489" s="62">
        <v>0</v>
      </c>
      <c r="H489" s="62">
        <v>469</v>
      </c>
      <c r="I489" s="62">
        <v>263.10000000000002</v>
      </c>
      <c r="J489" s="62">
        <v>0</v>
      </c>
    </row>
    <row r="490" spans="1:10" x14ac:dyDescent="0.25">
      <c r="A490" s="1">
        <v>470</v>
      </c>
      <c r="B490" s="62">
        <v>642.9</v>
      </c>
      <c r="C490" s="62">
        <v>0.5</v>
      </c>
      <c r="D490" s="62">
        <v>650.70000000000005</v>
      </c>
      <c r="E490" s="67">
        <v>470</v>
      </c>
      <c r="F490" s="67">
        <v>276.7</v>
      </c>
      <c r="G490" s="62">
        <v>0</v>
      </c>
      <c r="H490" s="62">
        <v>470</v>
      </c>
      <c r="I490" s="62">
        <v>263.10000000000002</v>
      </c>
      <c r="J490" s="62">
        <v>0</v>
      </c>
    </row>
    <row r="491" spans="1:10" x14ac:dyDescent="0.25">
      <c r="A491" s="1">
        <v>471</v>
      </c>
      <c r="B491" s="62">
        <v>643.4</v>
      </c>
      <c r="C491" s="62">
        <v>0.60000000000000009</v>
      </c>
      <c r="D491" s="62">
        <v>651.29999999999995</v>
      </c>
      <c r="E491" s="67">
        <v>471</v>
      </c>
      <c r="F491" s="67">
        <v>276.7</v>
      </c>
      <c r="G491" s="62">
        <v>0</v>
      </c>
      <c r="H491" s="62">
        <v>471</v>
      </c>
      <c r="I491" s="62">
        <v>263.10000000000002</v>
      </c>
      <c r="J491" s="62">
        <v>0</v>
      </c>
    </row>
    <row r="492" spans="1:10" x14ac:dyDescent="0.25">
      <c r="A492" s="1">
        <v>472</v>
      </c>
      <c r="B492" s="62">
        <v>644</v>
      </c>
      <c r="C492" s="62">
        <v>0.60000000000000009</v>
      </c>
      <c r="D492" s="62">
        <v>651.9</v>
      </c>
      <c r="E492" s="67">
        <v>472</v>
      </c>
      <c r="F492" s="67">
        <v>276.7</v>
      </c>
      <c r="G492" s="62">
        <v>0</v>
      </c>
      <c r="H492" s="62">
        <v>472</v>
      </c>
      <c r="I492" s="62">
        <v>263</v>
      </c>
      <c r="J492" s="62">
        <v>0</v>
      </c>
    </row>
    <row r="493" spans="1:10" x14ac:dyDescent="0.25">
      <c r="A493" s="1">
        <v>473</v>
      </c>
      <c r="B493" s="62">
        <v>644.6</v>
      </c>
      <c r="C493" s="62">
        <v>0.60000000000000009</v>
      </c>
      <c r="D493" s="62">
        <v>652.4</v>
      </c>
      <c r="E493" s="67">
        <v>473</v>
      </c>
      <c r="F493" s="67">
        <v>276.7</v>
      </c>
      <c r="G493" s="62">
        <v>0</v>
      </c>
      <c r="H493" s="62">
        <v>473</v>
      </c>
      <c r="I493" s="62">
        <v>263</v>
      </c>
      <c r="J493" s="62">
        <v>0</v>
      </c>
    </row>
    <row r="494" spans="1:10" x14ac:dyDescent="0.25">
      <c r="A494" s="1">
        <v>474</v>
      </c>
      <c r="B494" s="62">
        <v>645.20000000000005</v>
      </c>
      <c r="C494" s="62">
        <v>0.60000000000000009</v>
      </c>
      <c r="D494" s="62">
        <v>653</v>
      </c>
      <c r="E494" s="67">
        <v>474</v>
      </c>
      <c r="F494" s="67">
        <v>276.60000000000002</v>
      </c>
      <c r="G494" s="62">
        <v>0</v>
      </c>
      <c r="H494" s="62">
        <v>474</v>
      </c>
      <c r="I494" s="62">
        <v>263</v>
      </c>
      <c r="J494" s="62">
        <v>0</v>
      </c>
    </row>
    <row r="495" spans="1:10" x14ac:dyDescent="0.25">
      <c r="A495" s="1">
        <v>475</v>
      </c>
      <c r="B495" s="62">
        <v>645.79999999999995</v>
      </c>
      <c r="C495" s="62">
        <v>0.60000000000000009</v>
      </c>
      <c r="D495" s="62">
        <v>653.6</v>
      </c>
      <c r="E495" s="67">
        <v>475</v>
      </c>
      <c r="F495" s="67">
        <v>276.60000000000002</v>
      </c>
      <c r="G495" s="62">
        <v>0</v>
      </c>
      <c r="H495" s="62">
        <v>475</v>
      </c>
      <c r="I495" s="62">
        <v>263</v>
      </c>
      <c r="J495" s="62">
        <v>0</v>
      </c>
    </row>
    <row r="496" spans="1:10" x14ac:dyDescent="0.25">
      <c r="A496" s="1">
        <v>476</v>
      </c>
      <c r="B496" s="62">
        <v>646.4</v>
      </c>
      <c r="C496" s="62">
        <v>0.60000000000000009</v>
      </c>
      <c r="D496" s="62">
        <v>654.29999999999995</v>
      </c>
      <c r="E496" s="67">
        <v>476</v>
      </c>
      <c r="F496" s="67">
        <v>276.60000000000002</v>
      </c>
      <c r="G496" s="62">
        <v>0</v>
      </c>
      <c r="H496" s="62">
        <v>476</v>
      </c>
      <c r="I496" s="62">
        <v>262.89999999999998</v>
      </c>
      <c r="J496" s="62">
        <v>0</v>
      </c>
    </row>
    <row r="497" spans="1:10" x14ac:dyDescent="0.25">
      <c r="A497" s="1">
        <v>477</v>
      </c>
      <c r="B497" s="62">
        <v>647</v>
      </c>
      <c r="C497" s="62">
        <v>0.60000000000000009</v>
      </c>
      <c r="D497" s="62">
        <v>654.9</v>
      </c>
      <c r="E497" s="67">
        <v>477</v>
      </c>
      <c r="F497" s="67">
        <v>276.60000000000002</v>
      </c>
      <c r="G497" s="62">
        <v>0</v>
      </c>
      <c r="H497" s="62">
        <v>477</v>
      </c>
      <c r="I497" s="62">
        <v>262.89999999999998</v>
      </c>
      <c r="J497" s="62">
        <v>0</v>
      </c>
    </row>
    <row r="498" spans="1:10" x14ac:dyDescent="0.25">
      <c r="A498" s="1">
        <v>478</v>
      </c>
      <c r="B498" s="62">
        <v>647.6</v>
      </c>
      <c r="C498" s="62">
        <v>0.60000000000000009</v>
      </c>
      <c r="D498" s="62">
        <v>655.5</v>
      </c>
      <c r="E498" s="67">
        <v>478</v>
      </c>
      <c r="F498" s="67">
        <v>276.60000000000002</v>
      </c>
      <c r="G498" s="62">
        <v>0</v>
      </c>
      <c r="H498" s="62">
        <v>478</v>
      </c>
      <c r="I498" s="62">
        <v>262.89999999999998</v>
      </c>
      <c r="J498" s="62">
        <v>0</v>
      </c>
    </row>
    <row r="499" spans="1:10" x14ac:dyDescent="0.25">
      <c r="A499" s="1">
        <v>479</v>
      </c>
      <c r="B499" s="62">
        <v>648.20000000000005</v>
      </c>
      <c r="C499" s="62">
        <v>0.60000000000000009</v>
      </c>
      <c r="D499" s="62">
        <v>656.2</v>
      </c>
      <c r="E499" s="67">
        <v>479</v>
      </c>
      <c r="F499" s="67">
        <v>276.60000000000002</v>
      </c>
      <c r="G499" s="62">
        <v>0</v>
      </c>
      <c r="H499" s="62">
        <v>479</v>
      </c>
      <c r="I499" s="62">
        <v>262.89999999999998</v>
      </c>
      <c r="J499" s="62">
        <v>0</v>
      </c>
    </row>
    <row r="500" spans="1:10" x14ac:dyDescent="0.25">
      <c r="A500" s="1">
        <v>480</v>
      </c>
      <c r="B500" s="62">
        <v>648.9</v>
      </c>
      <c r="C500" s="62">
        <v>0.60000000000000009</v>
      </c>
      <c r="D500" s="62">
        <v>656.8</v>
      </c>
      <c r="E500" s="67">
        <v>480</v>
      </c>
      <c r="F500" s="67">
        <v>276.60000000000002</v>
      </c>
      <c r="G500" s="62">
        <v>0</v>
      </c>
      <c r="H500" s="62">
        <v>480</v>
      </c>
      <c r="I500" s="62">
        <v>262.8</v>
      </c>
      <c r="J500" s="62">
        <v>0</v>
      </c>
    </row>
    <row r="501" spans="1:10" x14ac:dyDescent="0.25">
      <c r="A501" s="1">
        <v>481</v>
      </c>
      <c r="B501" s="62">
        <v>649.5</v>
      </c>
      <c r="C501" s="62">
        <v>0.60000000000000009</v>
      </c>
      <c r="D501" s="62">
        <v>657.4</v>
      </c>
      <c r="E501" s="67">
        <v>481</v>
      </c>
      <c r="F501" s="67">
        <v>276.60000000000002</v>
      </c>
      <c r="G501" s="62">
        <v>0</v>
      </c>
      <c r="H501" s="62">
        <v>481</v>
      </c>
      <c r="I501" s="62">
        <v>262.8</v>
      </c>
      <c r="J501" s="62">
        <v>0</v>
      </c>
    </row>
    <row r="502" spans="1:10" x14ac:dyDescent="0.25">
      <c r="A502" s="1">
        <v>482</v>
      </c>
      <c r="B502" s="62">
        <v>650.1</v>
      </c>
      <c r="C502" s="62">
        <v>0.60000000000000009</v>
      </c>
      <c r="D502" s="62">
        <v>658.1</v>
      </c>
      <c r="E502" s="67">
        <v>482</v>
      </c>
      <c r="F502" s="67">
        <v>276.60000000000002</v>
      </c>
      <c r="G502" s="62">
        <v>0</v>
      </c>
      <c r="H502" s="62">
        <v>482</v>
      </c>
      <c r="I502" s="62">
        <v>262.7</v>
      </c>
      <c r="J502" s="62">
        <v>0</v>
      </c>
    </row>
    <row r="503" spans="1:10" x14ac:dyDescent="0.25">
      <c r="A503" s="1">
        <v>483</v>
      </c>
      <c r="B503" s="62">
        <v>650.79999999999995</v>
      </c>
      <c r="C503" s="62">
        <v>0.60000000000000009</v>
      </c>
      <c r="D503" s="62">
        <v>658.7</v>
      </c>
      <c r="E503" s="67">
        <v>483</v>
      </c>
      <c r="F503" s="67">
        <v>276.60000000000002</v>
      </c>
      <c r="G503" s="62">
        <v>0</v>
      </c>
      <c r="H503" s="62">
        <v>483</v>
      </c>
      <c r="I503" s="62">
        <v>262.7</v>
      </c>
      <c r="J503" s="62">
        <v>0</v>
      </c>
    </row>
    <row r="504" spans="1:10" x14ac:dyDescent="0.25">
      <c r="A504" s="1">
        <v>484</v>
      </c>
      <c r="B504" s="62">
        <v>651.4</v>
      </c>
      <c r="C504" s="62">
        <v>0.60000000000000009</v>
      </c>
      <c r="D504" s="62">
        <v>659.3</v>
      </c>
      <c r="E504" s="67">
        <v>484</v>
      </c>
      <c r="F504" s="67">
        <v>276.60000000000002</v>
      </c>
      <c r="G504" s="62">
        <v>0</v>
      </c>
      <c r="H504" s="62">
        <v>484</v>
      </c>
      <c r="I504" s="62">
        <v>262.7</v>
      </c>
      <c r="J504" s="62">
        <v>0</v>
      </c>
    </row>
    <row r="505" spans="1:10" x14ac:dyDescent="0.25">
      <c r="A505" s="1">
        <v>485</v>
      </c>
      <c r="B505" s="62">
        <v>652</v>
      </c>
      <c r="C505" s="62">
        <v>0.60000000000000009</v>
      </c>
      <c r="D505" s="62">
        <v>660</v>
      </c>
      <c r="E505" s="67">
        <v>485</v>
      </c>
      <c r="F505" s="67">
        <v>276.60000000000002</v>
      </c>
      <c r="G505" s="62">
        <v>0</v>
      </c>
      <c r="H505" s="62">
        <v>485</v>
      </c>
      <c r="I505" s="62">
        <v>262.60000000000002</v>
      </c>
      <c r="J505" s="62">
        <v>0</v>
      </c>
    </row>
    <row r="506" spans="1:10" x14ac:dyDescent="0.25">
      <c r="A506" s="1">
        <v>486</v>
      </c>
      <c r="B506" s="62">
        <v>652.6</v>
      </c>
      <c r="C506" s="62">
        <v>0.60000000000000009</v>
      </c>
      <c r="D506" s="62">
        <v>660.6</v>
      </c>
      <c r="E506" s="67">
        <v>486</v>
      </c>
      <c r="F506" s="67">
        <v>276.60000000000002</v>
      </c>
      <c r="G506" s="62">
        <v>0</v>
      </c>
      <c r="H506" s="62">
        <v>486</v>
      </c>
      <c r="I506" s="62">
        <v>262.60000000000002</v>
      </c>
      <c r="J506" s="62">
        <v>0</v>
      </c>
    </row>
    <row r="507" spans="1:10" x14ac:dyDescent="0.25">
      <c r="A507" s="1">
        <v>487</v>
      </c>
      <c r="B507" s="62">
        <v>653.20000000000005</v>
      </c>
      <c r="C507" s="62">
        <v>0.60000000000000009</v>
      </c>
      <c r="D507" s="62">
        <v>661.2</v>
      </c>
      <c r="E507" s="67">
        <v>487</v>
      </c>
      <c r="F507" s="67">
        <v>276.60000000000002</v>
      </c>
      <c r="G507" s="62">
        <v>0</v>
      </c>
      <c r="H507" s="62">
        <v>487</v>
      </c>
      <c r="I507" s="62">
        <v>262.5</v>
      </c>
      <c r="J507" s="62">
        <v>0</v>
      </c>
    </row>
    <row r="508" spans="1:10" x14ac:dyDescent="0.25">
      <c r="A508" s="1">
        <v>488</v>
      </c>
      <c r="B508" s="62">
        <v>653.79999999999995</v>
      </c>
      <c r="C508" s="62">
        <v>0.60000000000000009</v>
      </c>
      <c r="D508" s="62">
        <v>661.8</v>
      </c>
      <c r="E508" s="67">
        <v>488</v>
      </c>
      <c r="F508" s="67">
        <v>276.60000000000002</v>
      </c>
      <c r="G508" s="62">
        <v>0</v>
      </c>
      <c r="H508" s="62">
        <v>488</v>
      </c>
      <c r="I508" s="62">
        <v>262.5</v>
      </c>
      <c r="J508" s="62">
        <v>-0.1</v>
      </c>
    </row>
    <row r="509" spans="1:10" x14ac:dyDescent="0.25">
      <c r="A509" s="1">
        <v>489</v>
      </c>
      <c r="B509" s="62">
        <v>654.4</v>
      </c>
      <c r="C509" s="62">
        <v>0.60000000000000009</v>
      </c>
      <c r="D509" s="62">
        <v>662.4</v>
      </c>
      <c r="E509" s="67">
        <v>489</v>
      </c>
      <c r="F509" s="67">
        <v>276.60000000000002</v>
      </c>
      <c r="G509" s="62">
        <v>0</v>
      </c>
      <c r="H509" s="62">
        <v>489</v>
      </c>
      <c r="I509" s="62">
        <v>262.39999999999998</v>
      </c>
      <c r="J509" s="62">
        <v>-0.1</v>
      </c>
    </row>
    <row r="510" spans="1:10" x14ac:dyDescent="0.25">
      <c r="A510" s="1">
        <v>490</v>
      </c>
      <c r="B510" s="62">
        <v>655</v>
      </c>
      <c r="C510" s="62">
        <v>0.60000000000000009</v>
      </c>
      <c r="D510" s="62">
        <v>662.9</v>
      </c>
      <c r="E510" s="67">
        <v>490</v>
      </c>
      <c r="F510" s="67">
        <v>276.5</v>
      </c>
      <c r="G510" s="62">
        <v>0</v>
      </c>
      <c r="H510" s="62">
        <v>490</v>
      </c>
      <c r="I510" s="62">
        <v>262.39999999999998</v>
      </c>
      <c r="J510" s="62">
        <v>-0.1</v>
      </c>
    </row>
    <row r="511" spans="1:10" x14ac:dyDescent="0.25">
      <c r="A511" s="1">
        <v>491</v>
      </c>
      <c r="B511" s="62">
        <v>655.5</v>
      </c>
      <c r="C511" s="62">
        <v>0.5</v>
      </c>
      <c r="D511" s="62">
        <v>663.5</v>
      </c>
      <c r="E511" s="67">
        <v>491</v>
      </c>
      <c r="F511" s="67">
        <v>276.5</v>
      </c>
      <c r="G511" s="62">
        <v>0</v>
      </c>
      <c r="H511" s="62">
        <v>491</v>
      </c>
      <c r="I511" s="62">
        <v>262.3</v>
      </c>
      <c r="J511" s="62">
        <v>-0.1</v>
      </c>
    </row>
    <row r="512" spans="1:10" x14ac:dyDescent="0.25">
      <c r="A512" s="1">
        <v>492</v>
      </c>
      <c r="B512" s="62">
        <v>656</v>
      </c>
      <c r="C512" s="62">
        <v>0.5</v>
      </c>
      <c r="D512" s="62">
        <v>664</v>
      </c>
      <c r="E512" s="67">
        <v>492</v>
      </c>
      <c r="F512" s="67">
        <v>276.5</v>
      </c>
      <c r="G512" s="62">
        <v>0</v>
      </c>
      <c r="H512" s="62">
        <v>492</v>
      </c>
      <c r="I512" s="62">
        <v>262.3</v>
      </c>
      <c r="J512" s="62">
        <v>-0.1</v>
      </c>
    </row>
    <row r="513" spans="1:10" x14ac:dyDescent="0.25">
      <c r="A513" s="1">
        <v>493</v>
      </c>
      <c r="B513" s="62">
        <v>656.6</v>
      </c>
      <c r="C513" s="62">
        <v>0.5</v>
      </c>
      <c r="D513" s="62">
        <v>664.6</v>
      </c>
      <c r="E513" s="67">
        <v>493</v>
      </c>
      <c r="F513" s="67">
        <v>276.5</v>
      </c>
      <c r="G513" s="62">
        <v>0</v>
      </c>
      <c r="H513" s="62">
        <v>493</v>
      </c>
      <c r="I513" s="62">
        <v>262.2</v>
      </c>
      <c r="J513" s="62">
        <v>-0.1</v>
      </c>
    </row>
    <row r="514" spans="1:10" x14ac:dyDescent="0.25">
      <c r="A514" s="1">
        <v>494</v>
      </c>
      <c r="B514" s="62">
        <v>657.1</v>
      </c>
      <c r="C514" s="62">
        <v>0.5</v>
      </c>
      <c r="D514" s="62">
        <v>665.1</v>
      </c>
      <c r="E514" s="67">
        <v>494</v>
      </c>
      <c r="F514" s="67">
        <v>276.5</v>
      </c>
      <c r="G514" s="62">
        <v>0</v>
      </c>
      <c r="H514" s="62">
        <v>494</v>
      </c>
      <c r="I514" s="62">
        <v>262.10000000000002</v>
      </c>
      <c r="J514" s="62">
        <v>-0.1</v>
      </c>
    </row>
    <row r="515" spans="1:10" x14ac:dyDescent="0.25">
      <c r="A515" s="1">
        <v>495</v>
      </c>
      <c r="B515" s="62">
        <v>657.5</v>
      </c>
      <c r="C515" s="62">
        <v>0.5</v>
      </c>
      <c r="D515" s="62">
        <v>665.5</v>
      </c>
      <c r="E515" s="67">
        <v>495</v>
      </c>
      <c r="F515" s="67">
        <v>276.5</v>
      </c>
      <c r="G515" s="62">
        <v>0</v>
      </c>
      <c r="H515" s="62">
        <v>495</v>
      </c>
      <c r="I515" s="62">
        <v>262.10000000000002</v>
      </c>
      <c r="J515" s="62">
        <v>-0.1</v>
      </c>
    </row>
    <row r="516" spans="1:10" x14ac:dyDescent="0.25">
      <c r="A516" s="1">
        <v>496</v>
      </c>
      <c r="B516" s="62">
        <v>658</v>
      </c>
      <c r="C516" s="62">
        <v>0.4</v>
      </c>
      <c r="D516" s="62">
        <v>666</v>
      </c>
      <c r="E516" s="67">
        <v>496</v>
      </c>
      <c r="F516" s="67">
        <v>276.5</v>
      </c>
      <c r="G516" s="62">
        <v>0</v>
      </c>
      <c r="H516" s="62">
        <v>496</v>
      </c>
      <c r="I516" s="62">
        <v>262</v>
      </c>
      <c r="J516" s="62">
        <v>-0.1</v>
      </c>
    </row>
    <row r="517" spans="1:10" x14ac:dyDescent="0.25">
      <c r="A517" s="1">
        <v>497</v>
      </c>
      <c r="B517" s="62">
        <v>658.4</v>
      </c>
      <c r="C517" s="62">
        <v>0.4</v>
      </c>
      <c r="D517" s="62">
        <v>666.4</v>
      </c>
      <c r="E517" s="67">
        <v>497</v>
      </c>
      <c r="F517" s="67">
        <v>276.5</v>
      </c>
      <c r="G517" s="62">
        <v>0</v>
      </c>
      <c r="H517" s="62">
        <v>497</v>
      </c>
      <c r="I517" s="62">
        <v>261.89999999999998</v>
      </c>
      <c r="J517" s="62">
        <v>-0.1</v>
      </c>
    </row>
    <row r="518" spans="1:10" x14ac:dyDescent="0.25">
      <c r="A518" s="1">
        <v>498</v>
      </c>
      <c r="B518" s="62">
        <v>658.8</v>
      </c>
      <c r="C518" s="62">
        <v>0.4</v>
      </c>
      <c r="D518" s="62">
        <v>666.8</v>
      </c>
      <c r="E518" s="67">
        <v>498</v>
      </c>
      <c r="F518" s="67">
        <v>276.39999999999998</v>
      </c>
      <c r="G518" s="62">
        <v>0</v>
      </c>
      <c r="H518" s="62">
        <v>498</v>
      </c>
      <c r="I518" s="62">
        <v>261.8</v>
      </c>
      <c r="J518" s="62">
        <v>-0.1</v>
      </c>
    </row>
    <row r="519" spans="1:10" x14ac:dyDescent="0.25">
      <c r="A519" s="1">
        <v>499</v>
      </c>
      <c r="B519" s="62">
        <v>659.2</v>
      </c>
      <c r="C519" s="62">
        <v>0.4</v>
      </c>
      <c r="D519" s="62">
        <v>667.2</v>
      </c>
      <c r="E519" s="67">
        <v>499</v>
      </c>
      <c r="F519" s="67">
        <v>276.39999999999998</v>
      </c>
      <c r="G519" s="62">
        <v>0</v>
      </c>
      <c r="H519" s="62">
        <v>499</v>
      </c>
      <c r="I519" s="62">
        <v>261.8</v>
      </c>
      <c r="J519" s="62">
        <v>-0.1</v>
      </c>
    </row>
    <row r="520" spans="1:10" x14ac:dyDescent="0.25">
      <c r="A520" s="1">
        <v>500</v>
      </c>
      <c r="B520" s="62">
        <v>659.5</v>
      </c>
      <c r="C520" s="62">
        <v>0.30000000000000004</v>
      </c>
      <c r="D520" s="62">
        <v>667.6</v>
      </c>
      <c r="E520" s="67">
        <v>500</v>
      </c>
      <c r="F520" s="67">
        <v>276.39999999999998</v>
      </c>
      <c r="G520" s="62">
        <v>0</v>
      </c>
      <c r="H520" s="62">
        <v>500</v>
      </c>
      <c r="I520" s="62">
        <v>261.7</v>
      </c>
      <c r="J520" s="62">
        <v>-0.1</v>
      </c>
    </row>
    <row r="521" spans="1:10" x14ac:dyDescent="0.25">
      <c r="A521" s="1">
        <v>501</v>
      </c>
      <c r="B521" s="62">
        <v>659.8</v>
      </c>
      <c r="C521" s="62">
        <v>0.30000000000000004</v>
      </c>
      <c r="D521" s="62">
        <v>667.9</v>
      </c>
      <c r="E521" s="67">
        <v>501</v>
      </c>
      <c r="F521" s="67">
        <v>276.39999999999998</v>
      </c>
      <c r="G521" s="62">
        <v>0</v>
      </c>
      <c r="H521" s="62">
        <v>501</v>
      </c>
      <c r="I521" s="62">
        <v>261.60000000000002</v>
      </c>
      <c r="J521" s="62">
        <v>-0.1</v>
      </c>
    </row>
    <row r="522" spans="1:10" x14ac:dyDescent="0.25">
      <c r="A522" s="1">
        <v>502</v>
      </c>
      <c r="B522" s="62">
        <v>660.1</v>
      </c>
      <c r="C522" s="62">
        <v>0.30000000000000004</v>
      </c>
      <c r="D522" s="62">
        <v>668.1</v>
      </c>
      <c r="E522" s="67">
        <v>502</v>
      </c>
      <c r="F522" s="67">
        <v>276.3</v>
      </c>
      <c r="G522" s="62">
        <v>0</v>
      </c>
      <c r="H522" s="62">
        <v>502</v>
      </c>
      <c r="I522" s="62">
        <v>261.5</v>
      </c>
      <c r="J522" s="62">
        <v>-0.1</v>
      </c>
    </row>
    <row r="523" spans="1:10" x14ac:dyDescent="0.25">
      <c r="A523" s="1">
        <v>503</v>
      </c>
      <c r="B523" s="62">
        <v>660.3</v>
      </c>
      <c r="C523" s="62">
        <v>0.2</v>
      </c>
      <c r="D523" s="62">
        <v>668.4</v>
      </c>
      <c r="E523" s="67">
        <v>503</v>
      </c>
      <c r="F523" s="67">
        <v>276.3</v>
      </c>
      <c r="G523" s="62">
        <v>0</v>
      </c>
      <c r="H523" s="62">
        <v>503</v>
      </c>
      <c r="I523" s="62">
        <v>261.39999999999998</v>
      </c>
      <c r="J523" s="62">
        <v>-0.1</v>
      </c>
    </row>
    <row r="524" spans="1:10" x14ac:dyDescent="0.25">
      <c r="A524" s="1">
        <v>504</v>
      </c>
      <c r="B524" s="62">
        <v>660.5</v>
      </c>
      <c r="C524" s="62">
        <v>0.2</v>
      </c>
      <c r="D524" s="62">
        <v>668.6</v>
      </c>
      <c r="E524" s="67">
        <v>504</v>
      </c>
      <c r="F524" s="67">
        <v>276.3</v>
      </c>
      <c r="G524" s="62">
        <v>0</v>
      </c>
      <c r="H524" s="62">
        <v>504</v>
      </c>
      <c r="I524" s="62">
        <v>261.3</v>
      </c>
      <c r="J524" s="62">
        <v>-0.1</v>
      </c>
    </row>
    <row r="525" spans="1:10" x14ac:dyDescent="0.25">
      <c r="A525" s="1">
        <v>505</v>
      </c>
      <c r="B525" s="62">
        <v>660.7</v>
      </c>
      <c r="C525" s="62">
        <v>0.2</v>
      </c>
      <c r="D525" s="62">
        <v>668.8</v>
      </c>
      <c r="E525" s="67">
        <v>505</v>
      </c>
      <c r="F525" s="67">
        <v>276.3</v>
      </c>
      <c r="G525" s="62">
        <v>0</v>
      </c>
      <c r="H525" s="62">
        <v>505</v>
      </c>
      <c r="I525" s="62">
        <v>261.2</v>
      </c>
      <c r="J525" s="62">
        <v>-0.1</v>
      </c>
    </row>
    <row r="526" spans="1:10" x14ac:dyDescent="0.25">
      <c r="A526" s="1">
        <v>506</v>
      </c>
      <c r="B526" s="62">
        <v>660.9</v>
      </c>
      <c r="C526" s="62">
        <v>0.1</v>
      </c>
      <c r="D526" s="62">
        <v>669</v>
      </c>
      <c r="E526" s="67">
        <v>506</v>
      </c>
      <c r="F526" s="67">
        <v>276.3</v>
      </c>
      <c r="G526" s="62">
        <v>0</v>
      </c>
      <c r="H526" s="62">
        <v>506</v>
      </c>
      <c r="I526" s="62">
        <v>261.10000000000002</v>
      </c>
      <c r="J526" s="62">
        <v>-0.1</v>
      </c>
    </row>
    <row r="527" spans="1:10" x14ac:dyDescent="0.25">
      <c r="A527" s="1">
        <v>507</v>
      </c>
      <c r="B527" s="62">
        <v>661</v>
      </c>
      <c r="C527" s="62">
        <v>0.1</v>
      </c>
      <c r="D527" s="62">
        <v>669.1</v>
      </c>
      <c r="E527" s="67">
        <v>507</v>
      </c>
      <c r="F527" s="67">
        <v>276.2</v>
      </c>
      <c r="G527" s="62">
        <v>0</v>
      </c>
      <c r="H527" s="62">
        <v>507</v>
      </c>
      <c r="I527" s="62">
        <v>261.10000000000002</v>
      </c>
      <c r="J527" s="62">
        <v>-0.1</v>
      </c>
    </row>
    <row r="528" spans="1:10" x14ac:dyDescent="0.25">
      <c r="A528" s="1">
        <v>508</v>
      </c>
      <c r="B528" s="62">
        <v>661.1</v>
      </c>
      <c r="C528" s="62">
        <v>0.1</v>
      </c>
      <c r="D528" s="62">
        <v>669.2</v>
      </c>
      <c r="E528" s="67">
        <v>508</v>
      </c>
      <c r="F528" s="67">
        <v>276.2</v>
      </c>
      <c r="G528" s="62">
        <v>0</v>
      </c>
      <c r="H528" s="62">
        <v>508</v>
      </c>
      <c r="I528" s="62">
        <v>261</v>
      </c>
      <c r="J528" s="62">
        <v>-0.1</v>
      </c>
    </row>
    <row r="529" spans="1:10" x14ac:dyDescent="0.25">
      <c r="A529" s="1">
        <v>509</v>
      </c>
      <c r="B529" s="62">
        <v>661.2</v>
      </c>
      <c r="C529" s="62">
        <v>0.1</v>
      </c>
      <c r="D529" s="62">
        <v>669.3</v>
      </c>
      <c r="E529" s="67">
        <v>509</v>
      </c>
      <c r="F529" s="67">
        <v>276.2</v>
      </c>
      <c r="G529" s="62">
        <v>0</v>
      </c>
      <c r="H529" s="62">
        <v>509</v>
      </c>
      <c r="I529" s="62">
        <v>260.89999999999998</v>
      </c>
      <c r="J529" s="62">
        <v>-0.1</v>
      </c>
    </row>
    <row r="530" spans="1:10" x14ac:dyDescent="0.25">
      <c r="A530" s="1">
        <v>510</v>
      </c>
      <c r="B530" s="62">
        <v>661.2</v>
      </c>
      <c r="C530" s="62">
        <v>0</v>
      </c>
      <c r="D530" s="62">
        <v>669.3</v>
      </c>
      <c r="E530" s="67">
        <v>510</v>
      </c>
      <c r="F530" s="67">
        <v>276.10000000000002</v>
      </c>
      <c r="G530" s="62">
        <v>0</v>
      </c>
      <c r="H530" s="62">
        <v>510</v>
      </c>
      <c r="I530" s="62">
        <v>260.8</v>
      </c>
      <c r="J530" s="62">
        <v>-0.1</v>
      </c>
    </row>
    <row r="531" spans="1:10" x14ac:dyDescent="0.25">
      <c r="A531" s="1">
        <v>511</v>
      </c>
      <c r="B531" s="62">
        <v>661.3</v>
      </c>
      <c r="C531" s="62">
        <v>0</v>
      </c>
      <c r="D531" s="62">
        <v>669.3</v>
      </c>
      <c r="E531" s="67">
        <v>511</v>
      </c>
      <c r="F531" s="67">
        <v>276.10000000000002</v>
      </c>
      <c r="G531" s="62">
        <v>0</v>
      </c>
      <c r="H531" s="62">
        <v>511</v>
      </c>
      <c r="I531" s="62">
        <v>260.7</v>
      </c>
      <c r="J531" s="62">
        <v>-0.1</v>
      </c>
    </row>
    <row r="532" spans="1:10" x14ac:dyDescent="0.25">
      <c r="A532" s="1">
        <v>512</v>
      </c>
      <c r="B532" s="62">
        <v>661.3</v>
      </c>
      <c r="C532" s="62">
        <v>0</v>
      </c>
      <c r="D532" s="62">
        <v>669.4</v>
      </c>
      <c r="E532" s="67">
        <v>512</v>
      </c>
      <c r="F532" s="67">
        <v>276.10000000000002</v>
      </c>
      <c r="G532" s="62">
        <v>0</v>
      </c>
      <c r="H532" s="62">
        <v>512</v>
      </c>
      <c r="I532" s="62">
        <v>260.60000000000002</v>
      </c>
      <c r="J532" s="62">
        <v>-0.1</v>
      </c>
    </row>
    <row r="533" spans="1:10" x14ac:dyDescent="0.25">
      <c r="A533" s="1">
        <v>513</v>
      </c>
      <c r="B533" s="62">
        <v>661.3</v>
      </c>
      <c r="C533" s="62">
        <v>0</v>
      </c>
      <c r="D533" s="62">
        <v>669.3</v>
      </c>
      <c r="E533" s="67">
        <v>513</v>
      </c>
      <c r="F533" s="67">
        <v>276.10000000000002</v>
      </c>
      <c r="G533" s="62">
        <v>0</v>
      </c>
      <c r="H533" s="62">
        <v>513</v>
      </c>
      <c r="I533" s="62">
        <v>260.5</v>
      </c>
      <c r="J533" s="62">
        <v>-0.1</v>
      </c>
    </row>
    <row r="534" spans="1:10" x14ac:dyDescent="0.25">
      <c r="A534" s="1">
        <v>514</v>
      </c>
      <c r="B534" s="62">
        <v>661.2</v>
      </c>
      <c r="C534" s="62">
        <v>0</v>
      </c>
      <c r="D534" s="62">
        <v>669.3</v>
      </c>
      <c r="E534" s="67">
        <v>514</v>
      </c>
      <c r="F534" s="67">
        <v>276</v>
      </c>
      <c r="G534" s="62">
        <v>0</v>
      </c>
      <c r="H534" s="62">
        <v>514</v>
      </c>
      <c r="I534" s="62">
        <v>260.39999999999998</v>
      </c>
      <c r="J534" s="62">
        <v>-0.1</v>
      </c>
    </row>
    <row r="535" spans="1:10" x14ac:dyDescent="0.25">
      <c r="A535" s="1">
        <v>515</v>
      </c>
      <c r="B535" s="62">
        <v>661.2</v>
      </c>
      <c r="C535" s="62">
        <v>-0.1</v>
      </c>
      <c r="D535" s="62">
        <v>669.3</v>
      </c>
      <c r="E535" s="67">
        <v>515</v>
      </c>
      <c r="F535" s="67">
        <v>276</v>
      </c>
      <c r="G535" s="62">
        <v>0</v>
      </c>
      <c r="H535" s="62">
        <v>515</v>
      </c>
      <c r="I535" s="62">
        <v>260.3</v>
      </c>
      <c r="J535" s="62">
        <v>-0.1</v>
      </c>
    </row>
    <row r="536" spans="1:10" x14ac:dyDescent="0.25">
      <c r="A536" s="1">
        <v>516</v>
      </c>
      <c r="B536" s="62">
        <v>661.1</v>
      </c>
      <c r="C536" s="62">
        <v>-0.1</v>
      </c>
      <c r="D536" s="62">
        <v>669.2</v>
      </c>
      <c r="E536" s="67">
        <v>516</v>
      </c>
      <c r="F536" s="67">
        <v>276</v>
      </c>
      <c r="G536" s="62">
        <v>0</v>
      </c>
      <c r="H536" s="62">
        <v>516</v>
      </c>
      <c r="I536" s="62">
        <v>260.3</v>
      </c>
      <c r="J536" s="62">
        <v>-0.1</v>
      </c>
    </row>
    <row r="537" spans="1:10" x14ac:dyDescent="0.25">
      <c r="A537" s="1">
        <v>517</v>
      </c>
      <c r="B537" s="62">
        <v>661</v>
      </c>
      <c r="C537" s="62">
        <v>-0.1</v>
      </c>
      <c r="D537" s="62">
        <v>669.1</v>
      </c>
      <c r="E537" s="67">
        <v>517</v>
      </c>
      <c r="F537" s="67">
        <v>276</v>
      </c>
      <c r="G537" s="62">
        <v>0</v>
      </c>
      <c r="H537" s="62">
        <v>517</v>
      </c>
      <c r="I537" s="62">
        <v>260.2</v>
      </c>
      <c r="J537" s="62">
        <v>-0.1</v>
      </c>
    </row>
    <row r="538" spans="1:10" x14ac:dyDescent="0.25">
      <c r="A538" s="1">
        <v>518</v>
      </c>
      <c r="B538" s="62">
        <v>660.9</v>
      </c>
      <c r="C538" s="62">
        <v>-0.1</v>
      </c>
      <c r="D538" s="62">
        <v>669</v>
      </c>
      <c r="E538" s="67">
        <v>518</v>
      </c>
      <c r="F538" s="67">
        <v>276</v>
      </c>
      <c r="G538" s="62">
        <v>0</v>
      </c>
      <c r="H538" s="62">
        <v>518</v>
      </c>
      <c r="I538" s="62">
        <v>260.10000000000002</v>
      </c>
      <c r="J538" s="62">
        <v>-0.1</v>
      </c>
    </row>
    <row r="539" spans="1:10" x14ac:dyDescent="0.25">
      <c r="A539" s="1">
        <v>519</v>
      </c>
      <c r="B539" s="62">
        <v>660.8</v>
      </c>
      <c r="C539" s="62">
        <v>-0.1</v>
      </c>
      <c r="D539" s="62">
        <v>668.9</v>
      </c>
      <c r="E539" s="67">
        <v>519</v>
      </c>
      <c r="F539" s="67">
        <v>275.89999999999998</v>
      </c>
      <c r="G539" s="62">
        <v>0</v>
      </c>
      <c r="H539" s="62">
        <v>519</v>
      </c>
      <c r="I539" s="62">
        <v>260.10000000000002</v>
      </c>
      <c r="J539" s="62">
        <v>-0.1</v>
      </c>
    </row>
    <row r="540" spans="1:10" x14ac:dyDescent="0.25">
      <c r="A540" s="1">
        <v>520</v>
      </c>
      <c r="B540" s="62">
        <v>660.7</v>
      </c>
      <c r="C540" s="62">
        <v>-0.1</v>
      </c>
      <c r="D540" s="62">
        <v>668.7</v>
      </c>
      <c r="E540" s="67">
        <v>520</v>
      </c>
      <c r="F540" s="67">
        <v>275.89999999999998</v>
      </c>
      <c r="G540" s="62">
        <v>0</v>
      </c>
      <c r="H540" s="62">
        <v>520</v>
      </c>
      <c r="I540" s="62">
        <v>260</v>
      </c>
      <c r="J540" s="62">
        <v>-0.1</v>
      </c>
    </row>
    <row r="541" spans="1:10" x14ac:dyDescent="0.25">
      <c r="A541" s="1">
        <v>521</v>
      </c>
      <c r="B541" s="62">
        <v>660.5</v>
      </c>
      <c r="C541" s="62">
        <v>-0.1</v>
      </c>
      <c r="D541" s="62">
        <v>668.6</v>
      </c>
      <c r="E541" s="67">
        <v>521</v>
      </c>
      <c r="F541" s="67">
        <v>275.89999999999998</v>
      </c>
      <c r="G541" s="62">
        <v>0</v>
      </c>
      <c r="H541" s="62">
        <v>521</v>
      </c>
      <c r="I541" s="62">
        <v>260</v>
      </c>
      <c r="J541" s="62">
        <v>0</v>
      </c>
    </row>
    <row r="542" spans="1:10" x14ac:dyDescent="0.25">
      <c r="A542" s="1">
        <v>522</v>
      </c>
      <c r="B542" s="62">
        <v>660.4</v>
      </c>
      <c r="C542" s="62">
        <v>-0.2</v>
      </c>
      <c r="D542" s="62">
        <v>668.4</v>
      </c>
      <c r="E542" s="67">
        <v>522</v>
      </c>
      <c r="F542" s="67">
        <v>275.89999999999998</v>
      </c>
      <c r="G542" s="62">
        <v>0</v>
      </c>
      <c r="H542" s="62">
        <v>522</v>
      </c>
      <c r="I542" s="62">
        <v>259.89999999999998</v>
      </c>
      <c r="J542" s="62">
        <v>0</v>
      </c>
    </row>
    <row r="543" spans="1:10" x14ac:dyDescent="0.25">
      <c r="A543" s="1">
        <v>523</v>
      </c>
      <c r="B543" s="62">
        <v>660.2</v>
      </c>
      <c r="C543" s="62">
        <v>-0.2</v>
      </c>
      <c r="D543" s="62">
        <v>668.3</v>
      </c>
      <c r="E543" s="67">
        <v>523</v>
      </c>
      <c r="F543" s="67">
        <v>275.89999999999998</v>
      </c>
      <c r="G543" s="62">
        <v>0</v>
      </c>
      <c r="H543" s="62">
        <v>523</v>
      </c>
      <c r="I543" s="62">
        <v>259.89999999999998</v>
      </c>
      <c r="J543" s="62">
        <v>0</v>
      </c>
    </row>
    <row r="544" spans="1:10" x14ac:dyDescent="0.25">
      <c r="A544" s="1">
        <v>524</v>
      </c>
      <c r="B544" s="62">
        <v>660</v>
      </c>
      <c r="C544" s="62">
        <v>-0.2</v>
      </c>
      <c r="D544" s="62">
        <v>668.1</v>
      </c>
      <c r="E544" s="67">
        <v>524</v>
      </c>
      <c r="F544" s="67">
        <v>275.89999999999998</v>
      </c>
      <c r="G544" s="62">
        <v>0</v>
      </c>
      <c r="H544" s="62">
        <v>524</v>
      </c>
      <c r="I544" s="62">
        <v>259.8</v>
      </c>
      <c r="J544" s="62">
        <v>0</v>
      </c>
    </row>
    <row r="545" spans="1:10" x14ac:dyDescent="0.25">
      <c r="A545" s="1">
        <v>525</v>
      </c>
      <c r="B545" s="62">
        <v>659.9</v>
      </c>
      <c r="C545" s="62">
        <v>-0.2</v>
      </c>
      <c r="D545" s="62">
        <v>667.9</v>
      </c>
      <c r="E545" s="67">
        <v>525</v>
      </c>
      <c r="F545" s="67">
        <v>275.89999999999998</v>
      </c>
      <c r="G545" s="62">
        <v>0</v>
      </c>
      <c r="H545" s="62">
        <v>525</v>
      </c>
      <c r="I545" s="62">
        <v>259.8</v>
      </c>
      <c r="J545" s="62">
        <v>0</v>
      </c>
    </row>
    <row r="546" spans="1:10" x14ac:dyDescent="0.25">
      <c r="A546" s="1">
        <v>526</v>
      </c>
      <c r="B546" s="62">
        <v>659.7</v>
      </c>
      <c r="C546" s="62">
        <v>-0.2</v>
      </c>
      <c r="D546" s="62">
        <v>667.7</v>
      </c>
      <c r="E546" s="67">
        <v>526</v>
      </c>
      <c r="F546" s="67">
        <v>275.89999999999998</v>
      </c>
      <c r="G546" s="62">
        <v>0</v>
      </c>
      <c r="H546" s="62">
        <v>526</v>
      </c>
      <c r="I546" s="62">
        <v>259.8</v>
      </c>
      <c r="J546" s="62">
        <v>0</v>
      </c>
    </row>
    <row r="547" spans="1:10" x14ac:dyDescent="0.25">
      <c r="A547" s="1">
        <v>527</v>
      </c>
      <c r="B547" s="62">
        <v>659.5</v>
      </c>
      <c r="C547" s="62">
        <v>-0.2</v>
      </c>
      <c r="D547" s="62">
        <v>667.5</v>
      </c>
      <c r="E547" s="67">
        <v>527</v>
      </c>
      <c r="F547" s="67">
        <v>275.89999999999998</v>
      </c>
      <c r="G547" s="62">
        <v>0</v>
      </c>
      <c r="H547" s="62">
        <v>527</v>
      </c>
      <c r="I547" s="62">
        <v>259.8</v>
      </c>
      <c r="J547" s="62">
        <v>0</v>
      </c>
    </row>
    <row r="548" spans="1:10" x14ac:dyDescent="0.25">
      <c r="A548" s="1">
        <v>528</v>
      </c>
      <c r="B548" s="62">
        <v>659.3</v>
      </c>
      <c r="C548" s="62">
        <v>-0.2</v>
      </c>
      <c r="D548" s="62">
        <v>667.3</v>
      </c>
      <c r="E548" s="67">
        <v>528</v>
      </c>
      <c r="F548" s="67">
        <v>275.89999999999998</v>
      </c>
      <c r="G548" s="62">
        <v>0</v>
      </c>
      <c r="H548" s="62">
        <v>528</v>
      </c>
      <c r="I548" s="62">
        <v>259.8</v>
      </c>
      <c r="J548" s="62">
        <v>0</v>
      </c>
    </row>
    <row r="549" spans="1:10" x14ac:dyDescent="0.25">
      <c r="A549" s="1">
        <v>529</v>
      </c>
      <c r="B549" s="62">
        <v>659.1</v>
      </c>
      <c r="C549" s="62">
        <v>-0.2</v>
      </c>
      <c r="D549" s="62">
        <v>667.1</v>
      </c>
      <c r="E549" s="67">
        <v>529</v>
      </c>
      <c r="F549" s="67">
        <v>275.89999999999998</v>
      </c>
      <c r="G549" s="62">
        <v>0</v>
      </c>
      <c r="H549" s="62">
        <v>529</v>
      </c>
      <c r="I549" s="62">
        <v>259.8</v>
      </c>
      <c r="J549" s="62">
        <v>0</v>
      </c>
    </row>
    <row r="550" spans="1:10" x14ac:dyDescent="0.25">
      <c r="A550" s="1">
        <v>530</v>
      </c>
      <c r="B550" s="62">
        <v>658.9</v>
      </c>
      <c r="C550" s="62">
        <v>-0.2</v>
      </c>
      <c r="D550" s="62">
        <v>666.9</v>
      </c>
      <c r="E550" s="67">
        <v>530</v>
      </c>
      <c r="F550" s="67">
        <v>275.89999999999998</v>
      </c>
      <c r="G550" s="62">
        <v>0</v>
      </c>
      <c r="H550" s="62">
        <v>530</v>
      </c>
      <c r="I550" s="62">
        <v>259.8</v>
      </c>
      <c r="J550" s="62">
        <v>0</v>
      </c>
    </row>
    <row r="551" spans="1:10" x14ac:dyDescent="0.25">
      <c r="A551" s="1">
        <v>531</v>
      </c>
      <c r="B551" s="62">
        <v>658.7</v>
      </c>
      <c r="C551" s="62">
        <v>-0.2</v>
      </c>
      <c r="D551" s="62">
        <v>666.7</v>
      </c>
      <c r="E551" s="67">
        <v>531</v>
      </c>
      <c r="F551" s="67">
        <v>275.89999999999998</v>
      </c>
      <c r="G551" s="62">
        <v>0</v>
      </c>
      <c r="H551" s="62">
        <v>531</v>
      </c>
      <c r="I551" s="62">
        <v>259.8</v>
      </c>
      <c r="J551" s="62">
        <v>0</v>
      </c>
    </row>
    <row r="552" spans="1:10" x14ac:dyDescent="0.25">
      <c r="A552" s="1">
        <v>532</v>
      </c>
      <c r="B552" s="62">
        <v>658.5</v>
      </c>
      <c r="C552" s="62">
        <v>-0.2</v>
      </c>
      <c r="D552" s="62">
        <v>666.5</v>
      </c>
      <c r="E552" s="67">
        <v>532</v>
      </c>
      <c r="F552" s="67">
        <v>275.89999999999998</v>
      </c>
      <c r="G552" s="62">
        <v>0</v>
      </c>
      <c r="H552" s="62">
        <v>532</v>
      </c>
      <c r="I552" s="62">
        <v>259.89999999999998</v>
      </c>
      <c r="J552" s="62">
        <v>0</v>
      </c>
    </row>
    <row r="553" spans="1:10" x14ac:dyDescent="0.25">
      <c r="A553" s="1">
        <v>533</v>
      </c>
      <c r="B553" s="62">
        <v>658.3</v>
      </c>
      <c r="C553" s="62">
        <v>-0.2</v>
      </c>
      <c r="D553" s="62">
        <v>666.3</v>
      </c>
      <c r="E553" s="67">
        <v>533</v>
      </c>
      <c r="F553" s="67">
        <v>275.89999999999998</v>
      </c>
      <c r="G553" s="62">
        <v>0</v>
      </c>
      <c r="H553" s="62">
        <v>533</v>
      </c>
      <c r="I553" s="62">
        <v>259.89999999999998</v>
      </c>
      <c r="J553" s="62">
        <v>0.1</v>
      </c>
    </row>
    <row r="554" spans="1:10" x14ac:dyDescent="0.25">
      <c r="A554" s="1">
        <v>534</v>
      </c>
      <c r="B554" s="62">
        <v>658.1</v>
      </c>
      <c r="C554" s="62">
        <v>-0.2</v>
      </c>
      <c r="D554" s="62">
        <v>666.1</v>
      </c>
      <c r="E554" s="67">
        <v>534</v>
      </c>
      <c r="F554" s="67">
        <v>275.89999999999998</v>
      </c>
      <c r="G554" s="62">
        <v>0</v>
      </c>
      <c r="H554" s="62">
        <v>534</v>
      </c>
      <c r="I554" s="62">
        <v>260</v>
      </c>
      <c r="J554" s="62">
        <v>0.1</v>
      </c>
    </row>
    <row r="555" spans="1:10" x14ac:dyDescent="0.25">
      <c r="A555" s="1">
        <v>535</v>
      </c>
      <c r="B555" s="62">
        <v>657.8</v>
      </c>
      <c r="C555" s="62">
        <v>-0.2</v>
      </c>
      <c r="D555" s="62">
        <v>665.9</v>
      </c>
      <c r="E555" s="67">
        <v>535</v>
      </c>
      <c r="F555" s="67">
        <v>276</v>
      </c>
      <c r="G555" s="62">
        <v>0</v>
      </c>
      <c r="H555" s="62">
        <v>535</v>
      </c>
      <c r="I555" s="62">
        <v>260.10000000000002</v>
      </c>
      <c r="J555" s="62">
        <v>0.1</v>
      </c>
    </row>
    <row r="556" spans="1:10" x14ac:dyDescent="0.25">
      <c r="A556" s="1">
        <v>536</v>
      </c>
      <c r="B556" s="62">
        <v>657.7</v>
      </c>
      <c r="C556" s="62">
        <v>-0.2</v>
      </c>
      <c r="D556" s="62">
        <v>665.7</v>
      </c>
      <c r="E556" s="67">
        <v>536</v>
      </c>
      <c r="F556" s="67">
        <v>276</v>
      </c>
      <c r="G556" s="62">
        <v>0</v>
      </c>
      <c r="H556" s="62">
        <v>536</v>
      </c>
      <c r="I556" s="62">
        <v>260.10000000000002</v>
      </c>
      <c r="J556" s="62">
        <v>0.1</v>
      </c>
    </row>
    <row r="557" spans="1:10" x14ac:dyDescent="0.25">
      <c r="A557" s="1">
        <v>537</v>
      </c>
      <c r="B557" s="62">
        <v>657.5</v>
      </c>
      <c r="C557" s="62">
        <v>-0.2</v>
      </c>
      <c r="D557" s="62">
        <v>665.5</v>
      </c>
      <c r="E557" s="67">
        <v>537</v>
      </c>
      <c r="F557" s="67">
        <v>276</v>
      </c>
      <c r="G557" s="62">
        <v>0</v>
      </c>
      <c r="H557" s="62">
        <v>537</v>
      </c>
      <c r="I557" s="62">
        <v>260.2</v>
      </c>
      <c r="J557" s="62">
        <v>0.1</v>
      </c>
    </row>
    <row r="558" spans="1:10" x14ac:dyDescent="0.25">
      <c r="A558" s="1">
        <v>538</v>
      </c>
      <c r="B558" s="62">
        <v>657.3</v>
      </c>
      <c r="C558" s="62">
        <v>-0.2</v>
      </c>
      <c r="D558" s="62">
        <v>665.3</v>
      </c>
      <c r="E558" s="67">
        <v>538</v>
      </c>
      <c r="F558" s="67">
        <v>276.10000000000002</v>
      </c>
      <c r="G558" s="62">
        <v>0</v>
      </c>
      <c r="H558" s="62">
        <v>538</v>
      </c>
      <c r="I558" s="62">
        <v>260.3</v>
      </c>
      <c r="J558" s="62">
        <v>0.1</v>
      </c>
    </row>
    <row r="559" spans="1:10" x14ac:dyDescent="0.25">
      <c r="A559" s="1">
        <v>539</v>
      </c>
      <c r="B559" s="62">
        <v>657.1</v>
      </c>
      <c r="C559" s="62">
        <v>-0.2</v>
      </c>
      <c r="D559" s="62">
        <v>665.1</v>
      </c>
      <c r="E559" s="67">
        <v>539</v>
      </c>
      <c r="F559" s="67">
        <v>276.10000000000002</v>
      </c>
      <c r="G559" s="62">
        <v>0</v>
      </c>
      <c r="H559" s="62">
        <v>539</v>
      </c>
      <c r="I559" s="62">
        <v>260.5</v>
      </c>
      <c r="J559" s="62">
        <v>0.1</v>
      </c>
    </row>
    <row r="560" spans="1:10" x14ac:dyDescent="0.25">
      <c r="A560" s="1">
        <v>540</v>
      </c>
      <c r="B560" s="62">
        <v>656.9</v>
      </c>
      <c r="C560" s="62">
        <v>-0.2</v>
      </c>
      <c r="D560" s="62">
        <v>664.9</v>
      </c>
      <c r="E560" s="67">
        <v>540</v>
      </c>
      <c r="F560" s="67">
        <v>276.10000000000002</v>
      </c>
      <c r="G560" s="62">
        <v>0</v>
      </c>
      <c r="H560" s="62">
        <v>540</v>
      </c>
      <c r="I560" s="62">
        <v>260.60000000000002</v>
      </c>
      <c r="J560" s="62">
        <v>0.1</v>
      </c>
    </row>
    <row r="561" spans="1:10" x14ac:dyDescent="0.25">
      <c r="A561" s="1">
        <v>541</v>
      </c>
      <c r="B561" s="62">
        <v>656.7</v>
      </c>
      <c r="C561" s="62">
        <v>-0.2</v>
      </c>
      <c r="D561" s="62">
        <v>664.8</v>
      </c>
      <c r="E561" s="67">
        <v>541</v>
      </c>
      <c r="F561" s="67">
        <v>276.2</v>
      </c>
      <c r="G561" s="62">
        <v>0</v>
      </c>
      <c r="H561" s="62">
        <v>541</v>
      </c>
      <c r="I561" s="62">
        <v>260.7</v>
      </c>
      <c r="J561" s="62">
        <v>0.1</v>
      </c>
    </row>
    <row r="562" spans="1:10" x14ac:dyDescent="0.25">
      <c r="A562" s="1">
        <v>542</v>
      </c>
      <c r="B562" s="62">
        <v>656.6</v>
      </c>
      <c r="C562" s="62">
        <v>-0.2</v>
      </c>
      <c r="D562" s="62">
        <v>664.6</v>
      </c>
      <c r="E562" s="67">
        <v>542</v>
      </c>
      <c r="F562" s="67">
        <v>276.2</v>
      </c>
      <c r="G562" s="62">
        <v>0</v>
      </c>
      <c r="H562" s="62">
        <v>542</v>
      </c>
      <c r="I562" s="62">
        <v>260.89999999999998</v>
      </c>
      <c r="J562" s="62">
        <v>0.2</v>
      </c>
    </row>
    <row r="563" spans="1:10" x14ac:dyDescent="0.25">
      <c r="A563" s="1">
        <v>543</v>
      </c>
      <c r="B563" s="62">
        <v>656.4</v>
      </c>
      <c r="C563" s="62">
        <v>-0.2</v>
      </c>
      <c r="D563" s="62">
        <v>664.4</v>
      </c>
      <c r="E563" s="67">
        <v>543</v>
      </c>
      <c r="F563" s="67">
        <v>276.3</v>
      </c>
      <c r="G563" s="62">
        <v>0.1</v>
      </c>
      <c r="H563" s="62">
        <v>543</v>
      </c>
      <c r="I563" s="62">
        <v>261.10000000000002</v>
      </c>
      <c r="J563" s="62">
        <v>0.2</v>
      </c>
    </row>
    <row r="564" spans="1:10" x14ac:dyDescent="0.25">
      <c r="A564" s="1">
        <v>544</v>
      </c>
      <c r="B564" s="62">
        <v>656.3</v>
      </c>
      <c r="C564" s="62">
        <v>-0.2</v>
      </c>
      <c r="D564" s="62">
        <v>664.3</v>
      </c>
      <c r="E564" s="67">
        <v>544</v>
      </c>
      <c r="F564" s="67">
        <v>276.3</v>
      </c>
      <c r="G564" s="62">
        <v>0.1</v>
      </c>
      <c r="H564" s="62">
        <v>544</v>
      </c>
      <c r="I564" s="62">
        <v>261.2</v>
      </c>
      <c r="J564" s="62">
        <v>0.2</v>
      </c>
    </row>
    <row r="565" spans="1:10" x14ac:dyDescent="0.25">
      <c r="A565" s="1">
        <v>545</v>
      </c>
      <c r="B565" s="62">
        <v>656.1</v>
      </c>
      <c r="C565" s="62">
        <v>-0.1</v>
      </c>
      <c r="D565" s="62">
        <v>664.1</v>
      </c>
      <c r="E565" s="67">
        <v>545</v>
      </c>
      <c r="F565" s="67">
        <v>276.39999999999998</v>
      </c>
      <c r="G565" s="62">
        <v>0.1</v>
      </c>
      <c r="H565" s="62">
        <v>545</v>
      </c>
      <c r="I565" s="62">
        <v>261.39999999999998</v>
      </c>
      <c r="J565" s="62">
        <v>0.2</v>
      </c>
    </row>
    <row r="566" spans="1:10" x14ac:dyDescent="0.25">
      <c r="A566" s="1">
        <v>546</v>
      </c>
      <c r="B566" s="62">
        <v>656</v>
      </c>
      <c r="C566" s="62">
        <v>-0.1</v>
      </c>
      <c r="D566" s="62">
        <v>664</v>
      </c>
      <c r="E566" s="67">
        <v>546</v>
      </c>
      <c r="F566" s="67">
        <v>276.39999999999998</v>
      </c>
      <c r="G566" s="62">
        <v>0.1</v>
      </c>
      <c r="H566" s="62">
        <v>546</v>
      </c>
      <c r="I566" s="62">
        <v>261.60000000000002</v>
      </c>
      <c r="J566" s="62">
        <v>0.2</v>
      </c>
    </row>
    <row r="567" spans="1:10" x14ac:dyDescent="0.25">
      <c r="A567" s="1">
        <v>547</v>
      </c>
      <c r="B567" s="62">
        <v>655.8</v>
      </c>
      <c r="C567" s="62">
        <v>-0.1</v>
      </c>
      <c r="D567" s="62">
        <v>663.8</v>
      </c>
      <c r="E567" s="67">
        <v>547</v>
      </c>
      <c r="F567" s="67">
        <v>276.5</v>
      </c>
      <c r="G567" s="62">
        <v>0.1</v>
      </c>
      <c r="H567" s="62">
        <v>547</v>
      </c>
      <c r="I567" s="62">
        <v>261.7</v>
      </c>
      <c r="J567" s="62">
        <v>0.2</v>
      </c>
    </row>
    <row r="568" spans="1:10" x14ac:dyDescent="0.25">
      <c r="A568" s="1">
        <v>548</v>
      </c>
      <c r="B568" s="62">
        <v>655.7</v>
      </c>
      <c r="C568" s="62">
        <v>-0.1</v>
      </c>
      <c r="D568" s="62">
        <v>663.7</v>
      </c>
      <c r="E568" s="67">
        <v>548</v>
      </c>
      <c r="F568" s="67">
        <v>276.60000000000002</v>
      </c>
      <c r="G568" s="62">
        <v>0.1</v>
      </c>
      <c r="H568" s="62">
        <v>548</v>
      </c>
      <c r="I568" s="62">
        <v>261.89999999999998</v>
      </c>
      <c r="J568" s="62">
        <v>0.2</v>
      </c>
    </row>
    <row r="569" spans="1:10" x14ac:dyDescent="0.25">
      <c r="A569" s="1">
        <v>549</v>
      </c>
      <c r="B569" s="62">
        <v>655.5</v>
      </c>
      <c r="C569" s="62">
        <v>-0.1</v>
      </c>
      <c r="D569" s="62">
        <v>663.5</v>
      </c>
      <c r="E569" s="67">
        <v>549</v>
      </c>
      <c r="F569" s="67">
        <v>276.60000000000002</v>
      </c>
      <c r="G569" s="62">
        <v>0.1</v>
      </c>
      <c r="H569" s="62">
        <v>549</v>
      </c>
      <c r="I569" s="62">
        <v>262.10000000000002</v>
      </c>
      <c r="J569" s="62">
        <v>0.2</v>
      </c>
    </row>
    <row r="570" spans="1:10" x14ac:dyDescent="0.25">
      <c r="A570" s="1">
        <v>550</v>
      </c>
      <c r="B570" s="62">
        <v>655.4</v>
      </c>
      <c r="C570" s="62">
        <v>-0.1</v>
      </c>
      <c r="D570" s="62">
        <v>663.4</v>
      </c>
      <c r="E570" s="67">
        <v>550</v>
      </c>
      <c r="F570" s="67">
        <v>276.7</v>
      </c>
      <c r="G570" s="62">
        <v>0.1</v>
      </c>
      <c r="H570" s="62">
        <v>550</v>
      </c>
      <c r="I570" s="62">
        <v>262.3</v>
      </c>
      <c r="J570" s="62">
        <v>0.2</v>
      </c>
    </row>
    <row r="571" spans="1:10" x14ac:dyDescent="0.25">
      <c r="A571" s="1">
        <v>551</v>
      </c>
      <c r="B571" s="62">
        <v>655.29999999999995</v>
      </c>
      <c r="C571" s="62">
        <v>-0.1</v>
      </c>
      <c r="D571" s="62">
        <v>663.3</v>
      </c>
      <c r="E571" s="67">
        <v>551</v>
      </c>
      <c r="F571" s="67">
        <v>276.7</v>
      </c>
      <c r="G571" s="62">
        <v>0.1</v>
      </c>
      <c r="H571" s="62">
        <v>551</v>
      </c>
      <c r="I571" s="62">
        <v>262.5</v>
      </c>
      <c r="J571" s="62">
        <v>0.2</v>
      </c>
    </row>
    <row r="572" spans="1:10" x14ac:dyDescent="0.25">
      <c r="A572" s="1">
        <v>552</v>
      </c>
      <c r="B572" s="62">
        <v>655.1</v>
      </c>
      <c r="C572" s="62">
        <v>-0.1</v>
      </c>
      <c r="D572" s="62">
        <v>663.1</v>
      </c>
      <c r="E572" s="67">
        <v>552</v>
      </c>
      <c r="F572" s="67">
        <v>276.8</v>
      </c>
      <c r="G572" s="62">
        <v>0.1</v>
      </c>
      <c r="H572" s="62">
        <v>552</v>
      </c>
      <c r="I572" s="62">
        <v>262.7</v>
      </c>
      <c r="J572" s="62">
        <v>0.2</v>
      </c>
    </row>
    <row r="573" spans="1:10" x14ac:dyDescent="0.25">
      <c r="A573" s="1">
        <v>553</v>
      </c>
      <c r="B573" s="62">
        <v>655</v>
      </c>
      <c r="C573" s="62">
        <v>-0.1</v>
      </c>
      <c r="D573" s="62">
        <v>663</v>
      </c>
      <c r="E573" s="67">
        <v>553</v>
      </c>
      <c r="F573" s="67">
        <v>276.89999999999998</v>
      </c>
      <c r="G573" s="62">
        <v>0.1</v>
      </c>
      <c r="H573" s="62">
        <v>553</v>
      </c>
      <c r="I573" s="62">
        <v>262.8</v>
      </c>
      <c r="J573" s="62">
        <v>0.2</v>
      </c>
    </row>
    <row r="574" spans="1:10" x14ac:dyDescent="0.25">
      <c r="A574" s="1">
        <v>554</v>
      </c>
      <c r="B574" s="62">
        <v>654.9</v>
      </c>
      <c r="C574" s="62">
        <v>-0.1</v>
      </c>
      <c r="D574" s="62">
        <v>662.9</v>
      </c>
      <c r="E574" s="67">
        <v>554</v>
      </c>
      <c r="F574" s="67">
        <v>276.89999999999998</v>
      </c>
      <c r="G574" s="62">
        <v>0.1</v>
      </c>
      <c r="H574" s="62">
        <v>554</v>
      </c>
      <c r="I574" s="62">
        <v>263</v>
      </c>
      <c r="J574" s="62">
        <v>0.2</v>
      </c>
    </row>
    <row r="575" spans="1:10" x14ac:dyDescent="0.25">
      <c r="A575" s="1">
        <v>555</v>
      </c>
      <c r="B575" s="62">
        <v>654.70000000000005</v>
      </c>
      <c r="C575" s="62">
        <v>-0.1</v>
      </c>
      <c r="D575" s="62">
        <v>662.7</v>
      </c>
      <c r="E575" s="67">
        <v>555</v>
      </c>
      <c r="F575" s="67">
        <v>277</v>
      </c>
      <c r="G575" s="62">
        <v>0.1</v>
      </c>
      <c r="H575" s="62">
        <v>555</v>
      </c>
      <c r="I575" s="62">
        <v>263.2</v>
      </c>
      <c r="J575" s="62">
        <v>0.2</v>
      </c>
    </row>
    <row r="576" spans="1:10" x14ac:dyDescent="0.25">
      <c r="A576" s="1">
        <v>556</v>
      </c>
      <c r="B576" s="62">
        <v>654.6</v>
      </c>
      <c r="C576" s="62">
        <v>-0.1</v>
      </c>
      <c r="D576" s="62">
        <v>662.6</v>
      </c>
      <c r="E576" s="67">
        <v>556</v>
      </c>
      <c r="F576" s="67">
        <v>277</v>
      </c>
      <c r="G576" s="62">
        <v>0.1</v>
      </c>
      <c r="H576" s="62">
        <v>556</v>
      </c>
      <c r="I576" s="62">
        <v>263.39999999999998</v>
      </c>
      <c r="J576" s="62">
        <v>0.2</v>
      </c>
    </row>
    <row r="577" spans="1:10" x14ac:dyDescent="0.25">
      <c r="A577" s="1">
        <v>557</v>
      </c>
      <c r="B577" s="62">
        <v>654.5</v>
      </c>
      <c r="C577" s="62">
        <v>-0.1</v>
      </c>
      <c r="D577" s="62">
        <v>662.5</v>
      </c>
      <c r="E577" s="67">
        <v>557</v>
      </c>
      <c r="F577" s="67">
        <v>277.10000000000002</v>
      </c>
      <c r="G577" s="62">
        <v>0.1</v>
      </c>
      <c r="H577" s="62">
        <v>557</v>
      </c>
      <c r="I577" s="62">
        <v>263.5</v>
      </c>
      <c r="J577" s="62">
        <v>0.2</v>
      </c>
    </row>
    <row r="578" spans="1:10" x14ac:dyDescent="0.25">
      <c r="A578" s="1">
        <v>558</v>
      </c>
      <c r="B578" s="62">
        <v>654.29999999999995</v>
      </c>
      <c r="C578" s="62">
        <v>-0.1</v>
      </c>
      <c r="D578" s="62">
        <v>662.3</v>
      </c>
      <c r="E578" s="67">
        <v>558</v>
      </c>
      <c r="F578" s="67">
        <v>277.2</v>
      </c>
      <c r="G578" s="62">
        <v>0.1</v>
      </c>
      <c r="H578" s="62">
        <v>558</v>
      </c>
      <c r="I578" s="62">
        <v>263.7</v>
      </c>
      <c r="J578" s="62">
        <v>0.2</v>
      </c>
    </row>
    <row r="579" spans="1:10" x14ac:dyDescent="0.25">
      <c r="A579" s="1">
        <v>559</v>
      </c>
      <c r="B579" s="62">
        <v>654.20000000000005</v>
      </c>
      <c r="C579" s="62">
        <v>-0.1</v>
      </c>
      <c r="D579" s="62">
        <v>662.2</v>
      </c>
      <c r="E579" s="67">
        <v>559</v>
      </c>
      <c r="F579" s="67">
        <v>277.2</v>
      </c>
      <c r="G579" s="62">
        <v>0.1</v>
      </c>
      <c r="H579" s="62">
        <v>559</v>
      </c>
      <c r="I579" s="62">
        <v>263.89999999999998</v>
      </c>
      <c r="J579" s="62">
        <v>0.1</v>
      </c>
    </row>
    <row r="580" spans="1:10" x14ac:dyDescent="0.25">
      <c r="A580" s="1">
        <v>560</v>
      </c>
      <c r="B580" s="62">
        <v>654.1</v>
      </c>
      <c r="C580" s="62">
        <v>-0.1</v>
      </c>
      <c r="D580" s="62">
        <v>662.1</v>
      </c>
      <c r="E580" s="67">
        <v>560</v>
      </c>
      <c r="F580" s="67">
        <v>277.3</v>
      </c>
      <c r="G580" s="62">
        <v>0</v>
      </c>
      <c r="H580" s="62">
        <v>560</v>
      </c>
      <c r="I580" s="62">
        <v>264</v>
      </c>
      <c r="J580" s="62">
        <v>0.1</v>
      </c>
    </row>
    <row r="581" spans="1:10" x14ac:dyDescent="0.25">
      <c r="A581" s="1">
        <v>561</v>
      </c>
      <c r="B581" s="62">
        <v>653.9</v>
      </c>
      <c r="C581" s="62">
        <v>-0.1</v>
      </c>
      <c r="D581" s="62">
        <v>661.9</v>
      </c>
      <c r="E581" s="67">
        <v>561</v>
      </c>
      <c r="F581" s="67">
        <v>277.3</v>
      </c>
      <c r="G581" s="62">
        <v>0</v>
      </c>
      <c r="H581" s="62">
        <v>561</v>
      </c>
      <c r="I581" s="62">
        <v>264.10000000000002</v>
      </c>
      <c r="J581" s="62">
        <v>0.1</v>
      </c>
    </row>
    <row r="582" spans="1:10" x14ac:dyDescent="0.25">
      <c r="A582" s="1">
        <v>562</v>
      </c>
      <c r="B582" s="62">
        <v>653.79999999999995</v>
      </c>
      <c r="C582" s="62">
        <v>-0.1</v>
      </c>
      <c r="D582" s="62">
        <v>661.8</v>
      </c>
      <c r="E582" s="67">
        <v>562</v>
      </c>
      <c r="F582" s="67">
        <v>277.39999999999998</v>
      </c>
      <c r="G582" s="62">
        <v>0</v>
      </c>
      <c r="H582" s="62">
        <v>562</v>
      </c>
      <c r="I582" s="62">
        <v>264.3</v>
      </c>
      <c r="J582" s="62">
        <v>0.1</v>
      </c>
    </row>
    <row r="583" spans="1:10" x14ac:dyDescent="0.25">
      <c r="A583" s="1">
        <v>563</v>
      </c>
      <c r="B583" s="62">
        <v>653.70000000000005</v>
      </c>
      <c r="C583" s="62">
        <v>-0.1</v>
      </c>
      <c r="D583" s="62">
        <v>661.6</v>
      </c>
      <c r="E583" s="67">
        <v>563</v>
      </c>
      <c r="F583" s="67">
        <v>277.39999999999998</v>
      </c>
      <c r="G583" s="62">
        <v>0</v>
      </c>
      <c r="H583" s="62">
        <v>563</v>
      </c>
      <c r="I583" s="62">
        <v>264.39999999999998</v>
      </c>
      <c r="J583" s="62">
        <v>0.1</v>
      </c>
    </row>
    <row r="584" spans="1:10" x14ac:dyDescent="0.25">
      <c r="A584" s="1">
        <v>564</v>
      </c>
      <c r="B584" s="62">
        <v>653.5</v>
      </c>
      <c r="C584" s="62">
        <v>-0.1</v>
      </c>
      <c r="D584" s="62">
        <v>661.5</v>
      </c>
      <c r="E584" s="67">
        <v>564</v>
      </c>
      <c r="F584" s="67">
        <v>277.39999999999998</v>
      </c>
      <c r="G584" s="62">
        <v>0</v>
      </c>
      <c r="H584" s="62">
        <v>564</v>
      </c>
      <c r="I584" s="62">
        <v>264.5</v>
      </c>
      <c r="J584" s="62">
        <v>0.1</v>
      </c>
    </row>
    <row r="585" spans="1:10" x14ac:dyDescent="0.25">
      <c r="A585" s="1">
        <v>565</v>
      </c>
      <c r="B585" s="62">
        <v>653.4</v>
      </c>
      <c r="C585" s="62">
        <v>-0.2</v>
      </c>
      <c r="D585" s="62">
        <v>661.3</v>
      </c>
      <c r="E585" s="67">
        <v>565</v>
      </c>
      <c r="F585" s="67">
        <v>277.5</v>
      </c>
      <c r="G585" s="62">
        <v>0</v>
      </c>
      <c r="H585" s="62">
        <v>565</v>
      </c>
      <c r="I585" s="62">
        <v>264.5</v>
      </c>
      <c r="J585" s="62">
        <v>0.1</v>
      </c>
    </row>
    <row r="586" spans="1:10" x14ac:dyDescent="0.25">
      <c r="A586" s="1">
        <v>566</v>
      </c>
      <c r="B586" s="62">
        <v>653.20000000000005</v>
      </c>
      <c r="C586" s="62">
        <v>-0.2</v>
      </c>
      <c r="D586" s="62">
        <v>661.2</v>
      </c>
      <c r="E586" s="67">
        <v>566</v>
      </c>
      <c r="F586" s="67">
        <v>277.5</v>
      </c>
      <c r="G586" s="62">
        <v>0</v>
      </c>
      <c r="H586" s="62">
        <v>566</v>
      </c>
      <c r="I586" s="62">
        <v>264.60000000000002</v>
      </c>
      <c r="J586" s="62">
        <v>0.1</v>
      </c>
    </row>
    <row r="587" spans="1:10" x14ac:dyDescent="0.25">
      <c r="A587" s="1">
        <v>567</v>
      </c>
      <c r="B587" s="62">
        <v>653.1</v>
      </c>
      <c r="C587" s="62">
        <v>-0.2</v>
      </c>
      <c r="D587" s="62">
        <v>661</v>
      </c>
      <c r="E587" s="67">
        <v>567</v>
      </c>
      <c r="F587" s="67">
        <v>277.5</v>
      </c>
      <c r="G587" s="62">
        <v>0</v>
      </c>
      <c r="H587" s="62">
        <v>567</v>
      </c>
      <c r="I587" s="62">
        <v>264.7</v>
      </c>
      <c r="J587" s="62">
        <v>0</v>
      </c>
    </row>
    <row r="588" spans="1:10" x14ac:dyDescent="0.25">
      <c r="A588" s="1">
        <v>568</v>
      </c>
      <c r="B588" s="62">
        <v>652.9</v>
      </c>
      <c r="C588" s="62">
        <v>-0.2</v>
      </c>
      <c r="D588" s="62">
        <v>660.9</v>
      </c>
      <c r="E588" s="67">
        <v>568</v>
      </c>
      <c r="F588" s="67">
        <v>277.60000000000002</v>
      </c>
      <c r="G588" s="62">
        <v>0</v>
      </c>
      <c r="H588" s="62">
        <v>568</v>
      </c>
      <c r="I588" s="62">
        <v>264.7</v>
      </c>
      <c r="J588" s="62">
        <v>0</v>
      </c>
    </row>
    <row r="589" spans="1:10" x14ac:dyDescent="0.25">
      <c r="A589" s="1">
        <v>569</v>
      </c>
      <c r="B589" s="62">
        <v>652.70000000000005</v>
      </c>
      <c r="C589" s="62">
        <v>-0.2</v>
      </c>
      <c r="D589" s="62">
        <v>660.7</v>
      </c>
      <c r="E589" s="67">
        <v>569</v>
      </c>
      <c r="F589" s="67">
        <v>277.60000000000002</v>
      </c>
      <c r="G589" s="62">
        <v>0</v>
      </c>
      <c r="H589" s="62">
        <v>569</v>
      </c>
      <c r="I589" s="62">
        <v>264.7</v>
      </c>
      <c r="J589" s="62">
        <v>0</v>
      </c>
    </row>
    <row r="590" spans="1:10" x14ac:dyDescent="0.25">
      <c r="A590" s="1">
        <v>570</v>
      </c>
      <c r="B590" s="62">
        <v>652.6</v>
      </c>
      <c r="C590" s="62">
        <v>-0.2</v>
      </c>
      <c r="D590" s="62">
        <v>660.5</v>
      </c>
      <c r="E590" s="67">
        <v>570</v>
      </c>
      <c r="F590" s="67">
        <v>277.60000000000002</v>
      </c>
      <c r="G590" s="62">
        <v>0</v>
      </c>
      <c r="H590" s="62">
        <v>570</v>
      </c>
      <c r="I590" s="62">
        <v>264.7</v>
      </c>
      <c r="J590" s="62">
        <v>0</v>
      </c>
    </row>
    <row r="591" spans="1:10" x14ac:dyDescent="0.25">
      <c r="A591" s="1">
        <v>571</v>
      </c>
      <c r="B591" s="62">
        <v>652.4</v>
      </c>
      <c r="C591" s="62">
        <v>-0.2</v>
      </c>
      <c r="D591" s="62">
        <v>660.3</v>
      </c>
      <c r="E591" s="67">
        <v>571</v>
      </c>
      <c r="F591" s="67">
        <v>277.60000000000002</v>
      </c>
      <c r="G591" s="62">
        <v>0</v>
      </c>
      <c r="H591" s="62">
        <v>571</v>
      </c>
      <c r="I591" s="62">
        <v>264.7</v>
      </c>
      <c r="J591" s="62">
        <v>0</v>
      </c>
    </row>
    <row r="592" spans="1:10" x14ac:dyDescent="0.25">
      <c r="A592" s="1">
        <v>572</v>
      </c>
      <c r="B592" s="62">
        <v>652.20000000000005</v>
      </c>
      <c r="C592" s="62">
        <v>-0.2</v>
      </c>
      <c r="D592" s="62">
        <v>660.1</v>
      </c>
      <c r="E592" s="67">
        <v>572</v>
      </c>
      <c r="F592" s="67">
        <v>277.60000000000002</v>
      </c>
      <c r="G592" s="62">
        <v>0</v>
      </c>
      <c r="H592" s="62">
        <v>572</v>
      </c>
      <c r="I592" s="62">
        <v>264.7</v>
      </c>
      <c r="J592" s="62">
        <v>0</v>
      </c>
    </row>
    <row r="593" spans="1:10" x14ac:dyDescent="0.25">
      <c r="A593" s="1">
        <v>573</v>
      </c>
      <c r="B593" s="62">
        <v>652</v>
      </c>
      <c r="C593" s="62">
        <v>-0.2</v>
      </c>
      <c r="D593" s="62">
        <v>659.9</v>
      </c>
      <c r="E593" s="67">
        <v>573</v>
      </c>
      <c r="F593" s="67">
        <v>277.60000000000002</v>
      </c>
      <c r="G593" s="62">
        <v>0</v>
      </c>
      <c r="H593" s="62">
        <v>573</v>
      </c>
      <c r="I593" s="62">
        <v>264.60000000000002</v>
      </c>
      <c r="J593" s="62">
        <v>-0.1</v>
      </c>
    </row>
    <row r="594" spans="1:10" x14ac:dyDescent="0.25">
      <c r="A594" s="1">
        <v>574</v>
      </c>
      <c r="B594" s="62">
        <v>651.79999999999995</v>
      </c>
      <c r="C594" s="62">
        <v>-0.2</v>
      </c>
      <c r="D594" s="62">
        <v>659.7</v>
      </c>
      <c r="E594" s="67">
        <v>574</v>
      </c>
      <c r="F594" s="67">
        <v>277.60000000000002</v>
      </c>
      <c r="G594" s="62">
        <v>0</v>
      </c>
      <c r="H594" s="62">
        <v>574</v>
      </c>
      <c r="I594" s="62">
        <v>264.60000000000002</v>
      </c>
      <c r="J594" s="62">
        <v>-0.1</v>
      </c>
    </row>
    <row r="595" spans="1:10" x14ac:dyDescent="0.25">
      <c r="A595" s="1">
        <v>575</v>
      </c>
      <c r="B595" s="62">
        <v>651.6</v>
      </c>
      <c r="C595" s="62">
        <v>-0.2</v>
      </c>
      <c r="D595" s="62">
        <v>659.5</v>
      </c>
      <c r="E595" s="67">
        <v>575</v>
      </c>
      <c r="F595" s="67">
        <v>277.60000000000002</v>
      </c>
      <c r="G595" s="62">
        <v>0</v>
      </c>
      <c r="H595" s="62">
        <v>575</v>
      </c>
      <c r="I595" s="62">
        <v>264.5</v>
      </c>
      <c r="J595" s="62">
        <v>-0.1</v>
      </c>
    </row>
    <row r="596" spans="1:10" x14ac:dyDescent="0.25">
      <c r="A596" s="1">
        <v>576</v>
      </c>
      <c r="B596" s="62">
        <v>651.4</v>
      </c>
      <c r="C596" s="62">
        <v>-0.2</v>
      </c>
      <c r="D596" s="62">
        <v>659.3</v>
      </c>
      <c r="E596" s="67">
        <v>576</v>
      </c>
      <c r="F596" s="67">
        <v>277.5</v>
      </c>
      <c r="G596" s="62">
        <v>0</v>
      </c>
      <c r="H596" s="62">
        <v>576</v>
      </c>
      <c r="I596" s="62">
        <v>264.3</v>
      </c>
      <c r="J596" s="62">
        <v>-0.1</v>
      </c>
    </row>
    <row r="597" spans="1:10" x14ac:dyDescent="0.25">
      <c r="A597" s="1">
        <v>577</v>
      </c>
      <c r="B597" s="62">
        <v>651.20000000000005</v>
      </c>
      <c r="C597" s="62">
        <v>-0.2</v>
      </c>
      <c r="D597" s="62">
        <v>659.1</v>
      </c>
      <c r="E597" s="67">
        <v>577</v>
      </c>
      <c r="F597" s="67">
        <v>277.5</v>
      </c>
      <c r="G597" s="62">
        <v>0</v>
      </c>
      <c r="H597" s="62">
        <v>577</v>
      </c>
      <c r="I597" s="62">
        <v>264.2</v>
      </c>
      <c r="J597" s="62">
        <v>-0.1</v>
      </c>
    </row>
    <row r="598" spans="1:10" x14ac:dyDescent="0.25">
      <c r="A598" s="1">
        <v>578</v>
      </c>
      <c r="B598" s="62">
        <v>650.9</v>
      </c>
      <c r="C598" s="62">
        <v>-0.2</v>
      </c>
      <c r="D598" s="62">
        <v>658.9</v>
      </c>
      <c r="E598" s="67">
        <v>578</v>
      </c>
      <c r="F598" s="67">
        <v>277.5</v>
      </c>
      <c r="G598" s="62">
        <v>0</v>
      </c>
      <c r="H598" s="62">
        <v>578</v>
      </c>
      <c r="I598" s="62">
        <v>264.10000000000002</v>
      </c>
      <c r="J598" s="62">
        <v>-0.1</v>
      </c>
    </row>
    <row r="599" spans="1:10" x14ac:dyDescent="0.25">
      <c r="A599" s="1">
        <v>579</v>
      </c>
      <c r="B599" s="62">
        <v>650.70000000000005</v>
      </c>
      <c r="C599" s="62">
        <v>-0.2</v>
      </c>
      <c r="D599" s="62">
        <v>658.6</v>
      </c>
      <c r="E599" s="67">
        <v>579</v>
      </c>
      <c r="F599" s="67">
        <v>277.5</v>
      </c>
      <c r="G599" s="62">
        <v>0</v>
      </c>
      <c r="H599" s="62">
        <v>579</v>
      </c>
      <c r="I599" s="62">
        <v>263.89999999999998</v>
      </c>
      <c r="J599" s="62">
        <v>-0.2</v>
      </c>
    </row>
    <row r="600" spans="1:10" x14ac:dyDescent="0.25">
      <c r="A600" s="1">
        <v>580</v>
      </c>
      <c r="B600" s="62">
        <v>650.4</v>
      </c>
      <c r="C600" s="62">
        <v>-0.2</v>
      </c>
      <c r="D600" s="62">
        <v>658.4</v>
      </c>
      <c r="E600" s="67">
        <v>580</v>
      </c>
      <c r="F600" s="67">
        <v>277.39999999999998</v>
      </c>
      <c r="G600" s="62">
        <v>0</v>
      </c>
      <c r="H600" s="62">
        <v>580</v>
      </c>
      <c r="I600" s="62">
        <v>263.8</v>
      </c>
      <c r="J600" s="62">
        <v>-0.2</v>
      </c>
    </row>
    <row r="601" spans="1:10" x14ac:dyDescent="0.25">
      <c r="A601" s="1">
        <v>581</v>
      </c>
      <c r="B601" s="62">
        <v>650.20000000000005</v>
      </c>
      <c r="C601" s="62">
        <v>-0.30000000000000004</v>
      </c>
      <c r="D601" s="62">
        <v>658.1</v>
      </c>
      <c r="E601" s="67">
        <v>581</v>
      </c>
      <c r="F601" s="67">
        <v>277.39999999999998</v>
      </c>
      <c r="G601" s="62">
        <v>0</v>
      </c>
      <c r="H601" s="62">
        <v>581</v>
      </c>
      <c r="I601" s="62">
        <v>263.60000000000002</v>
      </c>
      <c r="J601" s="62">
        <v>-0.2</v>
      </c>
    </row>
    <row r="602" spans="1:10" x14ac:dyDescent="0.25">
      <c r="A602" s="1">
        <v>582</v>
      </c>
      <c r="B602" s="62">
        <v>649.9</v>
      </c>
      <c r="C602" s="62">
        <v>-0.30000000000000004</v>
      </c>
      <c r="D602" s="62">
        <v>657.9</v>
      </c>
      <c r="E602" s="67">
        <v>582</v>
      </c>
      <c r="F602" s="67">
        <v>277.39999999999998</v>
      </c>
      <c r="G602" s="62">
        <v>0</v>
      </c>
      <c r="H602" s="62">
        <v>582</v>
      </c>
      <c r="I602" s="62">
        <v>263.39999999999998</v>
      </c>
      <c r="J602" s="62">
        <v>-0.2</v>
      </c>
    </row>
    <row r="603" spans="1:10" x14ac:dyDescent="0.25">
      <c r="A603" s="1">
        <v>583</v>
      </c>
      <c r="B603" s="62">
        <v>649.70000000000005</v>
      </c>
      <c r="C603" s="62">
        <v>-0.30000000000000004</v>
      </c>
      <c r="D603" s="62">
        <v>657.6</v>
      </c>
      <c r="E603" s="67">
        <v>583</v>
      </c>
      <c r="F603" s="67">
        <v>277.3</v>
      </c>
      <c r="G603" s="62">
        <v>0</v>
      </c>
      <c r="H603" s="62">
        <v>583</v>
      </c>
      <c r="I603" s="62">
        <v>263.2</v>
      </c>
      <c r="J603" s="62">
        <v>-0.2</v>
      </c>
    </row>
    <row r="604" spans="1:10" x14ac:dyDescent="0.25">
      <c r="A604" s="1">
        <v>584</v>
      </c>
      <c r="B604" s="62">
        <v>649.4</v>
      </c>
      <c r="C604" s="62">
        <v>-0.30000000000000004</v>
      </c>
      <c r="D604" s="62">
        <v>657.3</v>
      </c>
      <c r="E604" s="67">
        <v>584</v>
      </c>
      <c r="F604" s="67">
        <v>277.3</v>
      </c>
      <c r="G604" s="62">
        <v>0</v>
      </c>
      <c r="H604" s="62">
        <v>584</v>
      </c>
      <c r="I604" s="62">
        <v>263.10000000000002</v>
      </c>
      <c r="J604" s="62">
        <v>-0.2</v>
      </c>
    </row>
    <row r="605" spans="1:10" x14ac:dyDescent="0.25">
      <c r="A605" s="1">
        <v>585</v>
      </c>
      <c r="B605" s="62">
        <v>649.1</v>
      </c>
      <c r="C605" s="62">
        <v>-0.30000000000000004</v>
      </c>
      <c r="D605" s="62">
        <v>657</v>
      </c>
      <c r="E605" s="67">
        <v>585</v>
      </c>
      <c r="F605" s="67">
        <v>277.2</v>
      </c>
      <c r="G605" s="62">
        <v>0</v>
      </c>
      <c r="H605" s="62">
        <v>585</v>
      </c>
      <c r="I605" s="62">
        <v>262.89999999999998</v>
      </c>
      <c r="J605" s="62">
        <v>-0.2</v>
      </c>
    </row>
    <row r="606" spans="1:10" x14ac:dyDescent="0.25">
      <c r="A606" s="1">
        <v>586</v>
      </c>
      <c r="B606" s="62">
        <v>648.79999999999995</v>
      </c>
      <c r="C606" s="62">
        <v>-0.30000000000000004</v>
      </c>
      <c r="D606" s="62">
        <v>656.7</v>
      </c>
      <c r="E606" s="67">
        <v>586</v>
      </c>
      <c r="F606" s="67">
        <v>277.2</v>
      </c>
      <c r="G606" s="62">
        <v>0</v>
      </c>
      <c r="H606" s="62">
        <v>586</v>
      </c>
      <c r="I606" s="62">
        <v>262.7</v>
      </c>
      <c r="J606" s="62">
        <v>-0.2</v>
      </c>
    </row>
    <row r="607" spans="1:10" x14ac:dyDescent="0.25">
      <c r="A607" s="1">
        <v>587</v>
      </c>
      <c r="B607" s="62">
        <v>648.5</v>
      </c>
      <c r="C607" s="62">
        <v>-0.30000000000000004</v>
      </c>
      <c r="D607" s="62">
        <v>656.4</v>
      </c>
      <c r="E607" s="67">
        <v>587</v>
      </c>
      <c r="F607" s="67">
        <v>277.2</v>
      </c>
      <c r="G607" s="62">
        <v>0</v>
      </c>
      <c r="H607" s="62">
        <v>587</v>
      </c>
      <c r="I607" s="62">
        <v>262.5</v>
      </c>
      <c r="J607" s="62">
        <v>-0.2</v>
      </c>
    </row>
    <row r="608" spans="1:10" x14ac:dyDescent="0.25">
      <c r="A608" s="1">
        <v>588</v>
      </c>
      <c r="B608" s="62">
        <v>648.20000000000005</v>
      </c>
      <c r="C608" s="62">
        <v>-0.30000000000000004</v>
      </c>
      <c r="D608" s="62">
        <v>656.1</v>
      </c>
      <c r="E608" s="67">
        <v>588</v>
      </c>
      <c r="F608" s="67">
        <v>277.10000000000002</v>
      </c>
      <c r="G608" s="62">
        <v>0</v>
      </c>
      <c r="H608" s="62">
        <v>588</v>
      </c>
      <c r="I608" s="62">
        <v>262.3</v>
      </c>
      <c r="J608" s="62">
        <v>-0.2</v>
      </c>
    </row>
    <row r="609" spans="1:10" x14ac:dyDescent="0.25">
      <c r="A609" s="1">
        <v>589</v>
      </c>
      <c r="B609" s="62">
        <v>647.9</v>
      </c>
      <c r="C609" s="62">
        <v>-0.30000000000000004</v>
      </c>
      <c r="D609" s="62">
        <v>655.8</v>
      </c>
      <c r="E609" s="67">
        <v>589</v>
      </c>
      <c r="F609" s="67">
        <v>277.10000000000002</v>
      </c>
      <c r="G609" s="62">
        <v>0</v>
      </c>
      <c r="H609" s="62">
        <v>589</v>
      </c>
      <c r="I609" s="62">
        <v>262.10000000000002</v>
      </c>
      <c r="J609" s="62">
        <v>-0.2</v>
      </c>
    </row>
    <row r="610" spans="1:10" x14ac:dyDescent="0.25">
      <c r="A610" s="1">
        <v>590</v>
      </c>
      <c r="B610" s="62">
        <v>647.6</v>
      </c>
      <c r="C610" s="62">
        <v>-0.30000000000000004</v>
      </c>
      <c r="D610" s="62">
        <v>655.5</v>
      </c>
      <c r="E610" s="67">
        <v>590</v>
      </c>
      <c r="F610" s="67">
        <v>277</v>
      </c>
      <c r="G610" s="62">
        <v>0</v>
      </c>
      <c r="H610" s="62">
        <v>590</v>
      </c>
      <c r="I610" s="62">
        <v>261.89999999999998</v>
      </c>
      <c r="J610" s="62">
        <v>-0.2</v>
      </c>
    </row>
    <row r="611" spans="1:10" x14ac:dyDescent="0.25">
      <c r="A611" s="1">
        <v>591</v>
      </c>
      <c r="B611" s="62">
        <v>647.29999999999995</v>
      </c>
      <c r="C611" s="62">
        <v>-0.30000000000000004</v>
      </c>
      <c r="D611" s="62">
        <v>655.20000000000005</v>
      </c>
      <c r="E611" s="67">
        <v>591</v>
      </c>
      <c r="F611" s="67">
        <v>277</v>
      </c>
      <c r="G611" s="62">
        <v>0</v>
      </c>
      <c r="H611" s="62">
        <v>591</v>
      </c>
      <c r="I611" s="62">
        <v>261.8</v>
      </c>
      <c r="J611" s="62">
        <v>-0.2</v>
      </c>
    </row>
    <row r="612" spans="1:10" x14ac:dyDescent="0.25">
      <c r="A612" s="1">
        <v>592</v>
      </c>
      <c r="B612" s="62">
        <v>646.9</v>
      </c>
      <c r="C612" s="62">
        <v>-0.30000000000000004</v>
      </c>
      <c r="D612" s="62">
        <v>654.79999999999995</v>
      </c>
      <c r="E612" s="67">
        <v>592</v>
      </c>
      <c r="F612" s="67">
        <v>277</v>
      </c>
      <c r="G612" s="62">
        <v>0</v>
      </c>
      <c r="H612" s="62">
        <v>592</v>
      </c>
      <c r="I612" s="62">
        <v>261.60000000000002</v>
      </c>
      <c r="J612" s="62">
        <v>-0.2</v>
      </c>
    </row>
    <row r="613" spans="1:10" x14ac:dyDescent="0.25">
      <c r="A613" s="1">
        <v>593</v>
      </c>
      <c r="B613" s="62">
        <v>646.6</v>
      </c>
      <c r="C613" s="62">
        <v>-0.30000000000000004</v>
      </c>
      <c r="D613" s="62">
        <v>654.5</v>
      </c>
      <c r="E613" s="67">
        <v>593</v>
      </c>
      <c r="F613" s="67">
        <v>277</v>
      </c>
      <c r="G613" s="62">
        <v>0</v>
      </c>
      <c r="H613" s="62">
        <v>593</v>
      </c>
      <c r="I613" s="62">
        <v>261.5</v>
      </c>
      <c r="J613" s="62">
        <v>-0.1</v>
      </c>
    </row>
    <row r="614" spans="1:10" x14ac:dyDescent="0.25">
      <c r="A614" s="1">
        <v>594</v>
      </c>
      <c r="B614" s="62">
        <v>646.20000000000005</v>
      </c>
      <c r="C614" s="62">
        <v>-0.4</v>
      </c>
      <c r="D614" s="62">
        <v>654.1</v>
      </c>
      <c r="E614" s="67">
        <v>594</v>
      </c>
      <c r="F614" s="67">
        <v>276.89999999999998</v>
      </c>
      <c r="G614" s="62">
        <v>0</v>
      </c>
      <c r="H614" s="62">
        <v>594</v>
      </c>
      <c r="I614" s="62">
        <v>261.3</v>
      </c>
      <c r="J614" s="62">
        <v>-0.1</v>
      </c>
    </row>
    <row r="615" spans="1:10" x14ac:dyDescent="0.25">
      <c r="A615" s="1">
        <v>595</v>
      </c>
      <c r="B615" s="62">
        <v>645.9</v>
      </c>
      <c r="C615" s="62">
        <v>-0.4</v>
      </c>
      <c r="D615" s="62">
        <v>653.79999999999995</v>
      </c>
      <c r="E615" s="67">
        <v>595</v>
      </c>
      <c r="F615" s="67">
        <v>276.89999999999998</v>
      </c>
      <c r="G615" s="62">
        <v>0</v>
      </c>
      <c r="H615" s="62">
        <v>595</v>
      </c>
      <c r="I615" s="62">
        <v>261.2</v>
      </c>
      <c r="J615" s="62">
        <v>-0.1</v>
      </c>
    </row>
    <row r="616" spans="1:10" x14ac:dyDescent="0.25">
      <c r="A616" s="1">
        <v>596</v>
      </c>
      <c r="B616" s="62">
        <v>645.5</v>
      </c>
      <c r="C616" s="62">
        <v>-0.4</v>
      </c>
      <c r="D616" s="62">
        <v>653.4</v>
      </c>
      <c r="E616" s="67">
        <v>596</v>
      </c>
      <c r="F616" s="67">
        <v>276.89999999999998</v>
      </c>
      <c r="G616" s="62">
        <v>0</v>
      </c>
      <c r="H616" s="62">
        <v>596</v>
      </c>
      <c r="I616" s="62">
        <v>261.10000000000002</v>
      </c>
      <c r="J616" s="62">
        <v>-0.1</v>
      </c>
    </row>
    <row r="617" spans="1:10" x14ac:dyDescent="0.25">
      <c r="A617" s="1">
        <v>597</v>
      </c>
      <c r="B617" s="62">
        <v>645.1</v>
      </c>
      <c r="C617" s="62">
        <v>-0.4</v>
      </c>
      <c r="D617" s="62">
        <v>653</v>
      </c>
      <c r="E617" s="67">
        <v>597</v>
      </c>
      <c r="F617" s="67">
        <v>276.89999999999998</v>
      </c>
      <c r="G617" s="62">
        <v>0</v>
      </c>
      <c r="H617" s="62">
        <v>597</v>
      </c>
      <c r="I617" s="62">
        <v>261</v>
      </c>
      <c r="J617" s="62">
        <v>-0.1</v>
      </c>
    </row>
    <row r="618" spans="1:10" x14ac:dyDescent="0.25">
      <c r="A618" s="1">
        <v>598</v>
      </c>
      <c r="B618" s="62">
        <v>644.70000000000005</v>
      </c>
      <c r="C618" s="62">
        <v>-0.4</v>
      </c>
      <c r="D618" s="62">
        <v>652.6</v>
      </c>
      <c r="E618" s="67">
        <v>598</v>
      </c>
      <c r="F618" s="67">
        <v>276.89999999999998</v>
      </c>
      <c r="G618" s="62">
        <v>0</v>
      </c>
      <c r="H618" s="62">
        <v>598</v>
      </c>
      <c r="I618" s="62">
        <v>260.89999999999998</v>
      </c>
      <c r="J618" s="62">
        <v>-0.1</v>
      </c>
    </row>
    <row r="619" spans="1:10" x14ac:dyDescent="0.25">
      <c r="A619" s="1">
        <v>599</v>
      </c>
      <c r="B619" s="62">
        <v>644.4</v>
      </c>
      <c r="C619" s="62">
        <v>-0.4</v>
      </c>
      <c r="D619" s="62">
        <v>652.20000000000005</v>
      </c>
      <c r="E619" s="67">
        <v>599</v>
      </c>
      <c r="F619" s="67">
        <v>276.89999999999998</v>
      </c>
      <c r="G619" s="62">
        <v>0</v>
      </c>
      <c r="H619" s="62">
        <v>599</v>
      </c>
      <c r="I619" s="62">
        <v>260.8</v>
      </c>
      <c r="J619" s="62">
        <v>-0.1</v>
      </c>
    </row>
    <row r="620" spans="1:10" x14ac:dyDescent="0.25">
      <c r="A620" s="1">
        <v>600</v>
      </c>
      <c r="B620" s="62">
        <v>644</v>
      </c>
      <c r="C620" s="62">
        <v>-0.4</v>
      </c>
      <c r="D620" s="62">
        <v>651.79999999999995</v>
      </c>
      <c r="E620" s="67">
        <v>600</v>
      </c>
      <c r="F620" s="67">
        <v>276.89999999999998</v>
      </c>
      <c r="G620" s="62">
        <v>0</v>
      </c>
      <c r="H620" s="62">
        <v>600</v>
      </c>
      <c r="I620" s="62">
        <v>260.8</v>
      </c>
      <c r="J620" s="62">
        <v>0</v>
      </c>
    </row>
    <row r="621" spans="1:10" x14ac:dyDescent="0.25">
      <c r="A621" s="1">
        <v>601</v>
      </c>
      <c r="B621" s="62">
        <v>643.6</v>
      </c>
      <c r="C621" s="62">
        <v>-0.4</v>
      </c>
      <c r="D621" s="62">
        <v>651.4</v>
      </c>
      <c r="E621" s="67">
        <v>601</v>
      </c>
      <c r="F621" s="67">
        <v>276.89999999999998</v>
      </c>
      <c r="G621" s="62">
        <v>0</v>
      </c>
      <c r="H621" s="62">
        <v>601</v>
      </c>
      <c r="I621" s="62">
        <v>260.7</v>
      </c>
      <c r="J621" s="62">
        <v>0</v>
      </c>
    </row>
    <row r="622" spans="1:10" x14ac:dyDescent="0.25">
      <c r="A622" s="1">
        <v>602</v>
      </c>
      <c r="B622" s="62">
        <v>643.1</v>
      </c>
      <c r="C622" s="62">
        <v>-0.4</v>
      </c>
      <c r="D622" s="62">
        <v>651</v>
      </c>
      <c r="E622" s="67">
        <v>602</v>
      </c>
      <c r="F622" s="67">
        <v>276.89999999999998</v>
      </c>
      <c r="G622" s="62">
        <v>0</v>
      </c>
      <c r="H622" s="62">
        <v>602</v>
      </c>
      <c r="I622" s="62">
        <v>260.7</v>
      </c>
      <c r="J622" s="62">
        <v>0</v>
      </c>
    </row>
    <row r="623" spans="1:10" x14ac:dyDescent="0.25">
      <c r="A623" s="1">
        <v>603</v>
      </c>
      <c r="B623" s="62">
        <v>642.70000000000005</v>
      </c>
      <c r="C623" s="62">
        <v>-0.4</v>
      </c>
      <c r="D623" s="62">
        <v>650.6</v>
      </c>
      <c r="E623" s="67">
        <v>603</v>
      </c>
      <c r="F623" s="67">
        <v>276.89999999999998</v>
      </c>
      <c r="G623" s="62">
        <v>0</v>
      </c>
      <c r="H623" s="62">
        <v>603</v>
      </c>
      <c r="I623" s="62">
        <v>260.7</v>
      </c>
      <c r="J623" s="62">
        <v>0</v>
      </c>
    </row>
    <row r="624" spans="1:10" x14ac:dyDescent="0.25">
      <c r="A624" s="1">
        <v>604</v>
      </c>
      <c r="B624" s="62">
        <v>642.29999999999995</v>
      </c>
      <c r="C624" s="62">
        <v>-0.4</v>
      </c>
      <c r="D624" s="62">
        <v>650.20000000000005</v>
      </c>
      <c r="E624" s="67">
        <v>604</v>
      </c>
      <c r="F624" s="67">
        <v>277</v>
      </c>
      <c r="G624" s="62">
        <v>0</v>
      </c>
      <c r="H624" s="62">
        <v>604</v>
      </c>
      <c r="I624" s="62">
        <v>260.7</v>
      </c>
      <c r="J624" s="62">
        <v>0</v>
      </c>
    </row>
    <row r="625" spans="1:10" x14ac:dyDescent="0.25">
      <c r="A625" s="1">
        <v>605</v>
      </c>
      <c r="B625" s="62">
        <v>641.9</v>
      </c>
      <c r="C625" s="62">
        <v>-0.4</v>
      </c>
      <c r="D625" s="62">
        <v>649.70000000000005</v>
      </c>
      <c r="E625" s="67">
        <v>605</v>
      </c>
      <c r="F625" s="67">
        <v>277</v>
      </c>
      <c r="G625" s="62">
        <v>0</v>
      </c>
      <c r="H625" s="62">
        <v>605</v>
      </c>
      <c r="I625" s="62">
        <v>260.7</v>
      </c>
      <c r="J625" s="62">
        <v>0</v>
      </c>
    </row>
    <row r="626" spans="1:10" x14ac:dyDescent="0.25">
      <c r="A626" s="1">
        <v>606</v>
      </c>
      <c r="B626" s="62">
        <v>641.5</v>
      </c>
      <c r="C626" s="62">
        <v>-0.4</v>
      </c>
      <c r="D626" s="62">
        <v>649.29999999999995</v>
      </c>
      <c r="E626" s="67">
        <v>606</v>
      </c>
      <c r="F626" s="67">
        <v>277</v>
      </c>
      <c r="G626" s="62">
        <v>0</v>
      </c>
      <c r="H626" s="62">
        <v>606</v>
      </c>
      <c r="I626" s="62">
        <v>260.7</v>
      </c>
      <c r="J626" s="62">
        <v>0</v>
      </c>
    </row>
    <row r="627" spans="1:10" x14ac:dyDescent="0.25">
      <c r="A627" s="1">
        <v>607</v>
      </c>
      <c r="B627" s="62">
        <v>641.1</v>
      </c>
      <c r="C627" s="62">
        <v>-0.4</v>
      </c>
      <c r="D627" s="62">
        <v>648.9</v>
      </c>
      <c r="E627" s="67">
        <v>607</v>
      </c>
      <c r="F627" s="67">
        <v>277</v>
      </c>
      <c r="G627" s="62">
        <v>0</v>
      </c>
      <c r="H627" s="62">
        <v>607</v>
      </c>
      <c r="I627" s="62">
        <v>260.7</v>
      </c>
      <c r="J627" s="62">
        <v>0</v>
      </c>
    </row>
    <row r="628" spans="1:10" x14ac:dyDescent="0.25">
      <c r="A628" s="1">
        <v>608</v>
      </c>
      <c r="B628" s="62">
        <v>640.70000000000005</v>
      </c>
      <c r="C628" s="62">
        <v>-0.4</v>
      </c>
      <c r="D628" s="62">
        <v>648.5</v>
      </c>
      <c r="E628" s="67">
        <v>608</v>
      </c>
      <c r="F628" s="67">
        <v>277.10000000000002</v>
      </c>
      <c r="G628" s="62">
        <v>0</v>
      </c>
      <c r="H628" s="62">
        <v>608</v>
      </c>
      <c r="I628" s="62">
        <v>260.7</v>
      </c>
      <c r="J628" s="62">
        <v>0</v>
      </c>
    </row>
    <row r="629" spans="1:10" x14ac:dyDescent="0.25">
      <c r="A629" s="1">
        <v>609</v>
      </c>
      <c r="B629" s="62">
        <v>640.29999999999995</v>
      </c>
      <c r="C629" s="62">
        <v>-0.4</v>
      </c>
      <c r="D629" s="62">
        <v>648.1</v>
      </c>
      <c r="E629" s="67">
        <v>609</v>
      </c>
      <c r="F629" s="67">
        <v>277.10000000000002</v>
      </c>
      <c r="G629" s="62">
        <v>0</v>
      </c>
      <c r="H629" s="62">
        <v>609</v>
      </c>
      <c r="I629" s="62">
        <v>260.8</v>
      </c>
      <c r="J629" s="62">
        <v>0</v>
      </c>
    </row>
    <row r="630" spans="1:10" x14ac:dyDescent="0.25">
      <c r="A630" s="1">
        <v>610</v>
      </c>
      <c r="B630" s="62">
        <v>639.9</v>
      </c>
      <c r="C630" s="62">
        <v>-0.4</v>
      </c>
      <c r="D630" s="62">
        <v>647.70000000000005</v>
      </c>
      <c r="E630" s="67">
        <v>610</v>
      </c>
      <c r="F630" s="67">
        <v>277.2</v>
      </c>
      <c r="G630" s="62">
        <v>0</v>
      </c>
      <c r="H630" s="62">
        <v>610</v>
      </c>
      <c r="I630" s="62">
        <v>260.8</v>
      </c>
      <c r="J630" s="62">
        <v>0</v>
      </c>
    </row>
    <row r="631" spans="1:10" x14ac:dyDescent="0.25">
      <c r="A631" s="1">
        <v>611</v>
      </c>
      <c r="B631" s="62">
        <v>639.5</v>
      </c>
      <c r="C631" s="62">
        <v>-0.4</v>
      </c>
      <c r="D631" s="62">
        <v>647.29999999999995</v>
      </c>
      <c r="E631" s="67">
        <v>611</v>
      </c>
      <c r="F631" s="67">
        <v>277.2</v>
      </c>
      <c r="G631" s="62">
        <v>0</v>
      </c>
      <c r="H631" s="62">
        <v>611</v>
      </c>
      <c r="I631" s="62">
        <v>260.89999999999998</v>
      </c>
      <c r="J631" s="62">
        <v>0.1</v>
      </c>
    </row>
    <row r="632" spans="1:10" x14ac:dyDescent="0.25">
      <c r="A632" s="1">
        <v>612</v>
      </c>
      <c r="B632" s="62">
        <v>639.1</v>
      </c>
      <c r="C632" s="62">
        <v>-0.4</v>
      </c>
      <c r="D632" s="62">
        <v>646.9</v>
      </c>
      <c r="E632" s="67">
        <v>612</v>
      </c>
      <c r="F632" s="67">
        <v>277.2</v>
      </c>
      <c r="G632" s="62">
        <v>0</v>
      </c>
      <c r="H632" s="62">
        <v>612</v>
      </c>
      <c r="I632" s="62">
        <v>260.89999999999998</v>
      </c>
      <c r="J632" s="62">
        <v>0.1</v>
      </c>
    </row>
    <row r="633" spans="1:10" x14ac:dyDescent="0.25">
      <c r="A633" s="1">
        <v>613</v>
      </c>
      <c r="B633" s="62">
        <v>638.70000000000005</v>
      </c>
      <c r="C633" s="62">
        <v>-0.4</v>
      </c>
      <c r="D633" s="62">
        <v>646.5</v>
      </c>
      <c r="E633" s="67">
        <v>613</v>
      </c>
      <c r="F633" s="67">
        <v>277.3</v>
      </c>
      <c r="G633" s="62">
        <v>0</v>
      </c>
      <c r="H633" s="62">
        <v>613</v>
      </c>
      <c r="I633" s="62">
        <v>261</v>
      </c>
      <c r="J633" s="62">
        <v>0.1</v>
      </c>
    </row>
    <row r="634" spans="1:10" x14ac:dyDescent="0.25">
      <c r="A634" s="1">
        <v>614</v>
      </c>
      <c r="B634" s="62">
        <v>638.29999999999995</v>
      </c>
      <c r="C634" s="62">
        <v>-0.4</v>
      </c>
      <c r="D634" s="62">
        <v>646.1</v>
      </c>
      <c r="E634" s="67">
        <v>614</v>
      </c>
      <c r="F634" s="67">
        <v>277.3</v>
      </c>
      <c r="G634" s="62">
        <v>0</v>
      </c>
      <c r="H634" s="62">
        <v>614</v>
      </c>
      <c r="I634" s="62">
        <v>261</v>
      </c>
      <c r="J634" s="62">
        <v>0.1</v>
      </c>
    </row>
    <row r="635" spans="1:10" x14ac:dyDescent="0.25">
      <c r="A635" s="1">
        <v>615</v>
      </c>
      <c r="B635" s="62">
        <v>637.9</v>
      </c>
      <c r="C635" s="62">
        <v>-0.4</v>
      </c>
      <c r="D635" s="62">
        <v>645.70000000000005</v>
      </c>
      <c r="E635" s="67">
        <v>615</v>
      </c>
      <c r="F635" s="67">
        <v>277.39999999999998</v>
      </c>
      <c r="G635" s="62">
        <v>0.1</v>
      </c>
      <c r="H635" s="62">
        <v>615</v>
      </c>
      <c r="I635" s="62">
        <v>261.10000000000002</v>
      </c>
      <c r="J635" s="62">
        <v>0.1</v>
      </c>
    </row>
    <row r="636" spans="1:10" x14ac:dyDescent="0.25">
      <c r="A636" s="1">
        <v>616</v>
      </c>
      <c r="B636" s="62">
        <v>637.5</v>
      </c>
      <c r="C636" s="62">
        <v>-0.4</v>
      </c>
      <c r="D636" s="62">
        <v>645.29999999999995</v>
      </c>
      <c r="E636" s="67">
        <v>616</v>
      </c>
      <c r="F636" s="67">
        <v>277.39999999999998</v>
      </c>
      <c r="G636" s="62">
        <v>0.1</v>
      </c>
      <c r="H636" s="62">
        <v>616</v>
      </c>
      <c r="I636" s="62">
        <v>261.2</v>
      </c>
      <c r="J636" s="62">
        <v>0.1</v>
      </c>
    </row>
    <row r="637" spans="1:10" x14ac:dyDescent="0.25">
      <c r="A637" s="1">
        <v>617</v>
      </c>
      <c r="B637" s="62">
        <v>637.20000000000005</v>
      </c>
      <c r="C637" s="62">
        <v>-0.4</v>
      </c>
      <c r="D637" s="62">
        <v>645</v>
      </c>
      <c r="E637" s="67">
        <v>617</v>
      </c>
      <c r="F637" s="67">
        <v>277.5</v>
      </c>
      <c r="G637" s="62">
        <v>0.1</v>
      </c>
      <c r="H637" s="62">
        <v>617</v>
      </c>
      <c r="I637" s="62">
        <v>261.3</v>
      </c>
      <c r="J637" s="62">
        <v>0.1</v>
      </c>
    </row>
    <row r="638" spans="1:10" x14ac:dyDescent="0.25">
      <c r="A638" s="1">
        <v>618</v>
      </c>
      <c r="B638" s="62">
        <v>636.79999999999995</v>
      </c>
      <c r="C638" s="62">
        <v>-0.30000000000000004</v>
      </c>
      <c r="D638" s="62">
        <v>644.6</v>
      </c>
      <c r="E638" s="67">
        <v>618</v>
      </c>
      <c r="F638" s="67">
        <v>277.5</v>
      </c>
      <c r="G638" s="62">
        <v>0.1</v>
      </c>
      <c r="H638" s="62">
        <v>618</v>
      </c>
      <c r="I638" s="62">
        <v>261.3</v>
      </c>
      <c r="J638" s="62">
        <v>0.1</v>
      </c>
    </row>
    <row r="639" spans="1:10" x14ac:dyDescent="0.25">
      <c r="A639" s="1">
        <v>619</v>
      </c>
      <c r="B639" s="62">
        <v>636.5</v>
      </c>
      <c r="C639" s="62">
        <v>-0.30000000000000004</v>
      </c>
      <c r="D639" s="62">
        <v>644.29999999999995</v>
      </c>
      <c r="E639" s="67">
        <v>619</v>
      </c>
      <c r="F639" s="67">
        <v>277.60000000000002</v>
      </c>
      <c r="G639" s="62">
        <v>0.1</v>
      </c>
      <c r="H639" s="62">
        <v>619</v>
      </c>
      <c r="I639" s="62">
        <v>261.39999999999998</v>
      </c>
      <c r="J639" s="62">
        <v>0.1</v>
      </c>
    </row>
    <row r="640" spans="1:10" x14ac:dyDescent="0.25">
      <c r="A640" s="1">
        <v>620</v>
      </c>
      <c r="B640" s="62">
        <v>636.20000000000005</v>
      </c>
      <c r="C640" s="62">
        <v>-0.30000000000000004</v>
      </c>
      <c r="D640" s="62">
        <v>644</v>
      </c>
      <c r="E640" s="67">
        <v>620</v>
      </c>
      <c r="F640" s="67">
        <v>277.60000000000002</v>
      </c>
      <c r="G640" s="62">
        <v>0.1</v>
      </c>
      <c r="H640" s="62">
        <v>620</v>
      </c>
      <c r="I640" s="62">
        <v>261.5</v>
      </c>
      <c r="J640" s="62">
        <v>0.1</v>
      </c>
    </row>
    <row r="641" spans="1:10" x14ac:dyDescent="0.25">
      <c r="A641" s="1">
        <v>621</v>
      </c>
      <c r="B641" s="62">
        <v>635.9</v>
      </c>
      <c r="C641" s="62">
        <v>-0.30000000000000004</v>
      </c>
      <c r="D641" s="62">
        <v>643.6</v>
      </c>
      <c r="E641" s="67">
        <v>621</v>
      </c>
      <c r="F641" s="67">
        <v>277.7</v>
      </c>
      <c r="G641" s="62">
        <v>0.1</v>
      </c>
      <c r="H641" s="62">
        <v>621</v>
      </c>
      <c r="I641" s="62">
        <v>261.60000000000002</v>
      </c>
      <c r="J641" s="62">
        <v>0.1</v>
      </c>
    </row>
    <row r="642" spans="1:10" x14ac:dyDescent="0.25">
      <c r="A642" s="1">
        <v>622</v>
      </c>
      <c r="B642" s="62">
        <v>635.6</v>
      </c>
      <c r="C642" s="62">
        <v>-0.30000000000000004</v>
      </c>
      <c r="D642" s="62">
        <v>643.4</v>
      </c>
      <c r="E642" s="67">
        <v>622</v>
      </c>
      <c r="F642" s="67">
        <v>277.8</v>
      </c>
      <c r="G642" s="62">
        <v>0.1</v>
      </c>
      <c r="H642" s="62">
        <v>622</v>
      </c>
      <c r="I642" s="62">
        <v>261.7</v>
      </c>
      <c r="J642" s="62">
        <v>0.1</v>
      </c>
    </row>
    <row r="643" spans="1:10" x14ac:dyDescent="0.25">
      <c r="A643" s="1">
        <v>623</v>
      </c>
      <c r="B643" s="62">
        <v>635.29999999999995</v>
      </c>
      <c r="C643" s="62">
        <v>-0.30000000000000004</v>
      </c>
      <c r="D643" s="62">
        <v>643.1</v>
      </c>
      <c r="E643" s="67">
        <v>623</v>
      </c>
      <c r="F643" s="67">
        <v>277.8</v>
      </c>
      <c r="G643" s="62">
        <v>0.1</v>
      </c>
      <c r="H643" s="62">
        <v>623</v>
      </c>
      <c r="I643" s="62">
        <v>261.7</v>
      </c>
      <c r="J643" s="62">
        <v>0.1</v>
      </c>
    </row>
    <row r="644" spans="1:10" x14ac:dyDescent="0.25">
      <c r="A644" s="1">
        <v>624</v>
      </c>
      <c r="B644" s="62">
        <v>635.1</v>
      </c>
      <c r="C644" s="62">
        <v>-0.30000000000000004</v>
      </c>
      <c r="D644" s="62">
        <v>642.79999999999995</v>
      </c>
      <c r="E644" s="67">
        <v>624</v>
      </c>
      <c r="F644" s="67">
        <v>277.89999999999998</v>
      </c>
      <c r="G644" s="62">
        <v>0.1</v>
      </c>
      <c r="H644" s="62">
        <v>624</v>
      </c>
      <c r="I644" s="62">
        <v>261.8</v>
      </c>
      <c r="J644" s="62">
        <v>0.1</v>
      </c>
    </row>
    <row r="645" spans="1:10" x14ac:dyDescent="0.25">
      <c r="A645" s="1">
        <v>625</v>
      </c>
      <c r="B645" s="62">
        <v>634.79999999999995</v>
      </c>
      <c r="C645" s="62">
        <v>-0.2</v>
      </c>
      <c r="D645" s="62">
        <v>642.6</v>
      </c>
      <c r="E645" s="67">
        <v>625</v>
      </c>
      <c r="F645" s="67">
        <v>277.89999999999998</v>
      </c>
      <c r="G645" s="62">
        <v>0.1</v>
      </c>
      <c r="H645" s="62">
        <v>625</v>
      </c>
      <c r="I645" s="62">
        <v>261.89999999999998</v>
      </c>
      <c r="J645" s="62">
        <v>0.1</v>
      </c>
    </row>
    <row r="646" spans="1:10" x14ac:dyDescent="0.25">
      <c r="A646" s="1">
        <v>626</v>
      </c>
      <c r="B646" s="62">
        <v>634.6</v>
      </c>
      <c r="C646" s="62">
        <v>-0.2</v>
      </c>
      <c r="D646" s="62">
        <v>642.29999999999995</v>
      </c>
      <c r="E646" s="67">
        <v>626</v>
      </c>
      <c r="F646" s="67">
        <v>278</v>
      </c>
      <c r="G646" s="62">
        <v>0.1</v>
      </c>
      <c r="H646" s="62">
        <v>626</v>
      </c>
      <c r="I646" s="62">
        <v>262</v>
      </c>
      <c r="J646" s="62">
        <v>0.1</v>
      </c>
    </row>
    <row r="647" spans="1:10" x14ac:dyDescent="0.25">
      <c r="A647" s="1">
        <v>627</v>
      </c>
      <c r="B647" s="62">
        <v>634.4</v>
      </c>
      <c r="C647" s="62">
        <v>-0.2</v>
      </c>
      <c r="D647" s="62">
        <v>642.1</v>
      </c>
      <c r="E647" s="67">
        <v>627</v>
      </c>
      <c r="F647" s="67">
        <v>278</v>
      </c>
      <c r="G647" s="62">
        <v>0.1</v>
      </c>
      <c r="H647" s="62">
        <v>627</v>
      </c>
      <c r="I647" s="62">
        <v>262</v>
      </c>
      <c r="J647" s="62">
        <v>0.1</v>
      </c>
    </row>
    <row r="648" spans="1:10" x14ac:dyDescent="0.25">
      <c r="A648" s="1">
        <v>628</v>
      </c>
      <c r="B648" s="62">
        <v>634.20000000000005</v>
      </c>
      <c r="C648" s="62">
        <v>-0.2</v>
      </c>
      <c r="D648" s="62">
        <v>641.9</v>
      </c>
      <c r="E648" s="67">
        <v>628</v>
      </c>
      <c r="F648" s="67">
        <v>278.10000000000002</v>
      </c>
      <c r="G648" s="62">
        <v>0.1</v>
      </c>
      <c r="H648" s="62">
        <v>628</v>
      </c>
      <c r="I648" s="62">
        <v>262.10000000000002</v>
      </c>
      <c r="J648" s="62">
        <v>0.1</v>
      </c>
    </row>
    <row r="649" spans="1:10" x14ac:dyDescent="0.25">
      <c r="A649" s="1">
        <v>629</v>
      </c>
      <c r="B649" s="62">
        <v>634</v>
      </c>
      <c r="C649" s="62">
        <v>-0.2</v>
      </c>
      <c r="D649" s="62">
        <v>641.79999999999995</v>
      </c>
      <c r="E649" s="67">
        <v>629</v>
      </c>
      <c r="F649" s="67">
        <v>278.10000000000002</v>
      </c>
      <c r="G649" s="62">
        <v>0.1</v>
      </c>
      <c r="H649" s="62">
        <v>629</v>
      </c>
      <c r="I649" s="62">
        <v>262.2</v>
      </c>
      <c r="J649" s="62">
        <v>0.1</v>
      </c>
    </row>
    <row r="650" spans="1:10" x14ac:dyDescent="0.25">
      <c r="A650" s="1">
        <v>630</v>
      </c>
      <c r="B650" s="62">
        <v>633.9</v>
      </c>
      <c r="C650" s="62">
        <v>-0.1</v>
      </c>
      <c r="D650" s="62">
        <v>641.6</v>
      </c>
      <c r="E650" s="67">
        <v>630</v>
      </c>
      <c r="F650" s="67">
        <v>278.2</v>
      </c>
      <c r="G650" s="62">
        <v>0.1</v>
      </c>
      <c r="H650" s="62">
        <v>630</v>
      </c>
      <c r="I650" s="62">
        <v>262.2</v>
      </c>
      <c r="J650" s="62">
        <v>0</v>
      </c>
    </row>
    <row r="651" spans="1:10" x14ac:dyDescent="0.25">
      <c r="A651" s="1">
        <v>631</v>
      </c>
      <c r="B651" s="62">
        <v>633.79999999999995</v>
      </c>
      <c r="C651" s="62">
        <v>-0.1</v>
      </c>
      <c r="D651" s="62">
        <v>641.5</v>
      </c>
      <c r="E651" s="67">
        <v>631</v>
      </c>
      <c r="F651" s="67">
        <v>278.2</v>
      </c>
      <c r="G651" s="62">
        <v>0.1</v>
      </c>
      <c r="H651" s="62">
        <v>631</v>
      </c>
      <c r="I651" s="62">
        <v>262.3</v>
      </c>
      <c r="J651" s="62">
        <v>0</v>
      </c>
    </row>
    <row r="652" spans="1:10" x14ac:dyDescent="0.25">
      <c r="A652" s="1">
        <v>632</v>
      </c>
      <c r="B652" s="62">
        <v>633.70000000000005</v>
      </c>
      <c r="C652" s="62">
        <v>-0.1</v>
      </c>
      <c r="D652" s="62">
        <v>641.4</v>
      </c>
      <c r="E652" s="67">
        <v>632</v>
      </c>
      <c r="F652" s="67">
        <v>278.3</v>
      </c>
      <c r="G652" s="62">
        <v>0</v>
      </c>
      <c r="H652" s="62">
        <v>632</v>
      </c>
      <c r="I652" s="62">
        <v>262.3</v>
      </c>
      <c r="J652" s="62">
        <v>0</v>
      </c>
    </row>
    <row r="653" spans="1:10" x14ac:dyDescent="0.25">
      <c r="A653" s="1">
        <v>633</v>
      </c>
      <c r="B653" s="62">
        <v>633.6</v>
      </c>
      <c r="C653" s="62">
        <v>-0.1</v>
      </c>
      <c r="D653" s="62">
        <v>641.4</v>
      </c>
      <c r="E653" s="67">
        <v>633</v>
      </c>
      <c r="F653" s="67">
        <v>278.3</v>
      </c>
      <c r="G653" s="62">
        <v>0</v>
      </c>
      <c r="H653" s="62">
        <v>633</v>
      </c>
      <c r="I653" s="62">
        <v>262.3</v>
      </c>
      <c r="J653" s="62">
        <v>0</v>
      </c>
    </row>
    <row r="654" spans="1:10" x14ac:dyDescent="0.25">
      <c r="A654" s="1">
        <v>634</v>
      </c>
      <c r="B654" s="62">
        <v>633.6</v>
      </c>
      <c r="C654" s="62">
        <v>0</v>
      </c>
      <c r="D654" s="62">
        <v>641.29999999999995</v>
      </c>
      <c r="E654" s="67">
        <v>634</v>
      </c>
      <c r="F654" s="67">
        <v>278.39999999999998</v>
      </c>
      <c r="G654" s="62">
        <v>0</v>
      </c>
      <c r="H654" s="62">
        <v>634</v>
      </c>
      <c r="I654" s="62">
        <v>262.39999999999998</v>
      </c>
      <c r="J654" s="62">
        <v>0</v>
      </c>
    </row>
    <row r="655" spans="1:10" x14ac:dyDescent="0.25">
      <c r="A655" s="1">
        <v>635</v>
      </c>
      <c r="B655" s="62">
        <v>633.6</v>
      </c>
      <c r="C655" s="62">
        <v>0</v>
      </c>
      <c r="D655" s="62">
        <v>641.29999999999995</v>
      </c>
      <c r="E655" s="67">
        <v>635</v>
      </c>
      <c r="F655" s="67">
        <v>278.39999999999998</v>
      </c>
      <c r="G655" s="62">
        <v>0</v>
      </c>
      <c r="H655" s="62">
        <v>635</v>
      </c>
      <c r="I655" s="62">
        <v>262.39999999999998</v>
      </c>
      <c r="J655" s="62">
        <v>0</v>
      </c>
    </row>
    <row r="656" spans="1:10" x14ac:dyDescent="0.25">
      <c r="A656" s="1">
        <v>636</v>
      </c>
      <c r="B656" s="62">
        <v>633.6</v>
      </c>
      <c r="C656" s="62">
        <v>0</v>
      </c>
      <c r="D656" s="62">
        <v>641.29999999999995</v>
      </c>
      <c r="E656" s="67">
        <v>636</v>
      </c>
      <c r="F656" s="67">
        <v>278.5</v>
      </c>
      <c r="G656" s="62">
        <v>0</v>
      </c>
      <c r="H656" s="62">
        <v>636</v>
      </c>
      <c r="I656" s="62">
        <v>262.39999999999998</v>
      </c>
      <c r="J656" s="62">
        <v>0</v>
      </c>
    </row>
    <row r="657" spans="1:10" x14ac:dyDescent="0.25">
      <c r="A657" s="1">
        <v>637</v>
      </c>
      <c r="B657" s="62">
        <v>633.6</v>
      </c>
      <c r="C657" s="62">
        <v>0</v>
      </c>
      <c r="D657" s="62">
        <v>641.29999999999995</v>
      </c>
      <c r="E657" s="67">
        <v>637</v>
      </c>
      <c r="F657" s="67">
        <v>278.5</v>
      </c>
      <c r="G657" s="62">
        <v>0</v>
      </c>
      <c r="H657" s="62">
        <v>637</v>
      </c>
      <c r="I657" s="62">
        <v>262.39999999999998</v>
      </c>
      <c r="J657" s="62">
        <v>0</v>
      </c>
    </row>
    <row r="658" spans="1:10" x14ac:dyDescent="0.25">
      <c r="A658" s="1">
        <v>638</v>
      </c>
      <c r="B658" s="62">
        <v>633.70000000000005</v>
      </c>
      <c r="C658" s="62">
        <v>0.1</v>
      </c>
      <c r="D658" s="62">
        <v>641.4</v>
      </c>
      <c r="E658" s="67">
        <v>638</v>
      </c>
      <c r="F658" s="67">
        <v>278.60000000000002</v>
      </c>
      <c r="G658" s="62">
        <v>0</v>
      </c>
      <c r="H658" s="62">
        <v>638</v>
      </c>
      <c r="I658" s="62">
        <v>262.39999999999998</v>
      </c>
      <c r="J658" s="62">
        <v>0</v>
      </c>
    </row>
    <row r="659" spans="1:10" x14ac:dyDescent="0.25">
      <c r="A659" s="1">
        <v>639</v>
      </c>
      <c r="B659" s="62">
        <v>633.70000000000005</v>
      </c>
      <c r="C659" s="62">
        <v>0.1</v>
      </c>
      <c r="D659" s="62">
        <v>641.5</v>
      </c>
      <c r="E659" s="67">
        <v>639</v>
      </c>
      <c r="F659" s="67">
        <v>278.60000000000002</v>
      </c>
      <c r="G659" s="62">
        <v>0</v>
      </c>
      <c r="H659" s="62">
        <v>639</v>
      </c>
      <c r="I659" s="62">
        <v>262.39999999999998</v>
      </c>
      <c r="J659" s="62">
        <v>0</v>
      </c>
    </row>
    <row r="660" spans="1:10" x14ac:dyDescent="0.25">
      <c r="A660" s="1">
        <v>640</v>
      </c>
      <c r="B660" s="62">
        <v>633.79999999999995</v>
      </c>
      <c r="C660" s="62">
        <v>0.1</v>
      </c>
      <c r="D660" s="62">
        <v>641.6</v>
      </c>
      <c r="E660" s="67">
        <v>640</v>
      </c>
      <c r="F660" s="67">
        <v>278.60000000000002</v>
      </c>
      <c r="G660" s="62">
        <v>0</v>
      </c>
      <c r="H660" s="62">
        <v>640</v>
      </c>
      <c r="I660" s="62">
        <v>262.39999999999998</v>
      </c>
      <c r="J660" s="62">
        <v>0</v>
      </c>
    </row>
    <row r="661" spans="1:10" x14ac:dyDescent="0.25">
      <c r="A661" s="1">
        <v>641</v>
      </c>
      <c r="B661" s="62">
        <v>634</v>
      </c>
      <c r="C661" s="62">
        <v>0.1</v>
      </c>
      <c r="D661" s="62">
        <v>641.70000000000005</v>
      </c>
      <c r="E661" s="67">
        <v>641</v>
      </c>
      <c r="F661" s="67">
        <v>278.7</v>
      </c>
      <c r="G661" s="62">
        <v>0</v>
      </c>
      <c r="H661" s="62">
        <v>641</v>
      </c>
      <c r="I661" s="62">
        <v>262.3</v>
      </c>
      <c r="J661" s="62">
        <v>0</v>
      </c>
    </row>
    <row r="662" spans="1:10" x14ac:dyDescent="0.25">
      <c r="A662" s="1">
        <v>642</v>
      </c>
      <c r="B662" s="62">
        <v>634.1</v>
      </c>
      <c r="C662" s="62">
        <v>0.1</v>
      </c>
      <c r="D662" s="62">
        <v>641.79999999999995</v>
      </c>
      <c r="E662" s="67">
        <v>642</v>
      </c>
      <c r="F662" s="67">
        <v>278.7</v>
      </c>
      <c r="G662" s="62">
        <v>0</v>
      </c>
      <c r="H662" s="62">
        <v>642</v>
      </c>
      <c r="I662" s="62">
        <v>262.3</v>
      </c>
      <c r="J662" s="62">
        <v>0</v>
      </c>
    </row>
    <row r="663" spans="1:10" x14ac:dyDescent="0.25">
      <c r="A663" s="1">
        <v>643</v>
      </c>
      <c r="B663" s="62">
        <v>634.20000000000005</v>
      </c>
      <c r="C663" s="62">
        <v>0.2</v>
      </c>
      <c r="D663" s="62">
        <v>642</v>
      </c>
      <c r="E663" s="67">
        <v>643</v>
      </c>
      <c r="F663" s="67">
        <v>278.7</v>
      </c>
      <c r="G663" s="62">
        <v>0</v>
      </c>
      <c r="H663" s="62">
        <v>643</v>
      </c>
      <c r="I663" s="62">
        <v>262.3</v>
      </c>
      <c r="J663" s="62">
        <v>0</v>
      </c>
    </row>
    <row r="664" spans="1:10" x14ac:dyDescent="0.25">
      <c r="A664" s="1">
        <v>644</v>
      </c>
      <c r="B664" s="62">
        <v>634.4</v>
      </c>
      <c r="C664" s="62">
        <v>0.2</v>
      </c>
      <c r="D664" s="62">
        <v>642.20000000000005</v>
      </c>
      <c r="E664" s="67">
        <v>644</v>
      </c>
      <c r="F664" s="67">
        <v>278.8</v>
      </c>
      <c r="G664" s="62">
        <v>0</v>
      </c>
      <c r="H664" s="62">
        <v>644</v>
      </c>
      <c r="I664" s="62">
        <v>262.3</v>
      </c>
      <c r="J664" s="62">
        <v>0</v>
      </c>
    </row>
    <row r="665" spans="1:10" x14ac:dyDescent="0.25">
      <c r="A665" s="1">
        <v>645</v>
      </c>
      <c r="B665" s="62">
        <v>634.6</v>
      </c>
      <c r="C665" s="62">
        <v>0.2</v>
      </c>
      <c r="D665" s="62">
        <v>642.29999999999995</v>
      </c>
      <c r="E665" s="67">
        <v>645</v>
      </c>
      <c r="F665" s="67">
        <v>278.8</v>
      </c>
      <c r="G665" s="62">
        <v>0</v>
      </c>
      <c r="H665" s="62">
        <v>645</v>
      </c>
      <c r="I665" s="62">
        <v>262.2</v>
      </c>
      <c r="J665" s="62">
        <v>0</v>
      </c>
    </row>
    <row r="666" spans="1:10" x14ac:dyDescent="0.25">
      <c r="A666" s="1">
        <v>646</v>
      </c>
      <c r="B666" s="62">
        <v>634.79999999999995</v>
      </c>
      <c r="C666" s="62">
        <v>0.2</v>
      </c>
      <c r="D666" s="62">
        <v>642.6</v>
      </c>
      <c r="E666" s="67">
        <v>646</v>
      </c>
      <c r="F666" s="67">
        <v>278.8</v>
      </c>
      <c r="G666" s="62">
        <v>0</v>
      </c>
      <c r="H666" s="62">
        <v>646</v>
      </c>
      <c r="I666" s="62">
        <v>262.2</v>
      </c>
      <c r="J666" s="62">
        <v>0</v>
      </c>
    </row>
    <row r="667" spans="1:10" x14ac:dyDescent="0.25">
      <c r="A667" s="1">
        <v>647</v>
      </c>
      <c r="B667" s="62">
        <v>635</v>
      </c>
      <c r="C667" s="62">
        <v>0.2</v>
      </c>
      <c r="D667" s="62">
        <v>642.79999999999995</v>
      </c>
      <c r="E667" s="67">
        <v>647</v>
      </c>
      <c r="F667" s="67">
        <v>278.89999999999998</v>
      </c>
      <c r="G667" s="62">
        <v>0</v>
      </c>
      <c r="H667" s="62">
        <v>647</v>
      </c>
      <c r="I667" s="62">
        <v>262.2</v>
      </c>
      <c r="J667" s="62">
        <v>0</v>
      </c>
    </row>
    <row r="668" spans="1:10" x14ac:dyDescent="0.25">
      <c r="A668" s="1">
        <v>648</v>
      </c>
      <c r="B668" s="62">
        <v>635.29999999999995</v>
      </c>
      <c r="C668" s="62">
        <v>0.2</v>
      </c>
      <c r="D668" s="62">
        <v>643</v>
      </c>
      <c r="E668" s="67">
        <v>648</v>
      </c>
      <c r="F668" s="67">
        <v>278.89999999999998</v>
      </c>
      <c r="G668" s="62">
        <v>0</v>
      </c>
      <c r="H668" s="62">
        <v>648</v>
      </c>
      <c r="I668" s="62">
        <v>262.10000000000002</v>
      </c>
      <c r="J668" s="62">
        <v>0</v>
      </c>
    </row>
    <row r="669" spans="1:10" x14ac:dyDescent="0.25">
      <c r="A669" s="1">
        <v>649</v>
      </c>
      <c r="B669" s="62">
        <v>635.5</v>
      </c>
      <c r="C669" s="62">
        <v>0.30000000000000004</v>
      </c>
      <c r="D669" s="62">
        <v>643.29999999999995</v>
      </c>
      <c r="E669" s="67">
        <v>649</v>
      </c>
      <c r="F669" s="67">
        <v>278.89999999999998</v>
      </c>
      <c r="G669" s="62">
        <v>0</v>
      </c>
      <c r="H669" s="62">
        <v>649</v>
      </c>
      <c r="I669" s="62">
        <v>262.10000000000002</v>
      </c>
      <c r="J669" s="62">
        <v>0</v>
      </c>
    </row>
    <row r="670" spans="1:10" x14ac:dyDescent="0.25">
      <c r="A670" s="1">
        <v>650</v>
      </c>
      <c r="B670" s="62">
        <v>635.79999999999995</v>
      </c>
      <c r="C670" s="62">
        <v>0.30000000000000004</v>
      </c>
      <c r="D670" s="62">
        <v>643.5</v>
      </c>
      <c r="E670" s="67">
        <v>650</v>
      </c>
      <c r="F670" s="67">
        <v>279</v>
      </c>
      <c r="G670" s="62">
        <v>0</v>
      </c>
      <c r="H670" s="62">
        <v>650</v>
      </c>
      <c r="I670" s="62">
        <v>262</v>
      </c>
      <c r="J670" s="62">
        <v>0</v>
      </c>
    </row>
    <row r="671" spans="1:10" x14ac:dyDescent="0.25">
      <c r="A671" s="1">
        <v>651</v>
      </c>
      <c r="B671" s="62">
        <v>636</v>
      </c>
      <c r="C671" s="62">
        <v>0.30000000000000004</v>
      </c>
      <c r="D671" s="62">
        <v>643.79999999999995</v>
      </c>
      <c r="E671" s="67">
        <v>651</v>
      </c>
      <c r="F671" s="67">
        <v>279</v>
      </c>
      <c r="G671" s="62">
        <v>0</v>
      </c>
      <c r="H671" s="62">
        <v>651</v>
      </c>
      <c r="I671" s="62">
        <v>262</v>
      </c>
      <c r="J671" s="62">
        <v>0</v>
      </c>
    </row>
    <row r="672" spans="1:10" x14ac:dyDescent="0.25">
      <c r="A672" s="1">
        <v>652</v>
      </c>
      <c r="B672" s="62">
        <v>636.29999999999995</v>
      </c>
      <c r="C672" s="62">
        <v>0.30000000000000004</v>
      </c>
      <c r="D672" s="62">
        <v>644.1</v>
      </c>
      <c r="E672" s="67">
        <v>652</v>
      </c>
      <c r="F672" s="67">
        <v>279</v>
      </c>
      <c r="G672" s="62">
        <v>0</v>
      </c>
      <c r="H672" s="62">
        <v>652</v>
      </c>
      <c r="I672" s="62">
        <v>261.89999999999998</v>
      </c>
      <c r="J672" s="62">
        <v>-0.1</v>
      </c>
    </row>
    <row r="673" spans="1:10" x14ac:dyDescent="0.25">
      <c r="A673" s="1">
        <v>653</v>
      </c>
      <c r="B673" s="62">
        <v>636.6</v>
      </c>
      <c r="C673" s="62">
        <v>0.30000000000000004</v>
      </c>
      <c r="D673" s="62">
        <v>644.4</v>
      </c>
      <c r="E673" s="67">
        <v>653</v>
      </c>
      <c r="F673" s="67">
        <v>279</v>
      </c>
      <c r="G673" s="62">
        <v>0</v>
      </c>
      <c r="H673" s="62">
        <v>653</v>
      </c>
      <c r="I673" s="62">
        <v>261.89999999999998</v>
      </c>
      <c r="J673" s="62">
        <v>-0.1</v>
      </c>
    </row>
    <row r="674" spans="1:10" x14ac:dyDescent="0.25">
      <c r="A674" s="1">
        <v>654</v>
      </c>
      <c r="B674" s="62">
        <v>636.9</v>
      </c>
      <c r="C674" s="62">
        <v>0.30000000000000004</v>
      </c>
      <c r="D674" s="62">
        <v>644.70000000000005</v>
      </c>
      <c r="E674" s="67">
        <v>654</v>
      </c>
      <c r="F674" s="67">
        <v>279.10000000000002</v>
      </c>
      <c r="G674" s="62">
        <v>0</v>
      </c>
      <c r="H674" s="62">
        <v>654</v>
      </c>
      <c r="I674" s="62">
        <v>261.8</v>
      </c>
      <c r="J674" s="62">
        <v>-0.1</v>
      </c>
    </row>
    <row r="675" spans="1:10" x14ac:dyDescent="0.25">
      <c r="A675" s="1">
        <v>655</v>
      </c>
      <c r="B675" s="62">
        <v>637.20000000000005</v>
      </c>
      <c r="C675" s="62">
        <v>0.30000000000000004</v>
      </c>
      <c r="D675" s="62">
        <v>645</v>
      </c>
      <c r="E675" s="67">
        <v>655</v>
      </c>
      <c r="F675" s="67">
        <v>279.10000000000002</v>
      </c>
      <c r="G675" s="62">
        <v>0</v>
      </c>
      <c r="H675" s="62">
        <v>655</v>
      </c>
      <c r="I675" s="62">
        <v>261.8</v>
      </c>
      <c r="J675" s="62">
        <v>-0.1</v>
      </c>
    </row>
    <row r="676" spans="1:10" x14ac:dyDescent="0.25">
      <c r="A676" s="1">
        <v>656</v>
      </c>
      <c r="B676" s="62">
        <v>637.6</v>
      </c>
      <c r="C676" s="62">
        <v>0.30000000000000004</v>
      </c>
      <c r="D676" s="62">
        <v>645.29999999999995</v>
      </c>
      <c r="E676" s="67">
        <v>656</v>
      </c>
      <c r="F676" s="67">
        <v>279.10000000000002</v>
      </c>
      <c r="G676" s="62">
        <v>0</v>
      </c>
      <c r="H676" s="62">
        <v>656</v>
      </c>
      <c r="I676" s="62">
        <v>261.7</v>
      </c>
      <c r="J676" s="62">
        <v>-0.1</v>
      </c>
    </row>
    <row r="677" spans="1:10" x14ac:dyDescent="0.25">
      <c r="A677" s="1">
        <v>657</v>
      </c>
      <c r="B677" s="62">
        <v>637.9</v>
      </c>
      <c r="C677" s="62">
        <v>0.30000000000000004</v>
      </c>
      <c r="D677" s="62">
        <v>645.70000000000005</v>
      </c>
      <c r="E677" s="67">
        <v>657</v>
      </c>
      <c r="F677" s="67">
        <v>279.10000000000002</v>
      </c>
      <c r="G677" s="62">
        <v>0</v>
      </c>
      <c r="H677" s="62">
        <v>657</v>
      </c>
      <c r="I677" s="62">
        <v>261.7</v>
      </c>
      <c r="J677" s="62">
        <v>-0.1</v>
      </c>
    </row>
    <row r="678" spans="1:10" x14ac:dyDescent="0.25">
      <c r="A678" s="1">
        <v>658</v>
      </c>
      <c r="B678" s="62">
        <v>638.20000000000005</v>
      </c>
      <c r="C678" s="62">
        <v>0.30000000000000004</v>
      </c>
      <c r="D678" s="62">
        <v>646</v>
      </c>
      <c r="E678" s="67">
        <v>658</v>
      </c>
      <c r="F678" s="67">
        <v>279.2</v>
      </c>
      <c r="G678" s="62">
        <v>0</v>
      </c>
      <c r="H678" s="62">
        <v>658</v>
      </c>
      <c r="I678" s="62">
        <v>261.60000000000002</v>
      </c>
      <c r="J678" s="62">
        <v>-0.1</v>
      </c>
    </row>
    <row r="679" spans="1:10" x14ac:dyDescent="0.25">
      <c r="A679" s="1">
        <v>659</v>
      </c>
      <c r="B679" s="62">
        <v>638.5</v>
      </c>
      <c r="C679" s="62">
        <v>0.30000000000000004</v>
      </c>
      <c r="D679" s="62">
        <v>646.29999999999995</v>
      </c>
      <c r="E679" s="67">
        <v>659</v>
      </c>
      <c r="F679" s="67">
        <v>279.2</v>
      </c>
      <c r="G679" s="62">
        <v>0</v>
      </c>
      <c r="H679" s="62">
        <v>659</v>
      </c>
      <c r="I679" s="62">
        <v>261.60000000000002</v>
      </c>
      <c r="J679" s="62">
        <v>-0.1</v>
      </c>
    </row>
    <row r="680" spans="1:10" x14ac:dyDescent="0.25">
      <c r="A680" s="1">
        <v>660</v>
      </c>
      <c r="B680" s="62">
        <v>638.9</v>
      </c>
      <c r="C680" s="62">
        <v>0.30000000000000004</v>
      </c>
      <c r="D680" s="62">
        <v>646.70000000000005</v>
      </c>
      <c r="E680" s="67">
        <v>660</v>
      </c>
      <c r="F680" s="67">
        <v>279.2</v>
      </c>
      <c r="G680" s="62">
        <v>0</v>
      </c>
      <c r="H680" s="62">
        <v>660</v>
      </c>
      <c r="I680" s="62">
        <v>261.5</v>
      </c>
      <c r="J680" s="62">
        <v>0</v>
      </c>
    </row>
    <row r="681" spans="1:10" x14ac:dyDescent="0.25">
      <c r="A681" s="1">
        <v>661</v>
      </c>
      <c r="B681" s="62">
        <v>639.20000000000005</v>
      </c>
      <c r="C681" s="62">
        <v>0.30000000000000004</v>
      </c>
      <c r="D681" s="62">
        <v>647</v>
      </c>
      <c r="E681" s="67">
        <v>661</v>
      </c>
      <c r="F681" s="67">
        <v>279.2</v>
      </c>
      <c r="G681" s="62">
        <v>0</v>
      </c>
      <c r="H681" s="62">
        <v>661</v>
      </c>
      <c r="I681" s="62">
        <v>261.5</v>
      </c>
      <c r="J681" s="62">
        <v>0</v>
      </c>
    </row>
    <row r="682" spans="1:10" x14ac:dyDescent="0.25">
      <c r="A682" s="1">
        <v>662</v>
      </c>
      <c r="B682" s="62">
        <v>639.6</v>
      </c>
      <c r="C682" s="62">
        <v>0.30000000000000004</v>
      </c>
      <c r="D682" s="62">
        <v>647.4</v>
      </c>
      <c r="E682" s="67">
        <v>662</v>
      </c>
      <c r="F682" s="67">
        <v>279.3</v>
      </c>
      <c r="G682" s="62">
        <v>0</v>
      </c>
      <c r="H682" s="62">
        <v>662</v>
      </c>
      <c r="I682" s="62">
        <v>261.39999999999998</v>
      </c>
      <c r="J682" s="62">
        <v>0</v>
      </c>
    </row>
    <row r="683" spans="1:10" x14ac:dyDescent="0.25">
      <c r="A683" s="1">
        <v>663</v>
      </c>
      <c r="B683" s="62">
        <v>639.9</v>
      </c>
      <c r="C683" s="62">
        <v>0.4</v>
      </c>
      <c r="D683" s="62">
        <v>647.70000000000005</v>
      </c>
      <c r="E683" s="67">
        <v>663</v>
      </c>
      <c r="F683" s="67">
        <v>279.3</v>
      </c>
      <c r="G683" s="62">
        <v>0</v>
      </c>
      <c r="H683" s="62">
        <v>663</v>
      </c>
      <c r="I683" s="62">
        <v>261.39999999999998</v>
      </c>
      <c r="J683" s="62">
        <v>0</v>
      </c>
    </row>
    <row r="684" spans="1:10" x14ac:dyDescent="0.25">
      <c r="A684" s="1">
        <v>664</v>
      </c>
      <c r="B684" s="62">
        <v>640.29999999999995</v>
      </c>
      <c r="C684" s="62">
        <v>0.4</v>
      </c>
      <c r="D684" s="62">
        <v>648.1</v>
      </c>
      <c r="E684" s="67">
        <v>664</v>
      </c>
      <c r="F684" s="67">
        <v>279.3</v>
      </c>
      <c r="G684" s="62">
        <v>0</v>
      </c>
      <c r="H684" s="62">
        <v>664</v>
      </c>
      <c r="I684" s="62">
        <v>261.3</v>
      </c>
      <c r="J684" s="62">
        <v>0</v>
      </c>
    </row>
    <row r="685" spans="1:10" x14ac:dyDescent="0.25">
      <c r="A685" s="1">
        <v>665</v>
      </c>
      <c r="B685" s="62">
        <v>640.6</v>
      </c>
      <c r="C685" s="62">
        <v>0.4</v>
      </c>
      <c r="D685" s="62">
        <v>648.5</v>
      </c>
      <c r="E685" s="67">
        <v>665</v>
      </c>
      <c r="F685" s="67">
        <v>279.3</v>
      </c>
      <c r="G685" s="62">
        <v>0</v>
      </c>
      <c r="H685" s="62">
        <v>665</v>
      </c>
      <c r="I685" s="62">
        <v>261.3</v>
      </c>
      <c r="J685" s="62">
        <v>0</v>
      </c>
    </row>
    <row r="686" spans="1:10" x14ac:dyDescent="0.25">
      <c r="A686" s="1">
        <v>666</v>
      </c>
      <c r="B686" s="62">
        <v>641</v>
      </c>
      <c r="C686" s="62">
        <v>0.30000000000000004</v>
      </c>
      <c r="D686" s="62">
        <v>648.79999999999995</v>
      </c>
      <c r="E686" s="67">
        <v>666</v>
      </c>
      <c r="F686" s="67">
        <v>279.39999999999998</v>
      </c>
      <c r="G686" s="62">
        <v>0</v>
      </c>
      <c r="H686" s="62">
        <v>666</v>
      </c>
      <c r="I686" s="62">
        <v>261.3</v>
      </c>
      <c r="J686" s="62">
        <v>0</v>
      </c>
    </row>
    <row r="687" spans="1:10" x14ac:dyDescent="0.25">
      <c r="A687" s="1">
        <v>667</v>
      </c>
      <c r="B687" s="62">
        <v>641.29999999999995</v>
      </c>
      <c r="C687" s="62">
        <v>0.30000000000000004</v>
      </c>
      <c r="D687" s="62">
        <v>649.20000000000005</v>
      </c>
      <c r="E687" s="67">
        <v>667</v>
      </c>
      <c r="F687" s="67">
        <v>279.39999999999998</v>
      </c>
      <c r="G687" s="62">
        <v>0</v>
      </c>
      <c r="H687" s="62">
        <v>667</v>
      </c>
      <c r="I687" s="62">
        <v>261.2</v>
      </c>
      <c r="J687" s="62">
        <v>0</v>
      </c>
    </row>
    <row r="688" spans="1:10" x14ac:dyDescent="0.25">
      <c r="A688" s="1">
        <v>668</v>
      </c>
      <c r="B688" s="62">
        <v>641.70000000000005</v>
      </c>
      <c r="C688" s="62">
        <v>0.30000000000000004</v>
      </c>
      <c r="D688" s="62">
        <v>649.5</v>
      </c>
      <c r="E688" s="67">
        <v>668</v>
      </c>
      <c r="F688" s="67">
        <v>279.39999999999998</v>
      </c>
      <c r="G688" s="62">
        <v>0</v>
      </c>
      <c r="H688" s="62">
        <v>668</v>
      </c>
      <c r="I688" s="62">
        <v>261.2</v>
      </c>
      <c r="J688" s="62">
        <v>0</v>
      </c>
    </row>
    <row r="689" spans="1:10" x14ac:dyDescent="0.25">
      <c r="A689" s="1">
        <v>669</v>
      </c>
      <c r="B689" s="62">
        <v>642</v>
      </c>
      <c r="C689" s="62">
        <v>0.30000000000000004</v>
      </c>
      <c r="D689" s="62">
        <v>649.9</v>
      </c>
      <c r="E689" s="67">
        <v>669</v>
      </c>
      <c r="F689" s="67">
        <v>279.39999999999998</v>
      </c>
      <c r="G689" s="62">
        <v>0</v>
      </c>
      <c r="H689" s="62">
        <v>669</v>
      </c>
      <c r="I689" s="62">
        <v>261.2</v>
      </c>
      <c r="J689" s="62">
        <v>0</v>
      </c>
    </row>
    <row r="690" spans="1:10" x14ac:dyDescent="0.25">
      <c r="A690" s="1">
        <v>670</v>
      </c>
      <c r="B690" s="62">
        <v>642.4</v>
      </c>
      <c r="C690" s="62">
        <v>0.30000000000000004</v>
      </c>
      <c r="D690" s="62">
        <v>650.20000000000005</v>
      </c>
      <c r="E690" s="67">
        <v>670</v>
      </c>
      <c r="F690" s="67">
        <v>279.5</v>
      </c>
      <c r="G690" s="62">
        <v>0</v>
      </c>
      <c r="H690" s="62">
        <v>670</v>
      </c>
      <c r="I690" s="62">
        <v>261.2</v>
      </c>
      <c r="J690" s="62">
        <v>0</v>
      </c>
    </row>
    <row r="691" spans="1:10" x14ac:dyDescent="0.25">
      <c r="A691" s="1">
        <v>671</v>
      </c>
      <c r="B691" s="62">
        <v>642.70000000000005</v>
      </c>
      <c r="C691" s="62">
        <v>0.30000000000000004</v>
      </c>
      <c r="D691" s="62">
        <v>650.5</v>
      </c>
      <c r="E691" s="67">
        <v>671</v>
      </c>
      <c r="F691" s="67">
        <v>279.5</v>
      </c>
      <c r="G691" s="62">
        <v>0</v>
      </c>
      <c r="H691" s="62">
        <v>671</v>
      </c>
      <c r="I691" s="62">
        <v>261.10000000000002</v>
      </c>
      <c r="J691" s="62">
        <v>0</v>
      </c>
    </row>
    <row r="692" spans="1:10" x14ac:dyDescent="0.25">
      <c r="A692" s="1">
        <v>672</v>
      </c>
      <c r="B692" s="62">
        <v>643</v>
      </c>
      <c r="C692" s="62">
        <v>0.30000000000000004</v>
      </c>
      <c r="D692" s="62">
        <v>650.9</v>
      </c>
      <c r="E692" s="67">
        <v>672</v>
      </c>
      <c r="F692" s="67">
        <v>279.5</v>
      </c>
      <c r="G692" s="62">
        <v>0</v>
      </c>
      <c r="H692" s="62">
        <v>672</v>
      </c>
      <c r="I692" s="62">
        <v>261.10000000000002</v>
      </c>
      <c r="J692" s="62">
        <v>0</v>
      </c>
    </row>
    <row r="693" spans="1:10" x14ac:dyDescent="0.25">
      <c r="A693" s="1">
        <v>673</v>
      </c>
      <c r="B693" s="62">
        <v>643.4</v>
      </c>
      <c r="C693" s="62">
        <v>0.30000000000000004</v>
      </c>
      <c r="D693" s="62">
        <v>651.20000000000005</v>
      </c>
      <c r="E693" s="67">
        <v>673</v>
      </c>
      <c r="F693" s="67">
        <v>279.5</v>
      </c>
      <c r="G693" s="62">
        <v>0</v>
      </c>
      <c r="H693" s="62">
        <v>673</v>
      </c>
      <c r="I693" s="62">
        <v>261.10000000000002</v>
      </c>
      <c r="J693" s="62">
        <v>0</v>
      </c>
    </row>
    <row r="694" spans="1:10" x14ac:dyDescent="0.25">
      <c r="A694" s="1">
        <v>674</v>
      </c>
      <c r="B694" s="62">
        <v>643.70000000000005</v>
      </c>
      <c r="C694" s="62">
        <v>0.30000000000000004</v>
      </c>
      <c r="D694" s="62">
        <v>651.5</v>
      </c>
      <c r="E694" s="67">
        <v>674</v>
      </c>
      <c r="F694" s="67">
        <v>279.5</v>
      </c>
      <c r="G694" s="62">
        <v>0</v>
      </c>
      <c r="H694" s="62">
        <v>674</v>
      </c>
      <c r="I694" s="62">
        <v>261.10000000000002</v>
      </c>
      <c r="J694" s="62">
        <v>0</v>
      </c>
    </row>
    <row r="695" spans="1:10" x14ac:dyDescent="0.25">
      <c r="A695" s="1">
        <v>675</v>
      </c>
      <c r="B695" s="62">
        <v>644</v>
      </c>
      <c r="C695" s="62">
        <v>0.30000000000000004</v>
      </c>
      <c r="D695" s="62">
        <v>651.9</v>
      </c>
      <c r="E695" s="67">
        <v>675</v>
      </c>
      <c r="F695" s="67">
        <v>279.60000000000002</v>
      </c>
      <c r="G695" s="62">
        <v>0</v>
      </c>
      <c r="H695" s="62">
        <v>675</v>
      </c>
      <c r="I695" s="62">
        <v>261.10000000000002</v>
      </c>
      <c r="J695" s="62">
        <v>0</v>
      </c>
    </row>
    <row r="696" spans="1:10" x14ac:dyDescent="0.25">
      <c r="A696" s="1">
        <v>676</v>
      </c>
      <c r="B696" s="62">
        <v>644.29999999999995</v>
      </c>
      <c r="C696" s="62">
        <v>0.30000000000000004</v>
      </c>
      <c r="D696" s="62">
        <v>652.20000000000005</v>
      </c>
      <c r="E696" s="67">
        <v>676</v>
      </c>
      <c r="F696" s="67">
        <v>279.60000000000002</v>
      </c>
      <c r="G696" s="62">
        <v>0</v>
      </c>
      <c r="H696" s="62">
        <v>676</v>
      </c>
      <c r="I696" s="62">
        <v>261.10000000000002</v>
      </c>
      <c r="J696" s="62">
        <v>0</v>
      </c>
    </row>
    <row r="697" spans="1:10" x14ac:dyDescent="0.25">
      <c r="A697" s="1">
        <v>677</v>
      </c>
      <c r="B697" s="62">
        <v>644.6</v>
      </c>
      <c r="C697" s="62">
        <v>0.30000000000000004</v>
      </c>
      <c r="D697" s="62">
        <v>652.5</v>
      </c>
      <c r="E697" s="67">
        <v>677</v>
      </c>
      <c r="F697" s="67">
        <v>279.60000000000002</v>
      </c>
      <c r="G697" s="62">
        <v>0</v>
      </c>
      <c r="H697" s="62">
        <v>677</v>
      </c>
      <c r="I697" s="62">
        <v>261.10000000000002</v>
      </c>
      <c r="J697" s="62">
        <v>0</v>
      </c>
    </row>
    <row r="698" spans="1:10" x14ac:dyDescent="0.25">
      <c r="A698" s="1">
        <v>678</v>
      </c>
      <c r="B698" s="62">
        <v>644.9</v>
      </c>
      <c r="C698" s="62">
        <v>0.30000000000000004</v>
      </c>
      <c r="D698" s="62">
        <v>652.79999999999995</v>
      </c>
      <c r="E698" s="67">
        <v>678</v>
      </c>
      <c r="F698" s="67">
        <v>279.60000000000002</v>
      </c>
      <c r="G698" s="62">
        <v>0</v>
      </c>
      <c r="H698" s="62">
        <v>678</v>
      </c>
      <c r="I698" s="62">
        <v>261.10000000000002</v>
      </c>
      <c r="J698" s="62">
        <v>0</v>
      </c>
    </row>
    <row r="699" spans="1:10" x14ac:dyDescent="0.25">
      <c r="A699" s="1">
        <v>679</v>
      </c>
      <c r="B699" s="62">
        <v>645.20000000000005</v>
      </c>
      <c r="C699" s="62">
        <v>0.30000000000000004</v>
      </c>
      <c r="D699" s="62">
        <v>653.1</v>
      </c>
      <c r="E699" s="67">
        <v>679</v>
      </c>
      <c r="F699" s="67">
        <v>279.60000000000002</v>
      </c>
      <c r="G699" s="62">
        <v>0</v>
      </c>
      <c r="H699" s="62">
        <v>679</v>
      </c>
      <c r="I699" s="62">
        <v>261.10000000000002</v>
      </c>
      <c r="J699" s="62">
        <v>0</v>
      </c>
    </row>
    <row r="700" spans="1:10" x14ac:dyDescent="0.25">
      <c r="A700" s="1">
        <v>680</v>
      </c>
      <c r="B700" s="62">
        <v>645.5</v>
      </c>
      <c r="C700" s="62">
        <v>0.30000000000000004</v>
      </c>
      <c r="D700" s="62">
        <v>653.4</v>
      </c>
      <c r="E700" s="67">
        <v>680</v>
      </c>
      <c r="F700" s="67">
        <v>279.7</v>
      </c>
      <c r="G700" s="62">
        <v>0</v>
      </c>
      <c r="H700" s="62">
        <v>680</v>
      </c>
      <c r="I700" s="62">
        <v>261.2</v>
      </c>
      <c r="J700" s="62">
        <v>0</v>
      </c>
    </row>
    <row r="701" spans="1:10" x14ac:dyDescent="0.25">
      <c r="A701" s="1">
        <v>681</v>
      </c>
      <c r="B701" s="62">
        <v>645.79999999999995</v>
      </c>
      <c r="C701" s="62">
        <v>0.30000000000000004</v>
      </c>
      <c r="D701" s="62">
        <v>653.70000000000005</v>
      </c>
      <c r="E701" s="67">
        <v>681</v>
      </c>
      <c r="F701" s="67">
        <v>279.7</v>
      </c>
      <c r="G701" s="62">
        <v>0</v>
      </c>
      <c r="H701" s="62">
        <v>681</v>
      </c>
      <c r="I701" s="62">
        <v>261.2</v>
      </c>
      <c r="J701" s="62">
        <v>0</v>
      </c>
    </row>
    <row r="702" spans="1:10" x14ac:dyDescent="0.25">
      <c r="A702" s="1">
        <v>682</v>
      </c>
      <c r="B702" s="62">
        <v>646.1</v>
      </c>
      <c r="C702" s="62">
        <v>0.30000000000000004</v>
      </c>
      <c r="D702" s="62">
        <v>653.9</v>
      </c>
      <c r="E702" s="67">
        <v>682</v>
      </c>
      <c r="F702" s="67">
        <v>279.7</v>
      </c>
      <c r="G702" s="62">
        <v>0</v>
      </c>
      <c r="H702" s="62">
        <v>682</v>
      </c>
      <c r="I702" s="62">
        <v>261.2</v>
      </c>
      <c r="J702" s="62">
        <v>0</v>
      </c>
    </row>
    <row r="703" spans="1:10" x14ac:dyDescent="0.25">
      <c r="A703" s="1">
        <v>683</v>
      </c>
      <c r="B703" s="62">
        <v>646.29999999999995</v>
      </c>
      <c r="C703" s="62">
        <v>0.30000000000000004</v>
      </c>
      <c r="D703" s="62">
        <v>654.20000000000005</v>
      </c>
      <c r="E703" s="67">
        <v>683</v>
      </c>
      <c r="F703" s="67">
        <v>279.7</v>
      </c>
      <c r="G703" s="62">
        <v>0</v>
      </c>
      <c r="H703" s="62">
        <v>683</v>
      </c>
      <c r="I703" s="62">
        <v>261.2</v>
      </c>
      <c r="J703" s="62">
        <v>0</v>
      </c>
    </row>
    <row r="704" spans="1:10" x14ac:dyDescent="0.25">
      <c r="A704" s="1">
        <v>684</v>
      </c>
      <c r="B704" s="62">
        <v>646.6</v>
      </c>
      <c r="C704" s="62">
        <v>0.30000000000000004</v>
      </c>
      <c r="D704" s="62">
        <v>654.5</v>
      </c>
      <c r="E704" s="67">
        <v>684</v>
      </c>
      <c r="F704" s="67">
        <v>279.7</v>
      </c>
      <c r="G704" s="62">
        <v>0</v>
      </c>
      <c r="H704" s="62">
        <v>684</v>
      </c>
      <c r="I704" s="62">
        <v>261.3</v>
      </c>
      <c r="J704" s="62">
        <v>0</v>
      </c>
    </row>
    <row r="705" spans="1:10" x14ac:dyDescent="0.25">
      <c r="A705" s="1">
        <v>685</v>
      </c>
      <c r="B705" s="62">
        <v>646.9</v>
      </c>
      <c r="C705" s="62">
        <v>0.30000000000000004</v>
      </c>
      <c r="D705" s="62">
        <v>654.70000000000005</v>
      </c>
      <c r="E705" s="67">
        <v>685</v>
      </c>
      <c r="F705" s="67">
        <v>279.7</v>
      </c>
      <c r="G705" s="62">
        <v>0</v>
      </c>
      <c r="H705" s="62">
        <v>685</v>
      </c>
      <c r="I705" s="62">
        <v>261.3</v>
      </c>
      <c r="J705" s="62">
        <v>0</v>
      </c>
    </row>
    <row r="706" spans="1:10" x14ac:dyDescent="0.25">
      <c r="A706" s="1">
        <v>686</v>
      </c>
      <c r="B706" s="62">
        <v>647.1</v>
      </c>
      <c r="C706" s="62">
        <v>0.2</v>
      </c>
      <c r="D706" s="62">
        <v>655</v>
      </c>
      <c r="E706" s="67">
        <v>686</v>
      </c>
      <c r="F706" s="67">
        <v>279.7</v>
      </c>
      <c r="G706" s="62">
        <v>0</v>
      </c>
      <c r="H706" s="62">
        <v>686</v>
      </c>
      <c r="I706" s="62">
        <v>261.3</v>
      </c>
      <c r="J706" s="62">
        <v>0</v>
      </c>
    </row>
    <row r="707" spans="1:10" x14ac:dyDescent="0.25">
      <c r="A707" s="1">
        <v>687</v>
      </c>
      <c r="B707" s="62">
        <v>647.29999999999995</v>
      </c>
      <c r="C707" s="62">
        <v>0.2</v>
      </c>
      <c r="D707" s="62">
        <v>655.20000000000005</v>
      </c>
      <c r="E707" s="67">
        <v>687</v>
      </c>
      <c r="F707" s="67">
        <v>279.8</v>
      </c>
      <c r="G707" s="62">
        <v>0</v>
      </c>
      <c r="H707" s="62">
        <v>687</v>
      </c>
      <c r="I707" s="62">
        <v>261.39999999999998</v>
      </c>
      <c r="J707" s="62">
        <v>0</v>
      </c>
    </row>
    <row r="708" spans="1:10" x14ac:dyDescent="0.25">
      <c r="A708" s="1">
        <v>688</v>
      </c>
      <c r="B708" s="62">
        <v>647.6</v>
      </c>
      <c r="C708" s="62">
        <v>0.2</v>
      </c>
      <c r="D708" s="62">
        <v>655.5</v>
      </c>
      <c r="E708" s="67">
        <v>688</v>
      </c>
      <c r="F708" s="67">
        <v>279.8</v>
      </c>
      <c r="G708" s="62">
        <v>0</v>
      </c>
      <c r="H708" s="62">
        <v>688</v>
      </c>
      <c r="I708" s="62">
        <v>261.39999999999998</v>
      </c>
      <c r="J708" s="62">
        <v>0</v>
      </c>
    </row>
    <row r="709" spans="1:10" x14ac:dyDescent="0.25">
      <c r="A709" s="1">
        <v>689</v>
      </c>
      <c r="B709" s="62">
        <v>647.79999999999995</v>
      </c>
      <c r="C709" s="62">
        <v>0.2</v>
      </c>
      <c r="D709" s="62">
        <v>655.7</v>
      </c>
      <c r="E709" s="67">
        <v>689</v>
      </c>
      <c r="F709" s="67">
        <v>279.8</v>
      </c>
      <c r="G709" s="62">
        <v>0</v>
      </c>
      <c r="H709" s="62">
        <v>689</v>
      </c>
      <c r="I709" s="62">
        <v>261.5</v>
      </c>
      <c r="J709" s="62">
        <v>0</v>
      </c>
    </row>
    <row r="710" spans="1:10" x14ac:dyDescent="0.25">
      <c r="A710" s="1">
        <v>690</v>
      </c>
      <c r="B710" s="62">
        <v>648</v>
      </c>
      <c r="C710" s="62">
        <v>0.2</v>
      </c>
      <c r="D710" s="62">
        <v>655.9</v>
      </c>
      <c r="E710" s="67">
        <v>690</v>
      </c>
      <c r="F710" s="67">
        <v>279.8</v>
      </c>
      <c r="G710" s="62">
        <v>0</v>
      </c>
      <c r="H710" s="62">
        <v>690</v>
      </c>
      <c r="I710" s="62">
        <v>261.5</v>
      </c>
      <c r="J710" s="62">
        <v>0</v>
      </c>
    </row>
    <row r="711" spans="1:10" x14ac:dyDescent="0.25">
      <c r="A711" s="1">
        <v>691</v>
      </c>
      <c r="B711" s="62">
        <v>648.20000000000005</v>
      </c>
      <c r="C711" s="62">
        <v>0.2</v>
      </c>
      <c r="D711" s="62">
        <v>656.2</v>
      </c>
      <c r="E711" s="67">
        <v>691</v>
      </c>
      <c r="F711" s="67">
        <v>279.8</v>
      </c>
      <c r="G711" s="62">
        <v>0</v>
      </c>
      <c r="H711" s="62">
        <v>691</v>
      </c>
      <c r="I711" s="62">
        <v>261.60000000000002</v>
      </c>
      <c r="J711" s="62">
        <v>0.1</v>
      </c>
    </row>
    <row r="712" spans="1:10" x14ac:dyDescent="0.25">
      <c r="A712" s="1">
        <v>692</v>
      </c>
      <c r="B712" s="62">
        <v>648.5</v>
      </c>
      <c r="C712" s="62">
        <v>0.2</v>
      </c>
      <c r="D712" s="62">
        <v>656.4</v>
      </c>
      <c r="E712" s="67">
        <v>692</v>
      </c>
      <c r="F712" s="67">
        <v>279.8</v>
      </c>
      <c r="G712" s="62">
        <v>0</v>
      </c>
      <c r="H712" s="62">
        <v>692</v>
      </c>
      <c r="I712" s="62">
        <v>261.60000000000002</v>
      </c>
      <c r="J712" s="62">
        <v>0.1</v>
      </c>
    </row>
    <row r="713" spans="1:10" x14ac:dyDescent="0.25">
      <c r="A713" s="1">
        <v>693</v>
      </c>
      <c r="B713" s="62">
        <v>648.6</v>
      </c>
      <c r="C713" s="62">
        <v>0.2</v>
      </c>
      <c r="D713" s="62">
        <v>656.6</v>
      </c>
      <c r="E713" s="67">
        <v>693</v>
      </c>
      <c r="F713" s="67">
        <v>279.8</v>
      </c>
      <c r="G713" s="62">
        <v>0</v>
      </c>
      <c r="H713" s="62">
        <v>693</v>
      </c>
      <c r="I713" s="62">
        <v>261.7</v>
      </c>
      <c r="J713" s="62">
        <v>0.1</v>
      </c>
    </row>
    <row r="714" spans="1:10" x14ac:dyDescent="0.25">
      <c r="A714" s="1">
        <v>694</v>
      </c>
      <c r="B714" s="62">
        <v>648.79999999999995</v>
      </c>
      <c r="C714" s="62">
        <v>0.2</v>
      </c>
      <c r="D714" s="62">
        <v>656.8</v>
      </c>
      <c r="E714" s="67">
        <v>694</v>
      </c>
      <c r="F714" s="67">
        <v>279.8</v>
      </c>
      <c r="G714" s="62">
        <v>0</v>
      </c>
      <c r="H714" s="62">
        <v>694</v>
      </c>
      <c r="I714" s="62">
        <v>261.7</v>
      </c>
      <c r="J714" s="62">
        <v>0.1</v>
      </c>
    </row>
    <row r="715" spans="1:10" x14ac:dyDescent="0.25">
      <c r="A715" s="1">
        <v>695</v>
      </c>
      <c r="B715" s="62">
        <v>649</v>
      </c>
      <c r="C715" s="62">
        <v>0.2</v>
      </c>
      <c r="D715" s="62">
        <v>656.9</v>
      </c>
      <c r="E715" s="67">
        <v>695</v>
      </c>
      <c r="F715" s="67">
        <v>279.7</v>
      </c>
      <c r="G715" s="62">
        <v>0</v>
      </c>
      <c r="H715" s="62">
        <v>695</v>
      </c>
      <c r="I715" s="62">
        <v>261.8</v>
      </c>
      <c r="J715" s="62">
        <v>0.1</v>
      </c>
    </row>
    <row r="716" spans="1:10" x14ac:dyDescent="0.25">
      <c r="A716" s="1">
        <v>696</v>
      </c>
      <c r="B716" s="62">
        <v>649.20000000000005</v>
      </c>
      <c r="C716" s="62">
        <v>0.2</v>
      </c>
      <c r="D716" s="62">
        <v>657.1</v>
      </c>
      <c r="E716" s="67">
        <v>696</v>
      </c>
      <c r="F716" s="67">
        <v>279.7</v>
      </c>
      <c r="G716" s="62">
        <v>0</v>
      </c>
      <c r="H716" s="62">
        <v>696</v>
      </c>
      <c r="I716" s="62">
        <v>261.89999999999998</v>
      </c>
      <c r="J716" s="62">
        <v>0.1</v>
      </c>
    </row>
    <row r="717" spans="1:10" x14ac:dyDescent="0.25">
      <c r="A717" s="1">
        <v>697</v>
      </c>
      <c r="B717" s="62">
        <v>649.29999999999995</v>
      </c>
      <c r="C717" s="62">
        <v>0.2</v>
      </c>
      <c r="D717" s="62">
        <v>657.3</v>
      </c>
      <c r="E717" s="67">
        <v>697</v>
      </c>
      <c r="F717" s="67">
        <v>279.7</v>
      </c>
      <c r="G717" s="62">
        <v>0</v>
      </c>
      <c r="H717" s="62">
        <v>697</v>
      </c>
      <c r="I717" s="62">
        <v>261.89999999999998</v>
      </c>
      <c r="J717" s="62">
        <v>0.1</v>
      </c>
    </row>
    <row r="718" spans="1:10" x14ac:dyDescent="0.25">
      <c r="A718" s="1">
        <v>698</v>
      </c>
      <c r="B718" s="62">
        <v>649.5</v>
      </c>
      <c r="C718" s="62">
        <v>0.1</v>
      </c>
      <c r="D718" s="62">
        <v>657.4</v>
      </c>
      <c r="E718" s="67">
        <v>698</v>
      </c>
      <c r="F718" s="67">
        <v>279.7</v>
      </c>
      <c r="G718" s="62">
        <v>0</v>
      </c>
      <c r="H718" s="62">
        <v>698</v>
      </c>
      <c r="I718" s="62">
        <v>262</v>
      </c>
      <c r="J718" s="62">
        <v>0.1</v>
      </c>
    </row>
    <row r="719" spans="1:10" x14ac:dyDescent="0.25">
      <c r="A719" s="1">
        <v>699</v>
      </c>
      <c r="B719" s="62">
        <v>649.6</v>
      </c>
      <c r="C719" s="62">
        <v>0.1</v>
      </c>
      <c r="D719" s="62">
        <v>657.6</v>
      </c>
      <c r="E719" s="67">
        <v>699</v>
      </c>
      <c r="F719" s="67">
        <v>279.7</v>
      </c>
      <c r="G719" s="62">
        <v>0</v>
      </c>
      <c r="H719" s="62">
        <v>699</v>
      </c>
      <c r="I719" s="62">
        <v>262.10000000000002</v>
      </c>
      <c r="J719" s="62">
        <v>0.1</v>
      </c>
    </row>
    <row r="720" spans="1:10" x14ac:dyDescent="0.25">
      <c r="A720" s="1">
        <v>700</v>
      </c>
      <c r="B720" s="62">
        <v>649.79999999999995</v>
      </c>
      <c r="C720" s="62">
        <v>0.1</v>
      </c>
      <c r="D720" s="62">
        <v>657.7</v>
      </c>
      <c r="E720" s="67">
        <v>700</v>
      </c>
      <c r="F720" s="67">
        <v>279.7</v>
      </c>
      <c r="G720" s="62">
        <v>0</v>
      </c>
      <c r="H720" s="62">
        <v>700</v>
      </c>
      <c r="I720" s="62">
        <v>262.10000000000002</v>
      </c>
      <c r="J720" s="62">
        <v>0.1</v>
      </c>
    </row>
    <row r="721" spans="1:10" x14ac:dyDescent="0.25">
      <c r="A721" s="1">
        <v>701</v>
      </c>
      <c r="B721" s="62">
        <v>649.9</v>
      </c>
      <c r="C721" s="62">
        <v>0.1</v>
      </c>
      <c r="D721" s="62">
        <v>657.8</v>
      </c>
      <c r="E721" s="67">
        <v>701</v>
      </c>
      <c r="F721" s="67">
        <v>279.60000000000002</v>
      </c>
      <c r="G721" s="62">
        <v>0</v>
      </c>
      <c r="H721" s="62">
        <v>701</v>
      </c>
      <c r="I721" s="62">
        <v>262.2</v>
      </c>
      <c r="J721" s="62">
        <v>0.1</v>
      </c>
    </row>
    <row r="722" spans="1:10" x14ac:dyDescent="0.25">
      <c r="A722" s="1">
        <v>702</v>
      </c>
      <c r="B722" s="62">
        <v>650</v>
      </c>
      <c r="C722" s="62">
        <v>0.1</v>
      </c>
      <c r="D722" s="62">
        <v>657.9</v>
      </c>
      <c r="E722" s="67">
        <v>702</v>
      </c>
      <c r="F722" s="67">
        <v>279.60000000000002</v>
      </c>
      <c r="G722" s="62">
        <v>0</v>
      </c>
      <c r="H722" s="62">
        <v>702</v>
      </c>
      <c r="I722" s="62">
        <v>262.3</v>
      </c>
      <c r="J722" s="62">
        <v>0.1</v>
      </c>
    </row>
    <row r="723" spans="1:10" x14ac:dyDescent="0.25">
      <c r="A723" s="1">
        <v>703</v>
      </c>
      <c r="B723" s="62">
        <v>650.1</v>
      </c>
      <c r="C723" s="62">
        <v>0.1</v>
      </c>
      <c r="D723" s="62">
        <v>658</v>
      </c>
      <c r="E723" s="67">
        <v>703</v>
      </c>
      <c r="F723" s="67">
        <v>279.60000000000002</v>
      </c>
      <c r="G723" s="62">
        <v>0</v>
      </c>
      <c r="H723" s="62">
        <v>703</v>
      </c>
      <c r="I723" s="62">
        <v>262.39999999999998</v>
      </c>
      <c r="J723" s="62">
        <v>0.1</v>
      </c>
    </row>
    <row r="724" spans="1:10" x14ac:dyDescent="0.25">
      <c r="A724" s="1">
        <v>704</v>
      </c>
      <c r="B724" s="62">
        <v>650.20000000000005</v>
      </c>
      <c r="C724" s="62">
        <v>0.1</v>
      </c>
      <c r="D724" s="62">
        <v>658.1</v>
      </c>
      <c r="E724" s="67">
        <v>704</v>
      </c>
      <c r="F724" s="67">
        <v>279.5</v>
      </c>
      <c r="G724" s="62">
        <v>0</v>
      </c>
      <c r="H724" s="62">
        <v>704</v>
      </c>
      <c r="I724" s="62">
        <v>262.39999999999998</v>
      </c>
      <c r="J724" s="62">
        <v>0.1</v>
      </c>
    </row>
    <row r="725" spans="1:10" x14ac:dyDescent="0.25">
      <c r="A725" s="1">
        <v>705</v>
      </c>
      <c r="B725" s="62">
        <v>650.29999999999995</v>
      </c>
      <c r="C725" s="62">
        <v>0.1</v>
      </c>
      <c r="D725" s="62">
        <v>658.2</v>
      </c>
      <c r="E725" s="67">
        <v>705</v>
      </c>
      <c r="F725" s="67">
        <v>279.5</v>
      </c>
      <c r="G725" s="62">
        <v>0</v>
      </c>
      <c r="H725" s="62">
        <v>705</v>
      </c>
      <c r="I725" s="62">
        <v>262.5</v>
      </c>
      <c r="J725" s="62">
        <v>0.1</v>
      </c>
    </row>
    <row r="726" spans="1:10" x14ac:dyDescent="0.25">
      <c r="A726" s="1">
        <v>706</v>
      </c>
      <c r="B726" s="62">
        <v>650.4</v>
      </c>
      <c r="C726" s="62">
        <v>0.1</v>
      </c>
      <c r="D726" s="62">
        <v>658.3</v>
      </c>
      <c r="E726" s="67">
        <v>706</v>
      </c>
      <c r="F726" s="67">
        <v>279.5</v>
      </c>
      <c r="G726" s="62">
        <v>0</v>
      </c>
      <c r="H726" s="62">
        <v>706</v>
      </c>
      <c r="I726" s="62">
        <v>262.60000000000002</v>
      </c>
      <c r="J726" s="62">
        <v>0.1</v>
      </c>
    </row>
    <row r="727" spans="1:10" x14ac:dyDescent="0.25">
      <c r="A727" s="1">
        <v>707</v>
      </c>
      <c r="B727" s="62">
        <v>650.4</v>
      </c>
      <c r="C727" s="62">
        <v>0.1</v>
      </c>
      <c r="D727" s="62">
        <v>658.4</v>
      </c>
      <c r="E727" s="67">
        <v>707</v>
      </c>
      <c r="F727" s="67">
        <v>279.39999999999998</v>
      </c>
      <c r="G727" s="62">
        <v>0</v>
      </c>
      <c r="H727" s="62">
        <v>707</v>
      </c>
      <c r="I727" s="62">
        <v>262.7</v>
      </c>
      <c r="J727" s="62">
        <v>0.1</v>
      </c>
    </row>
    <row r="728" spans="1:10" x14ac:dyDescent="0.25">
      <c r="A728" s="1">
        <v>708</v>
      </c>
      <c r="B728" s="62">
        <v>650.5</v>
      </c>
      <c r="C728" s="62">
        <v>0.1</v>
      </c>
      <c r="D728" s="62">
        <v>658.4</v>
      </c>
      <c r="E728" s="67">
        <v>708</v>
      </c>
      <c r="F728" s="67">
        <v>279.39999999999998</v>
      </c>
      <c r="G728" s="62">
        <v>0</v>
      </c>
      <c r="H728" s="62">
        <v>708</v>
      </c>
      <c r="I728" s="62">
        <v>262.8</v>
      </c>
      <c r="J728" s="62">
        <v>0.1</v>
      </c>
    </row>
    <row r="729" spans="1:10" x14ac:dyDescent="0.25">
      <c r="A729" s="1">
        <v>709</v>
      </c>
      <c r="B729" s="62">
        <v>650.5</v>
      </c>
      <c r="C729" s="62">
        <v>0</v>
      </c>
      <c r="D729" s="62">
        <v>658.5</v>
      </c>
      <c r="E729" s="67">
        <v>709</v>
      </c>
      <c r="F729" s="67">
        <v>279.3</v>
      </c>
      <c r="G729" s="62">
        <v>0</v>
      </c>
      <c r="H729" s="62">
        <v>709</v>
      </c>
      <c r="I729" s="62">
        <v>262.89999999999998</v>
      </c>
      <c r="J729" s="62">
        <v>0.1</v>
      </c>
    </row>
    <row r="730" spans="1:10" x14ac:dyDescent="0.25">
      <c r="A730" s="1">
        <v>710</v>
      </c>
      <c r="B730" s="62">
        <v>650.6</v>
      </c>
      <c r="C730" s="62">
        <v>0</v>
      </c>
      <c r="D730" s="62">
        <v>658.5</v>
      </c>
      <c r="E730" s="67">
        <v>710</v>
      </c>
      <c r="F730" s="67">
        <v>279.3</v>
      </c>
      <c r="G730" s="62">
        <v>0</v>
      </c>
      <c r="H730" s="62">
        <v>710</v>
      </c>
      <c r="I730" s="62">
        <v>263</v>
      </c>
      <c r="J730" s="62">
        <v>0.1</v>
      </c>
    </row>
    <row r="731" spans="1:10" x14ac:dyDescent="0.25">
      <c r="A731" s="1">
        <v>711</v>
      </c>
      <c r="B731" s="62">
        <v>650.6</v>
      </c>
      <c r="C731" s="62">
        <v>0</v>
      </c>
      <c r="D731" s="62">
        <v>658.6</v>
      </c>
      <c r="E731" s="67">
        <v>711</v>
      </c>
      <c r="F731" s="67">
        <v>279.3</v>
      </c>
      <c r="G731" s="62">
        <v>0</v>
      </c>
      <c r="H731" s="62">
        <v>711</v>
      </c>
      <c r="I731" s="62">
        <v>263.10000000000002</v>
      </c>
      <c r="J731" s="62">
        <v>0.1</v>
      </c>
    </row>
    <row r="732" spans="1:10" x14ac:dyDescent="0.25">
      <c r="A732" s="1">
        <v>712</v>
      </c>
      <c r="B732" s="62">
        <v>650.6</v>
      </c>
      <c r="C732" s="62">
        <v>0</v>
      </c>
      <c r="D732" s="62">
        <v>658.6</v>
      </c>
      <c r="E732" s="67">
        <v>712</v>
      </c>
      <c r="F732" s="67">
        <v>279.2</v>
      </c>
      <c r="G732" s="62">
        <v>0</v>
      </c>
      <c r="H732" s="62">
        <v>712</v>
      </c>
      <c r="I732" s="62">
        <v>263.2</v>
      </c>
      <c r="J732" s="62">
        <v>0.1</v>
      </c>
    </row>
    <row r="733" spans="1:10" x14ac:dyDescent="0.25">
      <c r="A733" s="1">
        <v>713</v>
      </c>
      <c r="B733" s="62">
        <v>650.70000000000005</v>
      </c>
      <c r="C733" s="62">
        <v>0</v>
      </c>
      <c r="D733" s="62">
        <v>658.6</v>
      </c>
      <c r="E733" s="67">
        <v>713</v>
      </c>
      <c r="F733" s="67">
        <v>279.2</v>
      </c>
      <c r="G733" s="62">
        <v>0</v>
      </c>
      <c r="H733" s="62">
        <v>713</v>
      </c>
      <c r="I733" s="62">
        <v>263.3</v>
      </c>
      <c r="J733" s="62">
        <v>0.1</v>
      </c>
    </row>
    <row r="734" spans="1:10" x14ac:dyDescent="0.25">
      <c r="A734" s="1">
        <v>714</v>
      </c>
      <c r="B734" s="62">
        <v>650.70000000000005</v>
      </c>
      <c r="C734" s="62">
        <v>0</v>
      </c>
      <c r="D734" s="62">
        <v>658.6</v>
      </c>
      <c r="E734" s="67">
        <v>714</v>
      </c>
      <c r="F734" s="67">
        <v>279.10000000000002</v>
      </c>
      <c r="G734" s="62">
        <v>0</v>
      </c>
      <c r="H734" s="62">
        <v>714</v>
      </c>
      <c r="I734" s="62">
        <v>263.39999999999998</v>
      </c>
      <c r="J734" s="62">
        <v>0.1</v>
      </c>
    </row>
    <row r="735" spans="1:10" x14ac:dyDescent="0.25">
      <c r="A735" s="1">
        <v>715</v>
      </c>
      <c r="B735" s="62">
        <v>650.70000000000005</v>
      </c>
      <c r="C735" s="62">
        <v>0</v>
      </c>
      <c r="D735" s="62">
        <v>658.6</v>
      </c>
      <c r="E735" s="67">
        <v>715</v>
      </c>
      <c r="F735" s="67">
        <v>279.10000000000002</v>
      </c>
      <c r="G735" s="62">
        <v>0</v>
      </c>
      <c r="H735" s="62">
        <v>715</v>
      </c>
      <c r="I735" s="62">
        <v>263.5</v>
      </c>
      <c r="J735" s="62">
        <v>0.1</v>
      </c>
    </row>
    <row r="736" spans="1:10" x14ac:dyDescent="0.25">
      <c r="A736" s="1">
        <v>716</v>
      </c>
      <c r="B736" s="62">
        <v>650.70000000000005</v>
      </c>
      <c r="C736" s="62">
        <v>0</v>
      </c>
      <c r="D736" s="62">
        <v>658.6</v>
      </c>
      <c r="E736" s="67">
        <v>716</v>
      </c>
      <c r="F736" s="67">
        <v>279</v>
      </c>
      <c r="G736" s="62">
        <v>0</v>
      </c>
      <c r="H736" s="62">
        <v>716</v>
      </c>
      <c r="I736" s="62">
        <v>263.60000000000002</v>
      </c>
      <c r="J736" s="62">
        <v>0.1</v>
      </c>
    </row>
    <row r="737" spans="1:10" x14ac:dyDescent="0.25">
      <c r="A737" s="1">
        <v>717</v>
      </c>
      <c r="B737" s="62">
        <v>650.6</v>
      </c>
      <c r="C737" s="62">
        <v>0</v>
      </c>
      <c r="D737" s="62">
        <v>658.6</v>
      </c>
      <c r="E737" s="67">
        <v>717</v>
      </c>
      <c r="F737" s="67">
        <v>279</v>
      </c>
      <c r="G737" s="62">
        <v>0</v>
      </c>
      <c r="H737" s="62">
        <v>717</v>
      </c>
      <c r="I737" s="62">
        <v>263.7</v>
      </c>
      <c r="J737" s="62">
        <v>0.1</v>
      </c>
    </row>
    <row r="738" spans="1:10" x14ac:dyDescent="0.25">
      <c r="A738" s="1">
        <v>718</v>
      </c>
      <c r="B738" s="62">
        <v>650.6</v>
      </c>
      <c r="C738" s="62">
        <v>0</v>
      </c>
      <c r="D738" s="62">
        <v>658.6</v>
      </c>
      <c r="E738" s="67">
        <v>718</v>
      </c>
      <c r="F738" s="67">
        <v>278.89999999999998</v>
      </c>
      <c r="G738" s="62">
        <v>0</v>
      </c>
      <c r="H738" s="62">
        <v>718</v>
      </c>
      <c r="I738" s="62">
        <v>263.8</v>
      </c>
      <c r="J738" s="62">
        <v>0.1</v>
      </c>
    </row>
    <row r="739" spans="1:10" x14ac:dyDescent="0.25">
      <c r="A739" s="1">
        <v>719</v>
      </c>
      <c r="B739" s="62">
        <v>650.6</v>
      </c>
      <c r="C739" s="62">
        <v>0</v>
      </c>
      <c r="D739" s="62">
        <v>658.5</v>
      </c>
      <c r="E739" s="67">
        <v>719</v>
      </c>
      <c r="F739" s="67">
        <v>278.89999999999998</v>
      </c>
      <c r="G739" s="62">
        <v>0</v>
      </c>
      <c r="H739" s="62">
        <v>719</v>
      </c>
      <c r="I739" s="62">
        <v>263.89999999999998</v>
      </c>
      <c r="J739" s="62">
        <v>0.1</v>
      </c>
    </row>
    <row r="740" spans="1:10" x14ac:dyDescent="0.25">
      <c r="A740" s="1">
        <v>720</v>
      </c>
      <c r="B740" s="62">
        <v>650.6</v>
      </c>
      <c r="C740" s="62">
        <v>0</v>
      </c>
      <c r="D740" s="62">
        <v>658.5</v>
      </c>
      <c r="E740" s="67">
        <v>720</v>
      </c>
      <c r="F740" s="67">
        <v>278.89999999999998</v>
      </c>
      <c r="G740" s="62">
        <v>0</v>
      </c>
      <c r="H740" s="62">
        <v>720</v>
      </c>
      <c r="I740" s="62">
        <v>264</v>
      </c>
      <c r="J740" s="62">
        <v>0.1</v>
      </c>
    </row>
    <row r="741" spans="1:10" x14ac:dyDescent="0.25">
      <c r="A741" s="1">
        <v>721</v>
      </c>
      <c r="B741" s="62">
        <v>650.5</v>
      </c>
      <c r="C741" s="62">
        <v>0</v>
      </c>
      <c r="D741" s="62">
        <v>658.4</v>
      </c>
      <c r="E741" s="67">
        <v>721</v>
      </c>
      <c r="F741" s="67">
        <v>278.8</v>
      </c>
      <c r="G741" s="62">
        <v>0</v>
      </c>
      <c r="H741" s="62">
        <v>721</v>
      </c>
      <c r="I741" s="62">
        <v>264.10000000000002</v>
      </c>
      <c r="J741" s="62">
        <v>0.1</v>
      </c>
    </row>
    <row r="742" spans="1:10" x14ac:dyDescent="0.25">
      <c r="A742" s="1">
        <v>722</v>
      </c>
      <c r="B742" s="62">
        <v>650.5</v>
      </c>
      <c r="C742" s="62">
        <v>-0.1</v>
      </c>
      <c r="D742" s="62">
        <v>658.4</v>
      </c>
      <c r="E742" s="67">
        <v>722</v>
      </c>
      <c r="F742" s="67">
        <v>278.8</v>
      </c>
      <c r="G742" s="62">
        <v>0</v>
      </c>
      <c r="H742" s="62">
        <v>722</v>
      </c>
      <c r="I742" s="62">
        <v>264.2</v>
      </c>
      <c r="J742" s="62">
        <v>0.1</v>
      </c>
    </row>
    <row r="743" spans="1:10" x14ac:dyDescent="0.25">
      <c r="A743" s="1">
        <v>723</v>
      </c>
      <c r="B743" s="62">
        <v>650.4</v>
      </c>
      <c r="C743" s="62">
        <v>-0.1</v>
      </c>
      <c r="D743" s="62">
        <v>658.3</v>
      </c>
      <c r="E743" s="67">
        <v>723</v>
      </c>
      <c r="F743" s="67">
        <v>278.7</v>
      </c>
      <c r="G743" s="62">
        <v>0</v>
      </c>
      <c r="H743" s="62">
        <v>723</v>
      </c>
      <c r="I743" s="62">
        <v>264.3</v>
      </c>
      <c r="J743" s="62">
        <v>0.1</v>
      </c>
    </row>
    <row r="744" spans="1:10" x14ac:dyDescent="0.25">
      <c r="A744" s="1">
        <v>724</v>
      </c>
      <c r="B744" s="62">
        <v>650.29999999999995</v>
      </c>
      <c r="C744" s="62">
        <v>-0.1</v>
      </c>
      <c r="D744" s="62">
        <v>658.3</v>
      </c>
      <c r="E744" s="67">
        <v>724</v>
      </c>
      <c r="F744" s="67">
        <v>278.7</v>
      </c>
      <c r="G744" s="62">
        <v>0</v>
      </c>
      <c r="H744" s="62">
        <v>724</v>
      </c>
      <c r="I744" s="62">
        <v>264.39999999999998</v>
      </c>
      <c r="J744" s="62">
        <v>0.1</v>
      </c>
    </row>
    <row r="745" spans="1:10" x14ac:dyDescent="0.25">
      <c r="A745" s="1">
        <v>725</v>
      </c>
      <c r="B745" s="62">
        <v>650.29999999999995</v>
      </c>
      <c r="C745" s="62">
        <v>-0.1</v>
      </c>
      <c r="D745" s="62">
        <v>658.2</v>
      </c>
      <c r="E745" s="67">
        <v>725</v>
      </c>
      <c r="F745" s="67">
        <v>278.7</v>
      </c>
      <c r="G745" s="62">
        <v>0</v>
      </c>
      <c r="H745" s="62">
        <v>725</v>
      </c>
      <c r="I745" s="62">
        <v>264.5</v>
      </c>
      <c r="J745" s="62">
        <v>0.1</v>
      </c>
    </row>
    <row r="746" spans="1:10" x14ac:dyDescent="0.25">
      <c r="A746" s="1">
        <v>726</v>
      </c>
      <c r="B746" s="62">
        <v>650.20000000000005</v>
      </c>
      <c r="C746" s="62">
        <v>-0.1</v>
      </c>
      <c r="D746" s="62">
        <v>658.1</v>
      </c>
      <c r="E746" s="67">
        <v>726</v>
      </c>
      <c r="F746" s="67">
        <v>278.60000000000002</v>
      </c>
      <c r="G746" s="62">
        <v>0</v>
      </c>
      <c r="H746" s="62">
        <v>726</v>
      </c>
      <c r="I746" s="62">
        <v>264.60000000000002</v>
      </c>
      <c r="J746" s="62">
        <v>0.1</v>
      </c>
    </row>
    <row r="747" spans="1:10" x14ac:dyDescent="0.25">
      <c r="A747" s="1">
        <v>727</v>
      </c>
      <c r="B747" s="62">
        <v>650.1</v>
      </c>
      <c r="C747" s="62">
        <v>-0.1</v>
      </c>
      <c r="D747" s="62">
        <v>658</v>
      </c>
      <c r="E747" s="67">
        <v>727</v>
      </c>
      <c r="F747" s="67">
        <v>278.60000000000002</v>
      </c>
      <c r="G747" s="62">
        <v>0</v>
      </c>
      <c r="H747" s="62">
        <v>727</v>
      </c>
      <c r="I747" s="62">
        <v>264.8</v>
      </c>
      <c r="J747" s="62">
        <v>0.1</v>
      </c>
    </row>
    <row r="748" spans="1:10" x14ac:dyDescent="0.25">
      <c r="A748" s="1">
        <v>728</v>
      </c>
      <c r="B748" s="62">
        <v>650</v>
      </c>
      <c r="C748" s="62">
        <v>-0.1</v>
      </c>
      <c r="D748" s="62">
        <v>657.9</v>
      </c>
      <c r="E748" s="67">
        <v>728</v>
      </c>
      <c r="F748" s="67">
        <v>278.60000000000002</v>
      </c>
      <c r="G748" s="62">
        <v>0</v>
      </c>
      <c r="H748" s="62">
        <v>728</v>
      </c>
      <c r="I748" s="62">
        <v>264.89999999999998</v>
      </c>
      <c r="J748" s="62">
        <v>0.1</v>
      </c>
    </row>
    <row r="749" spans="1:10" x14ac:dyDescent="0.25">
      <c r="A749" s="1">
        <v>729</v>
      </c>
      <c r="B749" s="62">
        <v>649.9</v>
      </c>
      <c r="C749" s="62">
        <v>-0.1</v>
      </c>
      <c r="D749" s="62">
        <v>657.8</v>
      </c>
      <c r="E749" s="67">
        <v>729</v>
      </c>
      <c r="F749" s="67">
        <v>278.5</v>
      </c>
      <c r="G749" s="62">
        <v>0</v>
      </c>
      <c r="H749" s="62">
        <v>729</v>
      </c>
      <c r="I749" s="62">
        <v>265</v>
      </c>
      <c r="J749" s="62">
        <v>0.1</v>
      </c>
    </row>
    <row r="750" spans="1:10" x14ac:dyDescent="0.25">
      <c r="A750" s="1">
        <v>730</v>
      </c>
      <c r="B750" s="62">
        <v>649.79999999999995</v>
      </c>
      <c r="C750" s="62">
        <v>-0.1</v>
      </c>
      <c r="D750" s="62">
        <v>657.7</v>
      </c>
      <c r="E750" s="67">
        <v>730</v>
      </c>
      <c r="F750" s="67">
        <v>278.5</v>
      </c>
      <c r="G750" s="62">
        <v>0</v>
      </c>
      <c r="H750" s="62">
        <v>730</v>
      </c>
      <c r="I750" s="62">
        <v>265.10000000000002</v>
      </c>
      <c r="J750" s="62">
        <v>0.1</v>
      </c>
    </row>
    <row r="751" spans="1:10" x14ac:dyDescent="0.25">
      <c r="A751" s="1">
        <v>731</v>
      </c>
      <c r="B751" s="62">
        <v>649.70000000000005</v>
      </c>
      <c r="C751" s="62">
        <v>-0.1</v>
      </c>
      <c r="D751" s="62">
        <v>657.6</v>
      </c>
      <c r="E751" s="67">
        <v>731</v>
      </c>
      <c r="F751" s="67">
        <v>278.5</v>
      </c>
      <c r="G751" s="62">
        <v>0</v>
      </c>
      <c r="H751" s="62">
        <v>731</v>
      </c>
      <c r="I751" s="62">
        <v>265.2</v>
      </c>
      <c r="J751" s="62">
        <v>0.1</v>
      </c>
    </row>
    <row r="752" spans="1:10" x14ac:dyDescent="0.25">
      <c r="A752" s="1">
        <v>732</v>
      </c>
      <c r="B752" s="62">
        <v>649.5</v>
      </c>
      <c r="C752" s="62">
        <v>-0.1</v>
      </c>
      <c r="D752" s="62">
        <v>657.5</v>
      </c>
      <c r="E752" s="67">
        <v>732</v>
      </c>
      <c r="F752" s="67">
        <v>278.5</v>
      </c>
      <c r="G752" s="62">
        <v>0</v>
      </c>
      <c r="H752" s="62">
        <v>732</v>
      </c>
      <c r="I752" s="62">
        <v>265.3</v>
      </c>
      <c r="J752" s="62">
        <v>0.1</v>
      </c>
    </row>
    <row r="753" spans="1:10" x14ac:dyDescent="0.25">
      <c r="A753" s="1">
        <v>733</v>
      </c>
      <c r="B753" s="62">
        <v>649.4</v>
      </c>
      <c r="C753" s="62">
        <v>-0.1</v>
      </c>
      <c r="D753" s="62">
        <v>657.3</v>
      </c>
      <c r="E753" s="67">
        <v>733</v>
      </c>
      <c r="F753" s="67">
        <v>278.39999999999998</v>
      </c>
      <c r="G753" s="62">
        <v>0</v>
      </c>
      <c r="H753" s="62">
        <v>733</v>
      </c>
      <c r="I753" s="62">
        <v>265.39999999999998</v>
      </c>
      <c r="J753" s="62">
        <v>0.1</v>
      </c>
    </row>
    <row r="754" spans="1:10" x14ac:dyDescent="0.25">
      <c r="A754" s="1">
        <v>734</v>
      </c>
      <c r="B754" s="62">
        <v>649.29999999999995</v>
      </c>
      <c r="C754" s="62">
        <v>-0.1</v>
      </c>
      <c r="D754" s="62">
        <v>657.2</v>
      </c>
      <c r="E754" s="67">
        <v>734</v>
      </c>
      <c r="F754" s="67">
        <v>278.39999999999998</v>
      </c>
      <c r="G754" s="62">
        <v>0</v>
      </c>
      <c r="H754" s="62">
        <v>734</v>
      </c>
      <c r="I754" s="62">
        <v>265.5</v>
      </c>
      <c r="J754" s="62">
        <v>0.1</v>
      </c>
    </row>
    <row r="755" spans="1:10" x14ac:dyDescent="0.25">
      <c r="A755" s="1">
        <v>735</v>
      </c>
      <c r="B755" s="62">
        <v>649.20000000000005</v>
      </c>
      <c r="C755" s="62">
        <v>-0.1</v>
      </c>
      <c r="D755" s="62">
        <v>657.1</v>
      </c>
      <c r="E755" s="67">
        <v>735</v>
      </c>
      <c r="F755" s="67">
        <v>278.39999999999998</v>
      </c>
      <c r="G755" s="62">
        <v>0</v>
      </c>
      <c r="H755" s="62">
        <v>735</v>
      </c>
      <c r="I755" s="62">
        <v>265.7</v>
      </c>
      <c r="J755" s="62">
        <v>0.1</v>
      </c>
    </row>
    <row r="756" spans="1:10" x14ac:dyDescent="0.25">
      <c r="A756" s="1">
        <v>736</v>
      </c>
      <c r="B756" s="62">
        <v>649</v>
      </c>
      <c r="C756" s="62">
        <v>-0.1</v>
      </c>
      <c r="D756" s="62">
        <v>656.9</v>
      </c>
      <c r="E756" s="67">
        <v>736</v>
      </c>
      <c r="F756" s="67">
        <v>278.39999999999998</v>
      </c>
      <c r="G756" s="62">
        <v>0</v>
      </c>
      <c r="H756" s="62">
        <v>736</v>
      </c>
      <c r="I756" s="62">
        <v>265.8</v>
      </c>
      <c r="J756" s="62">
        <v>0.1</v>
      </c>
    </row>
    <row r="757" spans="1:10" x14ac:dyDescent="0.25">
      <c r="A757" s="1">
        <v>737</v>
      </c>
      <c r="B757" s="62">
        <v>648.9</v>
      </c>
      <c r="C757" s="62">
        <v>-0.1</v>
      </c>
      <c r="D757" s="62">
        <v>656.8</v>
      </c>
      <c r="E757" s="67">
        <v>737</v>
      </c>
      <c r="F757" s="67">
        <v>278.39999999999998</v>
      </c>
      <c r="G757" s="62">
        <v>0</v>
      </c>
      <c r="H757" s="62">
        <v>737</v>
      </c>
      <c r="I757" s="62">
        <v>265.89999999999998</v>
      </c>
      <c r="J757" s="62">
        <v>0.1</v>
      </c>
    </row>
    <row r="758" spans="1:10" x14ac:dyDescent="0.25">
      <c r="A758" s="1">
        <v>738</v>
      </c>
      <c r="B758" s="62">
        <v>648.70000000000005</v>
      </c>
      <c r="C758" s="62">
        <v>-0.2</v>
      </c>
      <c r="D758" s="62">
        <v>656.6</v>
      </c>
      <c r="E758" s="67">
        <v>738</v>
      </c>
      <c r="F758" s="67">
        <v>278.39999999999998</v>
      </c>
      <c r="G758" s="62">
        <v>0</v>
      </c>
      <c r="H758" s="62">
        <v>738</v>
      </c>
      <c r="I758" s="62">
        <v>266</v>
      </c>
      <c r="J758" s="62">
        <v>0.1</v>
      </c>
    </row>
    <row r="759" spans="1:10" x14ac:dyDescent="0.25">
      <c r="A759" s="1">
        <v>739</v>
      </c>
      <c r="B759" s="62">
        <v>648.6</v>
      </c>
      <c r="C759" s="62">
        <v>-0.2</v>
      </c>
      <c r="D759" s="62">
        <v>656.5</v>
      </c>
      <c r="E759" s="67">
        <v>739</v>
      </c>
      <c r="F759" s="67">
        <v>278.39999999999998</v>
      </c>
      <c r="G759" s="62">
        <v>0</v>
      </c>
      <c r="H759" s="62">
        <v>739</v>
      </c>
      <c r="I759" s="62">
        <v>266.10000000000002</v>
      </c>
      <c r="J759" s="62">
        <v>0.1</v>
      </c>
    </row>
    <row r="760" spans="1:10" x14ac:dyDescent="0.25">
      <c r="A760" s="1">
        <v>740</v>
      </c>
      <c r="B760" s="62">
        <v>648.4</v>
      </c>
      <c r="C760" s="62">
        <v>-0.2</v>
      </c>
      <c r="D760" s="62">
        <v>656.3</v>
      </c>
      <c r="E760" s="67">
        <v>740</v>
      </c>
      <c r="F760" s="67">
        <v>278.39999999999998</v>
      </c>
      <c r="G760" s="62">
        <v>0</v>
      </c>
      <c r="H760" s="62">
        <v>740</v>
      </c>
      <c r="I760" s="62">
        <v>266.2</v>
      </c>
      <c r="J760" s="62">
        <v>0.1</v>
      </c>
    </row>
    <row r="761" spans="1:10" x14ac:dyDescent="0.25">
      <c r="A761" s="1">
        <v>741</v>
      </c>
      <c r="B761" s="62">
        <v>648.20000000000005</v>
      </c>
      <c r="C761" s="62">
        <v>-0.2</v>
      </c>
      <c r="D761" s="62">
        <v>656.1</v>
      </c>
      <c r="E761" s="67">
        <v>741</v>
      </c>
      <c r="F761" s="67">
        <v>278.39999999999998</v>
      </c>
      <c r="G761" s="62">
        <v>0</v>
      </c>
      <c r="H761" s="62">
        <v>741</v>
      </c>
      <c r="I761" s="62">
        <v>266.39999999999998</v>
      </c>
      <c r="J761" s="62">
        <v>0.1</v>
      </c>
    </row>
    <row r="762" spans="1:10" x14ac:dyDescent="0.25">
      <c r="A762" s="1">
        <v>742</v>
      </c>
      <c r="B762" s="62">
        <v>648.1</v>
      </c>
      <c r="C762" s="62">
        <v>-0.2</v>
      </c>
      <c r="D762" s="62">
        <v>656</v>
      </c>
      <c r="E762" s="67">
        <v>742</v>
      </c>
      <c r="F762" s="67">
        <v>278.39999999999998</v>
      </c>
      <c r="G762" s="62">
        <v>0</v>
      </c>
      <c r="H762" s="62">
        <v>742</v>
      </c>
      <c r="I762" s="62">
        <v>266.5</v>
      </c>
      <c r="J762" s="62">
        <v>0.1</v>
      </c>
    </row>
    <row r="763" spans="1:10" x14ac:dyDescent="0.25">
      <c r="A763" s="1">
        <v>743</v>
      </c>
      <c r="B763" s="62">
        <v>647.9</v>
      </c>
      <c r="C763" s="62">
        <v>-0.2</v>
      </c>
      <c r="D763" s="62">
        <v>655.8</v>
      </c>
      <c r="E763" s="67">
        <v>743</v>
      </c>
      <c r="F763" s="67">
        <v>278.39999999999998</v>
      </c>
      <c r="G763" s="62">
        <v>0</v>
      </c>
      <c r="H763" s="62">
        <v>743</v>
      </c>
      <c r="I763" s="62">
        <v>266.60000000000002</v>
      </c>
      <c r="J763" s="62">
        <v>0.1</v>
      </c>
    </row>
    <row r="764" spans="1:10" x14ac:dyDescent="0.25">
      <c r="A764" s="1">
        <v>744</v>
      </c>
      <c r="B764" s="62">
        <v>647.70000000000005</v>
      </c>
      <c r="C764" s="62">
        <v>-0.2</v>
      </c>
      <c r="D764" s="62">
        <v>655.6</v>
      </c>
      <c r="E764" s="67">
        <v>744</v>
      </c>
      <c r="F764" s="67">
        <v>278.39999999999998</v>
      </c>
      <c r="G764" s="62">
        <v>0</v>
      </c>
      <c r="H764" s="62">
        <v>744</v>
      </c>
      <c r="I764" s="62">
        <v>266.7</v>
      </c>
      <c r="J764" s="62">
        <v>0.1</v>
      </c>
    </row>
    <row r="765" spans="1:10" x14ac:dyDescent="0.25">
      <c r="A765" s="1">
        <v>745</v>
      </c>
      <c r="B765" s="62">
        <v>647.5</v>
      </c>
      <c r="C765" s="62">
        <v>-0.2</v>
      </c>
      <c r="D765" s="62">
        <v>655.4</v>
      </c>
      <c r="E765" s="67">
        <v>745</v>
      </c>
      <c r="F765" s="67">
        <v>278.39999999999998</v>
      </c>
      <c r="G765" s="62">
        <v>0</v>
      </c>
      <c r="H765" s="62">
        <v>745</v>
      </c>
      <c r="I765" s="62">
        <v>266.8</v>
      </c>
      <c r="J765" s="62">
        <v>0.1</v>
      </c>
    </row>
    <row r="766" spans="1:10" x14ac:dyDescent="0.25">
      <c r="A766" s="1">
        <v>746</v>
      </c>
      <c r="B766" s="62">
        <v>647.29999999999995</v>
      </c>
      <c r="C766" s="62">
        <v>-0.2</v>
      </c>
      <c r="D766" s="62">
        <v>655.20000000000005</v>
      </c>
      <c r="E766" s="67">
        <v>746</v>
      </c>
      <c r="F766" s="67">
        <v>278.39999999999998</v>
      </c>
      <c r="G766" s="62">
        <v>0</v>
      </c>
      <c r="H766" s="62">
        <v>746</v>
      </c>
      <c r="I766" s="62">
        <v>266.89999999999998</v>
      </c>
      <c r="J766" s="62">
        <v>0.1</v>
      </c>
    </row>
    <row r="767" spans="1:10" x14ac:dyDescent="0.25">
      <c r="A767" s="1">
        <v>747</v>
      </c>
      <c r="B767" s="62">
        <v>647.20000000000005</v>
      </c>
      <c r="C767" s="62">
        <v>-0.2</v>
      </c>
      <c r="D767" s="62">
        <v>655</v>
      </c>
      <c r="E767" s="67">
        <v>747</v>
      </c>
      <c r="F767" s="67">
        <v>278.39999999999998</v>
      </c>
      <c r="G767" s="62">
        <v>0</v>
      </c>
      <c r="H767" s="62">
        <v>747</v>
      </c>
      <c r="I767" s="62">
        <v>267</v>
      </c>
      <c r="J767" s="62">
        <v>0.1</v>
      </c>
    </row>
    <row r="768" spans="1:10" x14ac:dyDescent="0.25">
      <c r="A768" s="1">
        <v>748</v>
      </c>
      <c r="B768" s="62">
        <v>647</v>
      </c>
      <c r="C768" s="62">
        <v>-0.2</v>
      </c>
      <c r="D768" s="62">
        <v>654.9</v>
      </c>
      <c r="E768" s="67">
        <v>748</v>
      </c>
      <c r="F768" s="67">
        <v>278.39999999999998</v>
      </c>
      <c r="G768" s="62">
        <v>0</v>
      </c>
      <c r="H768" s="62">
        <v>748</v>
      </c>
      <c r="I768" s="62">
        <v>267.2</v>
      </c>
      <c r="J768" s="62">
        <v>0.1</v>
      </c>
    </row>
    <row r="769" spans="1:10" x14ac:dyDescent="0.25">
      <c r="A769" s="1">
        <v>749</v>
      </c>
      <c r="B769" s="62">
        <v>646.79999999999995</v>
      </c>
      <c r="C769" s="62">
        <v>-0.2</v>
      </c>
      <c r="D769" s="62">
        <v>654.70000000000005</v>
      </c>
      <c r="E769" s="67">
        <v>749</v>
      </c>
      <c r="F769" s="67">
        <v>278.39999999999998</v>
      </c>
      <c r="G769" s="62">
        <v>0</v>
      </c>
      <c r="H769" s="62">
        <v>749</v>
      </c>
      <c r="I769" s="62">
        <v>267.3</v>
      </c>
      <c r="J769" s="62">
        <v>0.1</v>
      </c>
    </row>
    <row r="770" spans="1:10" x14ac:dyDescent="0.25">
      <c r="A770" s="1">
        <v>750</v>
      </c>
      <c r="B770" s="62">
        <v>646.6</v>
      </c>
      <c r="C770" s="62">
        <v>-0.2</v>
      </c>
      <c r="D770" s="62">
        <v>654.5</v>
      </c>
      <c r="E770" s="67">
        <v>750</v>
      </c>
      <c r="F770" s="67">
        <v>278.39999999999998</v>
      </c>
      <c r="G770" s="62">
        <v>0</v>
      </c>
      <c r="H770" s="62">
        <v>750</v>
      </c>
      <c r="I770" s="62">
        <v>267.39999999999998</v>
      </c>
      <c r="J770" s="62">
        <v>0.1</v>
      </c>
    </row>
    <row r="771" spans="1:10" x14ac:dyDescent="0.25">
      <c r="A771" s="1">
        <v>751</v>
      </c>
      <c r="B771" s="62">
        <v>646.4</v>
      </c>
      <c r="C771" s="62">
        <v>-0.2</v>
      </c>
      <c r="D771" s="62">
        <v>654.29999999999995</v>
      </c>
      <c r="E771" s="67">
        <v>751</v>
      </c>
      <c r="F771" s="67">
        <v>278.39999999999998</v>
      </c>
      <c r="G771" s="62">
        <v>0</v>
      </c>
      <c r="H771" s="62">
        <v>751</v>
      </c>
      <c r="I771" s="62">
        <v>267.5</v>
      </c>
      <c r="J771" s="62">
        <v>0.1</v>
      </c>
    </row>
    <row r="772" spans="1:10" x14ac:dyDescent="0.25">
      <c r="A772" s="1">
        <v>752</v>
      </c>
      <c r="B772" s="62">
        <v>646.20000000000005</v>
      </c>
      <c r="C772" s="62">
        <v>-0.2</v>
      </c>
      <c r="D772" s="62">
        <v>654.1</v>
      </c>
      <c r="E772" s="67">
        <v>752</v>
      </c>
      <c r="F772" s="67">
        <v>278.39999999999998</v>
      </c>
      <c r="G772" s="62">
        <v>0</v>
      </c>
      <c r="H772" s="62">
        <v>752</v>
      </c>
      <c r="I772" s="62">
        <v>267.60000000000002</v>
      </c>
      <c r="J772" s="62">
        <v>0.1</v>
      </c>
    </row>
    <row r="773" spans="1:10" x14ac:dyDescent="0.25">
      <c r="A773" s="1">
        <v>753</v>
      </c>
      <c r="B773" s="62">
        <v>646</v>
      </c>
      <c r="C773" s="62">
        <v>-0.2</v>
      </c>
      <c r="D773" s="62">
        <v>653.9</v>
      </c>
      <c r="E773" s="67">
        <v>753</v>
      </c>
      <c r="F773" s="67">
        <v>278.39999999999998</v>
      </c>
      <c r="G773" s="62">
        <v>0</v>
      </c>
      <c r="H773" s="62">
        <v>753</v>
      </c>
      <c r="I773" s="62">
        <v>267.7</v>
      </c>
      <c r="J773" s="62">
        <v>0.1</v>
      </c>
    </row>
    <row r="774" spans="1:10" x14ac:dyDescent="0.25">
      <c r="A774" s="1">
        <v>754</v>
      </c>
      <c r="B774" s="62">
        <v>645.79999999999995</v>
      </c>
      <c r="C774" s="62">
        <v>-0.2</v>
      </c>
      <c r="D774" s="62">
        <v>653.70000000000005</v>
      </c>
      <c r="E774" s="67">
        <v>754</v>
      </c>
      <c r="F774" s="67">
        <v>278.39999999999998</v>
      </c>
      <c r="G774" s="62">
        <v>0</v>
      </c>
      <c r="H774" s="62">
        <v>754</v>
      </c>
      <c r="I774" s="62">
        <v>267.8</v>
      </c>
      <c r="J774" s="62">
        <v>0.1</v>
      </c>
    </row>
    <row r="775" spans="1:10" x14ac:dyDescent="0.25">
      <c r="A775" s="1">
        <v>755</v>
      </c>
      <c r="B775" s="62">
        <v>645.6</v>
      </c>
      <c r="C775" s="62">
        <v>-0.2</v>
      </c>
      <c r="D775" s="62">
        <v>653.4</v>
      </c>
      <c r="E775" s="67">
        <v>755</v>
      </c>
      <c r="F775" s="67">
        <v>278.39999999999998</v>
      </c>
      <c r="G775" s="62">
        <v>0</v>
      </c>
      <c r="H775" s="62">
        <v>755</v>
      </c>
      <c r="I775" s="62">
        <v>267.89999999999998</v>
      </c>
      <c r="J775" s="62">
        <v>0.1</v>
      </c>
    </row>
    <row r="776" spans="1:10" x14ac:dyDescent="0.25">
      <c r="A776" s="1">
        <v>756</v>
      </c>
      <c r="B776" s="62">
        <v>645.4</v>
      </c>
      <c r="C776" s="62">
        <v>-0.2</v>
      </c>
      <c r="D776" s="62">
        <v>653.20000000000005</v>
      </c>
      <c r="E776" s="67">
        <v>756</v>
      </c>
      <c r="F776" s="67">
        <v>278.39999999999998</v>
      </c>
      <c r="G776" s="62">
        <v>0</v>
      </c>
      <c r="H776" s="62">
        <v>756</v>
      </c>
      <c r="I776" s="62">
        <v>268</v>
      </c>
      <c r="J776" s="62">
        <v>0.1</v>
      </c>
    </row>
    <row r="777" spans="1:10" x14ac:dyDescent="0.25">
      <c r="A777" s="1">
        <v>757</v>
      </c>
      <c r="B777" s="62">
        <v>645.20000000000005</v>
      </c>
      <c r="C777" s="62">
        <v>-0.2</v>
      </c>
      <c r="D777" s="62">
        <v>653</v>
      </c>
      <c r="E777" s="67">
        <v>757</v>
      </c>
      <c r="F777" s="67">
        <v>278.39999999999998</v>
      </c>
      <c r="G777" s="62">
        <v>0</v>
      </c>
      <c r="H777" s="62">
        <v>757</v>
      </c>
      <c r="I777" s="62">
        <v>268.10000000000002</v>
      </c>
      <c r="J777" s="62">
        <v>0.1</v>
      </c>
    </row>
    <row r="778" spans="1:10" x14ac:dyDescent="0.25">
      <c r="A778" s="1">
        <v>758</v>
      </c>
      <c r="B778" s="62">
        <v>645</v>
      </c>
      <c r="C778" s="62">
        <v>-0.2</v>
      </c>
      <c r="D778" s="62">
        <v>652.79999999999995</v>
      </c>
      <c r="E778" s="67">
        <v>758</v>
      </c>
      <c r="F778" s="67">
        <v>278.5</v>
      </c>
      <c r="G778" s="62">
        <v>0</v>
      </c>
      <c r="H778" s="62">
        <v>758</v>
      </c>
      <c r="I778" s="62">
        <v>268.2</v>
      </c>
      <c r="J778" s="62">
        <v>0.1</v>
      </c>
    </row>
    <row r="779" spans="1:10" x14ac:dyDescent="0.25">
      <c r="A779" s="1">
        <v>759</v>
      </c>
      <c r="B779" s="62">
        <v>644.70000000000005</v>
      </c>
      <c r="C779" s="62">
        <v>-0.2</v>
      </c>
      <c r="D779" s="62">
        <v>652.6</v>
      </c>
      <c r="E779" s="67">
        <v>759</v>
      </c>
      <c r="F779" s="67">
        <v>278.5</v>
      </c>
      <c r="G779" s="62">
        <v>0</v>
      </c>
      <c r="H779" s="62">
        <v>759</v>
      </c>
      <c r="I779" s="62">
        <v>268.3</v>
      </c>
      <c r="J779" s="62">
        <v>0.1</v>
      </c>
    </row>
    <row r="780" spans="1:10" x14ac:dyDescent="0.25">
      <c r="A780" s="1">
        <v>760</v>
      </c>
      <c r="B780" s="62">
        <v>644.5</v>
      </c>
      <c r="C780" s="62">
        <v>-0.2</v>
      </c>
      <c r="D780" s="62">
        <v>652.4</v>
      </c>
      <c r="E780" s="67">
        <v>760</v>
      </c>
      <c r="F780" s="67">
        <v>278.5</v>
      </c>
      <c r="G780" s="62">
        <v>0</v>
      </c>
      <c r="H780" s="62">
        <v>760</v>
      </c>
      <c r="I780" s="62">
        <v>268.39999999999998</v>
      </c>
      <c r="J780" s="62">
        <v>0.1</v>
      </c>
    </row>
    <row r="781" spans="1:10" x14ac:dyDescent="0.25">
      <c r="A781" s="1">
        <v>761</v>
      </c>
      <c r="B781" s="62">
        <v>644.29999999999995</v>
      </c>
      <c r="C781" s="62">
        <v>-0.2</v>
      </c>
      <c r="D781" s="62">
        <v>652.20000000000005</v>
      </c>
      <c r="E781" s="67">
        <v>761</v>
      </c>
      <c r="F781" s="67">
        <v>278.5</v>
      </c>
      <c r="G781" s="62">
        <v>0</v>
      </c>
      <c r="H781" s="62">
        <v>761</v>
      </c>
      <c r="I781" s="62">
        <v>268.5</v>
      </c>
      <c r="J781" s="62">
        <v>0.1</v>
      </c>
    </row>
    <row r="782" spans="1:10" x14ac:dyDescent="0.25">
      <c r="A782" s="1">
        <v>762</v>
      </c>
      <c r="B782" s="62">
        <v>644.1</v>
      </c>
      <c r="C782" s="62">
        <v>-0.2</v>
      </c>
      <c r="D782" s="62">
        <v>652</v>
      </c>
      <c r="E782" s="67">
        <v>762</v>
      </c>
      <c r="F782" s="67">
        <v>278.5</v>
      </c>
      <c r="G782" s="62">
        <v>0</v>
      </c>
      <c r="H782" s="62">
        <v>762</v>
      </c>
      <c r="I782" s="62">
        <v>268.60000000000002</v>
      </c>
      <c r="J782" s="62">
        <v>0.1</v>
      </c>
    </row>
    <row r="783" spans="1:10" x14ac:dyDescent="0.25">
      <c r="A783" s="1">
        <v>763</v>
      </c>
      <c r="B783" s="62">
        <v>643.9</v>
      </c>
      <c r="C783" s="62">
        <v>-0.2</v>
      </c>
      <c r="D783" s="62">
        <v>651.79999999999995</v>
      </c>
      <c r="E783" s="67">
        <v>763</v>
      </c>
      <c r="F783" s="67">
        <v>278.5</v>
      </c>
      <c r="G783" s="62">
        <v>0</v>
      </c>
      <c r="H783" s="62">
        <v>763</v>
      </c>
      <c r="I783" s="62">
        <v>268.7</v>
      </c>
      <c r="J783" s="62">
        <v>0.1</v>
      </c>
    </row>
    <row r="784" spans="1:10" x14ac:dyDescent="0.25">
      <c r="A784" s="1">
        <v>764</v>
      </c>
      <c r="B784" s="62">
        <v>643.70000000000005</v>
      </c>
      <c r="C784" s="62">
        <v>-0.2</v>
      </c>
      <c r="D784" s="62">
        <v>651.6</v>
      </c>
      <c r="E784" s="67">
        <v>764</v>
      </c>
      <c r="F784" s="67">
        <v>278.5</v>
      </c>
      <c r="G784" s="62">
        <v>0</v>
      </c>
      <c r="H784" s="62">
        <v>764</v>
      </c>
      <c r="I784" s="62">
        <v>268.8</v>
      </c>
      <c r="J784" s="62">
        <v>0.1</v>
      </c>
    </row>
    <row r="785" spans="1:10" x14ac:dyDescent="0.25">
      <c r="A785" s="1">
        <v>765</v>
      </c>
      <c r="B785" s="62">
        <v>643.5</v>
      </c>
      <c r="C785" s="62">
        <v>-0.2</v>
      </c>
      <c r="D785" s="62">
        <v>651.29999999999995</v>
      </c>
      <c r="E785" s="67">
        <v>765</v>
      </c>
      <c r="F785" s="67">
        <v>278.5</v>
      </c>
      <c r="G785" s="62">
        <v>0</v>
      </c>
      <c r="H785" s="62">
        <v>765</v>
      </c>
      <c r="I785" s="62">
        <v>268.89999999999998</v>
      </c>
      <c r="J785" s="62">
        <v>0.1</v>
      </c>
    </row>
    <row r="786" spans="1:10" x14ac:dyDescent="0.25">
      <c r="A786" s="1">
        <v>766</v>
      </c>
      <c r="B786" s="62">
        <v>643.29999999999995</v>
      </c>
      <c r="C786" s="62">
        <v>-0.2</v>
      </c>
      <c r="D786" s="62">
        <v>651.1</v>
      </c>
      <c r="E786" s="67">
        <v>766</v>
      </c>
      <c r="F786" s="67">
        <v>278.5</v>
      </c>
      <c r="G786" s="62">
        <v>0</v>
      </c>
      <c r="H786" s="62">
        <v>766</v>
      </c>
      <c r="I786" s="62">
        <v>269</v>
      </c>
      <c r="J786" s="62">
        <v>0.1</v>
      </c>
    </row>
    <row r="787" spans="1:10" x14ac:dyDescent="0.25">
      <c r="A787" s="1">
        <v>767</v>
      </c>
      <c r="B787" s="62">
        <v>643.1</v>
      </c>
      <c r="C787" s="62">
        <v>-0.2</v>
      </c>
      <c r="D787" s="62">
        <v>650.9</v>
      </c>
      <c r="E787" s="67">
        <v>767</v>
      </c>
      <c r="F787" s="67">
        <v>278.5</v>
      </c>
      <c r="G787" s="62">
        <v>0</v>
      </c>
      <c r="H787" s="62">
        <v>767</v>
      </c>
      <c r="I787" s="62">
        <v>269.10000000000002</v>
      </c>
      <c r="J787" s="62">
        <v>0.1</v>
      </c>
    </row>
    <row r="788" spans="1:10" x14ac:dyDescent="0.25">
      <c r="A788" s="1">
        <v>768</v>
      </c>
      <c r="B788" s="62">
        <v>642.9</v>
      </c>
      <c r="C788" s="62">
        <v>-0.2</v>
      </c>
      <c r="D788" s="62">
        <v>650.70000000000005</v>
      </c>
      <c r="E788" s="67">
        <v>768</v>
      </c>
      <c r="F788" s="67">
        <v>278.5</v>
      </c>
      <c r="G788" s="62">
        <v>0</v>
      </c>
      <c r="H788" s="62">
        <v>768</v>
      </c>
      <c r="I788" s="62">
        <v>269.2</v>
      </c>
      <c r="J788" s="62">
        <v>0.1</v>
      </c>
    </row>
    <row r="789" spans="1:10" x14ac:dyDescent="0.25">
      <c r="A789" s="1">
        <v>769</v>
      </c>
      <c r="B789" s="62">
        <v>642.70000000000005</v>
      </c>
      <c r="C789" s="62">
        <v>-0.2</v>
      </c>
      <c r="D789" s="62">
        <v>650.5</v>
      </c>
      <c r="E789" s="67">
        <v>769</v>
      </c>
      <c r="F789" s="67">
        <v>278.5</v>
      </c>
      <c r="G789" s="62">
        <v>0</v>
      </c>
      <c r="H789" s="62">
        <v>769</v>
      </c>
      <c r="I789" s="62">
        <v>269.3</v>
      </c>
      <c r="J789" s="62">
        <v>0.1</v>
      </c>
    </row>
    <row r="790" spans="1:10" x14ac:dyDescent="0.25">
      <c r="A790" s="1">
        <v>770</v>
      </c>
      <c r="B790" s="62">
        <v>642.5</v>
      </c>
      <c r="C790" s="62">
        <v>-0.2</v>
      </c>
      <c r="D790" s="62">
        <v>650.29999999999995</v>
      </c>
      <c r="E790" s="67">
        <v>770</v>
      </c>
      <c r="F790" s="67">
        <v>278.5</v>
      </c>
      <c r="G790" s="62">
        <v>0</v>
      </c>
      <c r="H790" s="62">
        <v>770</v>
      </c>
      <c r="I790" s="62">
        <v>269.3</v>
      </c>
      <c r="J790" s="62">
        <v>0.1</v>
      </c>
    </row>
    <row r="791" spans="1:10" x14ac:dyDescent="0.25">
      <c r="A791" s="1">
        <v>771</v>
      </c>
      <c r="B791" s="62">
        <v>642.29999999999995</v>
      </c>
      <c r="C791" s="62">
        <v>-0.2</v>
      </c>
      <c r="D791" s="62">
        <v>650.1</v>
      </c>
      <c r="E791" s="67">
        <v>771</v>
      </c>
      <c r="F791" s="67">
        <v>278.5</v>
      </c>
      <c r="G791" s="62">
        <v>0</v>
      </c>
      <c r="H791" s="62">
        <v>771</v>
      </c>
      <c r="I791" s="62">
        <v>269.39999999999998</v>
      </c>
      <c r="J791" s="62">
        <v>0.1</v>
      </c>
    </row>
    <row r="792" spans="1:10" x14ac:dyDescent="0.25">
      <c r="A792" s="1">
        <v>772</v>
      </c>
      <c r="B792" s="62">
        <v>642.1</v>
      </c>
      <c r="C792" s="62">
        <v>-0.2</v>
      </c>
      <c r="D792" s="62">
        <v>649.9</v>
      </c>
      <c r="E792" s="67">
        <v>772</v>
      </c>
      <c r="F792" s="67">
        <v>278.5</v>
      </c>
      <c r="G792" s="62">
        <v>0</v>
      </c>
      <c r="H792" s="62">
        <v>772</v>
      </c>
      <c r="I792" s="62">
        <v>269.5</v>
      </c>
      <c r="J792" s="62">
        <v>0.1</v>
      </c>
    </row>
    <row r="793" spans="1:10" x14ac:dyDescent="0.25">
      <c r="A793" s="1">
        <v>773</v>
      </c>
      <c r="B793" s="62">
        <v>641.9</v>
      </c>
      <c r="C793" s="62">
        <v>-0.2</v>
      </c>
      <c r="D793" s="62">
        <v>649.79999999999995</v>
      </c>
      <c r="E793" s="67">
        <v>773</v>
      </c>
      <c r="F793" s="67">
        <v>278.5</v>
      </c>
      <c r="G793" s="62">
        <v>0</v>
      </c>
      <c r="H793" s="62">
        <v>773</v>
      </c>
      <c r="I793" s="62">
        <v>269.60000000000002</v>
      </c>
      <c r="J793" s="62">
        <v>0.1</v>
      </c>
    </row>
    <row r="794" spans="1:10" x14ac:dyDescent="0.25">
      <c r="A794" s="1">
        <v>774</v>
      </c>
      <c r="B794" s="62">
        <v>641.70000000000005</v>
      </c>
      <c r="C794" s="62">
        <v>-0.2</v>
      </c>
      <c r="D794" s="62">
        <v>649.6</v>
      </c>
      <c r="E794" s="67">
        <v>774</v>
      </c>
      <c r="F794" s="67">
        <v>278.5</v>
      </c>
      <c r="G794" s="62">
        <v>0</v>
      </c>
      <c r="H794" s="62">
        <v>774</v>
      </c>
      <c r="I794" s="62">
        <v>269.7</v>
      </c>
      <c r="J794" s="62">
        <v>0.1</v>
      </c>
    </row>
    <row r="795" spans="1:10" x14ac:dyDescent="0.25">
      <c r="A795" s="1">
        <v>775</v>
      </c>
      <c r="B795" s="62">
        <v>641.6</v>
      </c>
      <c r="C795" s="62">
        <v>-0.2</v>
      </c>
      <c r="D795" s="62">
        <v>649.4</v>
      </c>
      <c r="E795" s="67">
        <v>775</v>
      </c>
      <c r="F795" s="67">
        <v>278.5</v>
      </c>
      <c r="G795" s="62">
        <v>0</v>
      </c>
      <c r="H795" s="62">
        <v>775</v>
      </c>
      <c r="I795" s="62">
        <v>269.7</v>
      </c>
      <c r="J795" s="62">
        <v>0.1</v>
      </c>
    </row>
    <row r="796" spans="1:10" x14ac:dyDescent="0.25">
      <c r="A796" s="1">
        <v>776</v>
      </c>
      <c r="B796" s="62">
        <v>641.4</v>
      </c>
      <c r="C796" s="62">
        <v>-0.2</v>
      </c>
      <c r="D796" s="62">
        <v>649.29999999999995</v>
      </c>
      <c r="E796" s="67">
        <v>776</v>
      </c>
      <c r="F796" s="67">
        <v>278.5</v>
      </c>
      <c r="G796" s="62">
        <v>0</v>
      </c>
      <c r="H796" s="62">
        <v>776</v>
      </c>
      <c r="I796" s="62">
        <v>269.8</v>
      </c>
      <c r="J796" s="62">
        <v>0.1</v>
      </c>
    </row>
    <row r="797" spans="1:10" x14ac:dyDescent="0.25">
      <c r="A797" s="1">
        <v>777</v>
      </c>
      <c r="B797" s="62">
        <v>641.29999999999995</v>
      </c>
      <c r="C797" s="62">
        <v>-0.1</v>
      </c>
      <c r="D797" s="62">
        <v>649.1</v>
      </c>
      <c r="E797" s="67">
        <v>777</v>
      </c>
      <c r="F797" s="67">
        <v>278.5</v>
      </c>
      <c r="G797" s="62">
        <v>0</v>
      </c>
      <c r="H797" s="62">
        <v>777</v>
      </c>
      <c r="I797" s="62">
        <v>269.89999999999998</v>
      </c>
      <c r="J797" s="62">
        <v>0.1</v>
      </c>
    </row>
    <row r="798" spans="1:10" x14ac:dyDescent="0.25">
      <c r="A798" s="1">
        <v>778</v>
      </c>
      <c r="B798" s="62">
        <v>641.1</v>
      </c>
      <c r="C798" s="62">
        <v>-0.1</v>
      </c>
      <c r="D798" s="62">
        <v>649</v>
      </c>
      <c r="E798" s="67">
        <v>778</v>
      </c>
      <c r="F798" s="67">
        <v>278.5</v>
      </c>
      <c r="G798" s="62">
        <v>0</v>
      </c>
      <c r="H798" s="62">
        <v>778</v>
      </c>
      <c r="I798" s="62">
        <v>269.89999999999998</v>
      </c>
      <c r="J798" s="62">
        <v>0.1</v>
      </c>
    </row>
    <row r="799" spans="1:10" x14ac:dyDescent="0.25">
      <c r="A799" s="1">
        <v>779</v>
      </c>
      <c r="B799" s="62">
        <v>641</v>
      </c>
      <c r="C799" s="62">
        <v>-0.1</v>
      </c>
      <c r="D799" s="62">
        <v>648.79999999999995</v>
      </c>
      <c r="E799" s="67">
        <v>779</v>
      </c>
      <c r="F799" s="67">
        <v>278.5</v>
      </c>
      <c r="G799" s="62">
        <v>0</v>
      </c>
      <c r="H799" s="62">
        <v>779</v>
      </c>
      <c r="I799" s="62">
        <v>270</v>
      </c>
      <c r="J799" s="62">
        <v>0.1</v>
      </c>
    </row>
    <row r="800" spans="1:10" x14ac:dyDescent="0.25">
      <c r="A800" s="1">
        <v>780</v>
      </c>
      <c r="B800" s="62">
        <v>640.9</v>
      </c>
      <c r="C800" s="62">
        <v>-0.1</v>
      </c>
      <c r="D800" s="62">
        <v>648.70000000000005</v>
      </c>
      <c r="E800" s="67">
        <v>780</v>
      </c>
      <c r="F800" s="67">
        <v>278.5</v>
      </c>
      <c r="G800" s="62">
        <v>0</v>
      </c>
      <c r="H800" s="62">
        <v>780</v>
      </c>
      <c r="I800" s="62">
        <v>270.10000000000002</v>
      </c>
      <c r="J800" s="62">
        <v>0.1</v>
      </c>
    </row>
    <row r="801" spans="1:10" x14ac:dyDescent="0.25">
      <c r="A801" s="1">
        <v>781</v>
      </c>
      <c r="B801" s="62">
        <v>640.79999999999995</v>
      </c>
      <c r="C801" s="62">
        <v>-0.1</v>
      </c>
      <c r="D801" s="62">
        <v>648.6</v>
      </c>
      <c r="E801" s="67">
        <v>781</v>
      </c>
      <c r="F801" s="67">
        <v>278.5</v>
      </c>
      <c r="G801" s="62">
        <v>0</v>
      </c>
      <c r="H801" s="62">
        <v>781</v>
      </c>
      <c r="I801" s="62">
        <v>270.10000000000002</v>
      </c>
      <c r="J801" s="62">
        <v>0.1</v>
      </c>
    </row>
    <row r="802" spans="1:10" x14ac:dyDescent="0.25">
      <c r="A802" s="1">
        <v>782</v>
      </c>
      <c r="B802" s="62">
        <v>640.70000000000005</v>
      </c>
      <c r="C802" s="62">
        <v>-0.1</v>
      </c>
      <c r="D802" s="62">
        <v>648.5</v>
      </c>
      <c r="E802" s="67">
        <v>782</v>
      </c>
      <c r="F802" s="67">
        <v>278.5</v>
      </c>
      <c r="G802" s="62">
        <v>0</v>
      </c>
      <c r="H802" s="62">
        <v>782</v>
      </c>
      <c r="I802" s="62">
        <v>270.2</v>
      </c>
      <c r="J802" s="62">
        <v>0.1</v>
      </c>
    </row>
    <row r="803" spans="1:10" x14ac:dyDescent="0.25">
      <c r="A803" s="1">
        <v>783</v>
      </c>
      <c r="B803" s="62">
        <v>640.70000000000005</v>
      </c>
      <c r="C803" s="62">
        <v>-0.1</v>
      </c>
      <c r="D803" s="62">
        <v>648.5</v>
      </c>
      <c r="E803" s="67">
        <v>783</v>
      </c>
      <c r="F803" s="67">
        <v>278.5</v>
      </c>
      <c r="G803" s="62">
        <v>0</v>
      </c>
      <c r="H803" s="62">
        <v>783</v>
      </c>
      <c r="I803" s="62">
        <v>270.2</v>
      </c>
      <c r="J803" s="62">
        <v>0.1</v>
      </c>
    </row>
    <row r="804" spans="1:10" x14ac:dyDescent="0.25">
      <c r="A804" s="1">
        <v>784</v>
      </c>
      <c r="B804" s="62">
        <v>640.6</v>
      </c>
      <c r="C804" s="62">
        <v>0</v>
      </c>
      <c r="D804" s="62">
        <v>648.4</v>
      </c>
      <c r="E804" s="67">
        <v>784</v>
      </c>
      <c r="F804" s="67">
        <v>278.5</v>
      </c>
      <c r="G804" s="62">
        <v>0</v>
      </c>
      <c r="H804" s="62">
        <v>784</v>
      </c>
      <c r="I804" s="62">
        <v>270.3</v>
      </c>
      <c r="J804" s="62">
        <v>0.1</v>
      </c>
    </row>
    <row r="805" spans="1:10" x14ac:dyDescent="0.25">
      <c r="A805" s="1">
        <v>785</v>
      </c>
      <c r="B805" s="62">
        <v>640.6</v>
      </c>
      <c r="C805" s="62">
        <v>0</v>
      </c>
      <c r="D805" s="62">
        <v>648.4</v>
      </c>
      <c r="E805" s="67">
        <v>785</v>
      </c>
      <c r="F805" s="67">
        <v>278.5</v>
      </c>
      <c r="G805" s="62">
        <v>0</v>
      </c>
      <c r="H805" s="62">
        <v>785</v>
      </c>
      <c r="I805" s="62">
        <v>270.3</v>
      </c>
      <c r="J805" s="62">
        <v>0</v>
      </c>
    </row>
    <row r="806" spans="1:10" x14ac:dyDescent="0.25">
      <c r="A806" s="1">
        <v>786</v>
      </c>
      <c r="B806" s="62">
        <v>640.5</v>
      </c>
      <c r="C806" s="62">
        <v>0</v>
      </c>
      <c r="D806" s="62">
        <v>648.4</v>
      </c>
      <c r="E806" s="67">
        <v>786</v>
      </c>
      <c r="F806" s="67">
        <v>278.5</v>
      </c>
      <c r="G806" s="62">
        <v>0</v>
      </c>
      <c r="H806" s="62">
        <v>786</v>
      </c>
      <c r="I806" s="62">
        <v>270.39999999999998</v>
      </c>
      <c r="J806" s="62">
        <v>0</v>
      </c>
    </row>
    <row r="807" spans="1:10" x14ac:dyDescent="0.25">
      <c r="A807" s="1">
        <v>787</v>
      </c>
      <c r="B807" s="62">
        <v>640.5</v>
      </c>
      <c r="C807" s="62">
        <v>0</v>
      </c>
      <c r="D807" s="62">
        <v>648.4</v>
      </c>
      <c r="E807" s="67">
        <v>787</v>
      </c>
      <c r="F807" s="67">
        <v>278.5</v>
      </c>
      <c r="G807" s="62">
        <v>0</v>
      </c>
      <c r="H807" s="62">
        <v>787</v>
      </c>
      <c r="I807" s="62">
        <v>270.39999999999998</v>
      </c>
      <c r="J807" s="62">
        <v>0</v>
      </c>
    </row>
    <row r="808" spans="1:10" x14ac:dyDescent="0.25">
      <c r="A808" s="1">
        <v>788</v>
      </c>
      <c r="B808" s="62">
        <v>640.6</v>
      </c>
      <c r="C808" s="62">
        <v>0</v>
      </c>
      <c r="D808" s="62">
        <v>648.4</v>
      </c>
      <c r="E808" s="67">
        <v>788</v>
      </c>
      <c r="F808" s="67">
        <v>278.5</v>
      </c>
      <c r="G808" s="62">
        <v>0</v>
      </c>
      <c r="H808" s="62">
        <v>788</v>
      </c>
      <c r="I808" s="62">
        <v>270.5</v>
      </c>
      <c r="J808" s="62">
        <v>0</v>
      </c>
    </row>
    <row r="809" spans="1:10" x14ac:dyDescent="0.25">
      <c r="A809" s="1">
        <v>789</v>
      </c>
      <c r="B809" s="62">
        <v>640.6</v>
      </c>
      <c r="C809" s="62">
        <v>0</v>
      </c>
      <c r="D809" s="62">
        <v>648.4</v>
      </c>
      <c r="E809" s="67">
        <v>789</v>
      </c>
      <c r="F809" s="67">
        <v>278.5</v>
      </c>
      <c r="G809" s="62">
        <v>0</v>
      </c>
      <c r="H809" s="62">
        <v>789</v>
      </c>
      <c r="I809" s="62">
        <v>270.5</v>
      </c>
      <c r="J809" s="62">
        <v>0</v>
      </c>
    </row>
    <row r="810" spans="1:10" x14ac:dyDescent="0.25">
      <c r="A810" s="1">
        <v>790</v>
      </c>
      <c r="B810" s="62">
        <v>640.70000000000005</v>
      </c>
      <c r="C810" s="62">
        <v>0.1</v>
      </c>
      <c r="D810" s="62">
        <v>648.5</v>
      </c>
      <c r="E810" s="67">
        <v>790</v>
      </c>
      <c r="F810" s="67">
        <v>278.5</v>
      </c>
      <c r="G810" s="62">
        <v>0</v>
      </c>
      <c r="H810" s="62">
        <v>790</v>
      </c>
      <c r="I810" s="62">
        <v>270.5</v>
      </c>
      <c r="J810" s="62">
        <v>0</v>
      </c>
    </row>
    <row r="811" spans="1:10" x14ac:dyDescent="0.25">
      <c r="A811" s="1">
        <v>791</v>
      </c>
      <c r="B811" s="62">
        <v>640.70000000000005</v>
      </c>
      <c r="C811" s="62">
        <v>0.1</v>
      </c>
      <c r="D811" s="62">
        <v>648.6</v>
      </c>
      <c r="E811" s="67">
        <v>791</v>
      </c>
      <c r="F811" s="67">
        <v>278.5</v>
      </c>
      <c r="G811" s="62">
        <v>0</v>
      </c>
      <c r="H811" s="62">
        <v>791</v>
      </c>
      <c r="I811" s="62">
        <v>270.60000000000002</v>
      </c>
      <c r="J811" s="62">
        <v>0</v>
      </c>
    </row>
    <row r="812" spans="1:10" x14ac:dyDescent="0.25">
      <c r="A812" s="1">
        <v>792</v>
      </c>
      <c r="B812" s="62">
        <v>640.79999999999995</v>
      </c>
      <c r="C812" s="62">
        <v>0.1</v>
      </c>
      <c r="D812" s="62">
        <v>648.70000000000005</v>
      </c>
      <c r="E812" s="67">
        <v>792</v>
      </c>
      <c r="F812" s="67">
        <v>278.5</v>
      </c>
      <c r="G812" s="62">
        <v>0</v>
      </c>
      <c r="H812" s="62">
        <v>792</v>
      </c>
      <c r="I812" s="62">
        <v>270.60000000000002</v>
      </c>
      <c r="J812" s="62">
        <v>0</v>
      </c>
    </row>
    <row r="813" spans="1:10" x14ac:dyDescent="0.25">
      <c r="A813" s="1">
        <v>793</v>
      </c>
      <c r="B813" s="62">
        <v>641</v>
      </c>
      <c r="C813" s="62">
        <v>0.1</v>
      </c>
      <c r="D813" s="62">
        <v>648.79999999999995</v>
      </c>
      <c r="E813" s="67">
        <v>793</v>
      </c>
      <c r="F813" s="67">
        <v>278.5</v>
      </c>
      <c r="G813" s="62">
        <v>0</v>
      </c>
      <c r="H813" s="62">
        <v>793</v>
      </c>
      <c r="I813" s="62">
        <v>270.60000000000002</v>
      </c>
      <c r="J813" s="62">
        <v>0</v>
      </c>
    </row>
    <row r="814" spans="1:10" x14ac:dyDescent="0.25">
      <c r="A814" s="1">
        <v>794</v>
      </c>
      <c r="B814" s="62">
        <v>641.1</v>
      </c>
      <c r="C814" s="62">
        <v>0.2</v>
      </c>
      <c r="D814" s="62">
        <v>648.9</v>
      </c>
      <c r="E814" s="67">
        <v>794</v>
      </c>
      <c r="F814" s="67">
        <v>278.5</v>
      </c>
      <c r="G814" s="62">
        <v>0</v>
      </c>
      <c r="H814" s="62">
        <v>794</v>
      </c>
      <c r="I814" s="62">
        <v>270.60000000000002</v>
      </c>
      <c r="J814" s="62">
        <v>0</v>
      </c>
    </row>
    <row r="815" spans="1:10" x14ac:dyDescent="0.25">
      <c r="A815" s="1">
        <v>795</v>
      </c>
      <c r="B815" s="62">
        <v>641.29999999999995</v>
      </c>
      <c r="C815" s="62">
        <v>0.2</v>
      </c>
      <c r="D815" s="62">
        <v>649.1</v>
      </c>
      <c r="E815" s="67">
        <v>795</v>
      </c>
      <c r="F815" s="67">
        <v>278.5</v>
      </c>
      <c r="G815" s="62">
        <v>0</v>
      </c>
      <c r="H815" s="62">
        <v>795</v>
      </c>
      <c r="I815" s="62">
        <v>270.7</v>
      </c>
      <c r="J815" s="62">
        <v>0</v>
      </c>
    </row>
    <row r="816" spans="1:10" x14ac:dyDescent="0.25">
      <c r="A816" s="1">
        <v>796</v>
      </c>
      <c r="B816" s="62">
        <v>641.5</v>
      </c>
      <c r="C816" s="62">
        <v>0.2</v>
      </c>
      <c r="D816" s="62">
        <v>649.29999999999995</v>
      </c>
      <c r="E816" s="67">
        <v>796</v>
      </c>
      <c r="F816" s="67">
        <v>278.5</v>
      </c>
      <c r="G816" s="62">
        <v>0</v>
      </c>
      <c r="H816" s="62">
        <v>796</v>
      </c>
      <c r="I816" s="62">
        <v>270.7</v>
      </c>
      <c r="J816" s="62">
        <v>0</v>
      </c>
    </row>
    <row r="817" spans="1:10" x14ac:dyDescent="0.25">
      <c r="A817" s="1">
        <v>797</v>
      </c>
      <c r="B817" s="62">
        <v>641.70000000000005</v>
      </c>
      <c r="C817" s="62">
        <v>0.2</v>
      </c>
      <c r="D817" s="62">
        <v>649.6</v>
      </c>
      <c r="E817" s="67">
        <v>797</v>
      </c>
      <c r="F817" s="67">
        <v>278.5</v>
      </c>
      <c r="G817" s="62">
        <v>0</v>
      </c>
      <c r="H817" s="62">
        <v>797</v>
      </c>
      <c r="I817" s="62">
        <v>270.7</v>
      </c>
      <c r="J817" s="62">
        <v>0</v>
      </c>
    </row>
    <row r="818" spans="1:10" x14ac:dyDescent="0.25">
      <c r="A818" s="1">
        <v>798</v>
      </c>
      <c r="B818" s="62">
        <v>642</v>
      </c>
      <c r="C818" s="62">
        <v>0.30000000000000004</v>
      </c>
      <c r="D818" s="62">
        <v>649.79999999999995</v>
      </c>
      <c r="E818" s="67">
        <v>798</v>
      </c>
      <c r="F818" s="67">
        <v>278.5</v>
      </c>
      <c r="G818" s="62">
        <v>0</v>
      </c>
      <c r="H818" s="62">
        <v>798</v>
      </c>
      <c r="I818" s="62">
        <v>270.7</v>
      </c>
      <c r="J818" s="62">
        <v>0</v>
      </c>
    </row>
    <row r="819" spans="1:10" x14ac:dyDescent="0.25">
      <c r="A819" s="1">
        <v>799</v>
      </c>
      <c r="B819" s="62">
        <v>642.29999999999995</v>
      </c>
      <c r="C819" s="62">
        <v>0.30000000000000004</v>
      </c>
      <c r="D819" s="62">
        <v>650.1</v>
      </c>
      <c r="E819" s="67">
        <v>799</v>
      </c>
      <c r="F819" s="67">
        <v>278.5</v>
      </c>
      <c r="G819" s="62">
        <v>0</v>
      </c>
      <c r="H819" s="62">
        <v>799</v>
      </c>
      <c r="I819" s="62">
        <v>270.7</v>
      </c>
      <c r="J819" s="62">
        <v>0</v>
      </c>
    </row>
    <row r="820" spans="1:10" x14ac:dyDescent="0.25">
      <c r="A820" s="1">
        <v>800</v>
      </c>
      <c r="B820" s="62">
        <v>642.6</v>
      </c>
      <c r="C820" s="62">
        <v>0.30000000000000004</v>
      </c>
      <c r="D820" s="62">
        <v>650.4</v>
      </c>
      <c r="E820" s="67">
        <v>800</v>
      </c>
      <c r="F820" s="67">
        <v>278.5</v>
      </c>
      <c r="G820" s="62">
        <v>0</v>
      </c>
      <c r="H820" s="62">
        <v>800</v>
      </c>
      <c r="I820" s="62">
        <v>270.7</v>
      </c>
      <c r="J820" s="62">
        <v>0</v>
      </c>
    </row>
    <row r="821" spans="1:10" x14ac:dyDescent="0.25">
      <c r="A821" s="1">
        <v>801</v>
      </c>
      <c r="B821" s="62">
        <v>642.9</v>
      </c>
      <c r="C821" s="62">
        <v>0.4</v>
      </c>
      <c r="D821" s="62">
        <v>650.79999999999995</v>
      </c>
      <c r="E821" s="67">
        <v>801</v>
      </c>
      <c r="F821" s="67">
        <v>278.5</v>
      </c>
      <c r="G821" s="62">
        <v>0</v>
      </c>
      <c r="H821" s="62">
        <v>801</v>
      </c>
      <c r="I821" s="62">
        <v>270.7</v>
      </c>
      <c r="J821" s="62">
        <v>0</v>
      </c>
    </row>
    <row r="822" spans="1:10" x14ac:dyDescent="0.25">
      <c r="A822" s="1">
        <v>802</v>
      </c>
      <c r="B822" s="62">
        <v>643.29999999999995</v>
      </c>
      <c r="C822" s="62">
        <v>0.4</v>
      </c>
      <c r="D822" s="62">
        <v>651.1</v>
      </c>
      <c r="E822" s="67">
        <v>802</v>
      </c>
      <c r="F822" s="67">
        <v>278.5</v>
      </c>
      <c r="G822" s="62">
        <v>0</v>
      </c>
      <c r="H822" s="62">
        <v>802</v>
      </c>
      <c r="I822" s="62">
        <v>270.7</v>
      </c>
      <c r="J822" s="62">
        <v>0</v>
      </c>
    </row>
    <row r="823" spans="1:10" x14ac:dyDescent="0.25">
      <c r="A823" s="1">
        <v>803</v>
      </c>
      <c r="B823" s="62">
        <v>643.70000000000005</v>
      </c>
      <c r="C823" s="62">
        <v>0.4</v>
      </c>
      <c r="D823" s="62">
        <v>651.5</v>
      </c>
      <c r="E823" s="67">
        <v>803</v>
      </c>
      <c r="F823" s="67">
        <v>278.5</v>
      </c>
      <c r="G823" s="62">
        <v>0</v>
      </c>
      <c r="H823" s="62">
        <v>803</v>
      </c>
      <c r="I823" s="62">
        <v>270.7</v>
      </c>
      <c r="J823" s="62">
        <v>0</v>
      </c>
    </row>
    <row r="824" spans="1:10" x14ac:dyDescent="0.25">
      <c r="A824" s="1">
        <v>804</v>
      </c>
      <c r="B824" s="62">
        <v>644.1</v>
      </c>
      <c r="C824" s="62">
        <v>0.4</v>
      </c>
      <c r="D824" s="62">
        <v>652</v>
      </c>
      <c r="E824" s="67">
        <v>804</v>
      </c>
      <c r="F824" s="67">
        <v>278.5</v>
      </c>
      <c r="G824" s="62">
        <v>0</v>
      </c>
      <c r="H824" s="62">
        <v>804</v>
      </c>
      <c r="I824" s="62">
        <v>270.7</v>
      </c>
      <c r="J824" s="62">
        <v>0</v>
      </c>
    </row>
    <row r="825" spans="1:10" x14ac:dyDescent="0.25">
      <c r="A825" s="1">
        <v>805</v>
      </c>
      <c r="B825" s="62">
        <v>644.6</v>
      </c>
      <c r="C825" s="62">
        <v>0.5</v>
      </c>
      <c r="D825" s="62">
        <v>652.4</v>
      </c>
      <c r="E825" s="67">
        <v>805</v>
      </c>
      <c r="F825" s="67">
        <v>278.60000000000002</v>
      </c>
      <c r="G825" s="62">
        <v>0</v>
      </c>
      <c r="H825" s="62">
        <v>805</v>
      </c>
      <c r="I825" s="62">
        <v>270.60000000000002</v>
      </c>
      <c r="J825" s="62">
        <v>0</v>
      </c>
    </row>
    <row r="826" spans="1:10" x14ac:dyDescent="0.25">
      <c r="A826" s="1">
        <v>806</v>
      </c>
      <c r="B826" s="62">
        <v>645</v>
      </c>
      <c r="C826" s="62">
        <v>0.5</v>
      </c>
      <c r="D826" s="62">
        <v>652.9</v>
      </c>
      <c r="E826" s="67">
        <v>806</v>
      </c>
      <c r="F826" s="67">
        <v>278.60000000000002</v>
      </c>
      <c r="G826" s="62">
        <v>0</v>
      </c>
      <c r="H826" s="62">
        <v>806</v>
      </c>
      <c r="I826" s="62">
        <v>270.60000000000002</v>
      </c>
      <c r="J826" s="62">
        <v>0</v>
      </c>
    </row>
    <row r="827" spans="1:10" x14ac:dyDescent="0.25">
      <c r="A827" s="1">
        <v>807</v>
      </c>
      <c r="B827" s="62">
        <v>645.5</v>
      </c>
      <c r="C827" s="62">
        <v>0.5</v>
      </c>
      <c r="D827" s="62">
        <v>653.4</v>
      </c>
      <c r="E827" s="67">
        <v>807</v>
      </c>
      <c r="F827" s="67">
        <v>278.60000000000002</v>
      </c>
      <c r="G827" s="62">
        <v>0</v>
      </c>
      <c r="H827" s="62">
        <v>807</v>
      </c>
      <c r="I827" s="62">
        <v>270.60000000000002</v>
      </c>
      <c r="J827" s="62">
        <v>0</v>
      </c>
    </row>
    <row r="828" spans="1:10" x14ac:dyDescent="0.25">
      <c r="A828" s="1">
        <v>808</v>
      </c>
      <c r="B828" s="62">
        <v>646</v>
      </c>
      <c r="C828" s="62">
        <v>0.5</v>
      </c>
      <c r="D828" s="62">
        <v>653.9</v>
      </c>
      <c r="E828" s="67">
        <v>808</v>
      </c>
      <c r="F828" s="67">
        <v>278.60000000000002</v>
      </c>
      <c r="G828" s="62">
        <v>0</v>
      </c>
      <c r="H828" s="62">
        <v>808</v>
      </c>
      <c r="I828" s="62">
        <v>270.60000000000002</v>
      </c>
      <c r="J828" s="62">
        <v>0</v>
      </c>
    </row>
    <row r="829" spans="1:10" x14ac:dyDescent="0.25">
      <c r="A829" s="1">
        <v>809</v>
      </c>
      <c r="B829" s="62">
        <v>646.5</v>
      </c>
      <c r="C829" s="62">
        <v>0.5</v>
      </c>
      <c r="D829" s="62">
        <v>654.4</v>
      </c>
      <c r="E829" s="67">
        <v>809</v>
      </c>
      <c r="F829" s="67">
        <v>278.60000000000002</v>
      </c>
      <c r="G829" s="62">
        <v>0</v>
      </c>
      <c r="H829" s="62">
        <v>809</v>
      </c>
      <c r="I829" s="62">
        <v>270.60000000000002</v>
      </c>
      <c r="J829" s="62">
        <v>0</v>
      </c>
    </row>
    <row r="830" spans="1:10" x14ac:dyDescent="0.25">
      <c r="A830" s="1">
        <v>810</v>
      </c>
      <c r="B830" s="62">
        <v>647.1</v>
      </c>
      <c r="C830" s="62">
        <v>0.5</v>
      </c>
      <c r="D830" s="62">
        <v>655</v>
      </c>
      <c r="E830" s="67">
        <v>810</v>
      </c>
      <c r="F830" s="67">
        <v>278.60000000000002</v>
      </c>
      <c r="G830" s="62">
        <v>0</v>
      </c>
      <c r="H830" s="62">
        <v>810</v>
      </c>
      <c r="I830" s="62">
        <v>270.5</v>
      </c>
      <c r="J830" s="62">
        <v>0</v>
      </c>
    </row>
    <row r="831" spans="1:10" x14ac:dyDescent="0.25">
      <c r="A831" s="1">
        <v>811</v>
      </c>
      <c r="B831" s="62">
        <v>647.6</v>
      </c>
      <c r="C831" s="62">
        <v>0.5</v>
      </c>
      <c r="D831" s="62">
        <v>655.5</v>
      </c>
      <c r="E831" s="67">
        <v>811</v>
      </c>
      <c r="F831" s="67">
        <v>278.60000000000002</v>
      </c>
      <c r="G831" s="62">
        <v>0</v>
      </c>
      <c r="H831" s="62">
        <v>811</v>
      </c>
      <c r="I831" s="62">
        <v>270.5</v>
      </c>
      <c r="J831" s="62">
        <v>0</v>
      </c>
    </row>
    <row r="832" spans="1:10" x14ac:dyDescent="0.25">
      <c r="A832" s="1">
        <v>812</v>
      </c>
      <c r="B832" s="62">
        <v>648.20000000000005</v>
      </c>
      <c r="C832" s="62">
        <v>0.60000000000000009</v>
      </c>
      <c r="D832" s="62">
        <v>656.1</v>
      </c>
      <c r="E832" s="67">
        <v>812</v>
      </c>
      <c r="F832" s="67">
        <v>278.7</v>
      </c>
      <c r="G832" s="62">
        <v>0</v>
      </c>
      <c r="H832" s="62">
        <v>812</v>
      </c>
      <c r="I832" s="62">
        <v>270.5</v>
      </c>
      <c r="J832" s="62">
        <v>0</v>
      </c>
    </row>
    <row r="833" spans="1:10" x14ac:dyDescent="0.25">
      <c r="A833" s="1">
        <v>813</v>
      </c>
      <c r="B833" s="62">
        <v>648.70000000000005</v>
      </c>
      <c r="C833" s="62">
        <v>0.60000000000000009</v>
      </c>
      <c r="D833" s="62">
        <v>656.6</v>
      </c>
      <c r="E833" s="67">
        <v>813</v>
      </c>
      <c r="F833" s="67">
        <v>278.7</v>
      </c>
      <c r="G833" s="62">
        <v>0</v>
      </c>
      <c r="H833" s="62">
        <v>813</v>
      </c>
      <c r="I833" s="62">
        <v>270.39999999999998</v>
      </c>
      <c r="J833" s="62">
        <v>0</v>
      </c>
    </row>
    <row r="834" spans="1:10" x14ac:dyDescent="0.25">
      <c r="A834" s="1">
        <v>814</v>
      </c>
      <c r="B834" s="62">
        <v>649.29999999999995</v>
      </c>
      <c r="C834" s="62">
        <v>0.60000000000000009</v>
      </c>
      <c r="D834" s="62">
        <v>657.2</v>
      </c>
      <c r="E834" s="67">
        <v>814</v>
      </c>
      <c r="F834" s="67">
        <v>278.7</v>
      </c>
      <c r="G834" s="62">
        <v>0</v>
      </c>
      <c r="H834" s="62">
        <v>814</v>
      </c>
      <c r="I834" s="62">
        <v>270.39999999999998</v>
      </c>
      <c r="J834" s="62">
        <v>0</v>
      </c>
    </row>
    <row r="835" spans="1:10" x14ac:dyDescent="0.25">
      <c r="A835" s="1">
        <v>815</v>
      </c>
      <c r="B835" s="62">
        <v>649.79999999999995</v>
      </c>
      <c r="C835" s="62">
        <v>0.60000000000000009</v>
      </c>
      <c r="D835" s="62">
        <v>657.8</v>
      </c>
      <c r="E835" s="67">
        <v>815</v>
      </c>
      <c r="F835" s="67">
        <v>278.7</v>
      </c>
      <c r="G835" s="62">
        <v>0</v>
      </c>
      <c r="H835" s="62">
        <v>815</v>
      </c>
      <c r="I835" s="62">
        <v>270.39999999999998</v>
      </c>
      <c r="J835" s="62">
        <v>0</v>
      </c>
    </row>
    <row r="836" spans="1:10" x14ac:dyDescent="0.25">
      <c r="A836" s="1">
        <v>816</v>
      </c>
      <c r="B836" s="62">
        <v>650.4</v>
      </c>
      <c r="C836" s="62">
        <v>0.60000000000000009</v>
      </c>
      <c r="D836" s="62">
        <v>658.3</v>
      </c>
      <c r="E836" s="67">
        <v>816</v>
      </c>
      <c r="F836" s="67">
        <v>278.7</v>
      </c>
      <c r="G836" s="62">
        <v>0</v>
      </c>
      <c r="H836" s="62">
        <v>816</v>
      </c>
      <c r="I836" s="62">
        <v>270.3</v>
      </c>
      <c r="J836" s="62">
        <v>0</v>
      </c>
    </row>
    <row r="837" spans="1:10" x14ac:dyDescent="0.25">
      <c r="A837" s="1">
        <v>817</v>
      </c>
      <c r="B837" s="62">
        <v>651</v>
      </c>
      <c r="C837" s="62">
        <v>0.60000000000000009</v>
      </c>
      <c r="D837" s="62">
        <v>658.9</v>
      </c>
      <c r="E837" s="67">
        <v>817</v>
      </c>
      <c r="F837" s="67">
        <v>278.7</v>
      </c>
      <c r="G837" s="62">
        <v>0</v>
      </c>
      <c r="H837" s="62">
        <v>817</v>
      </c>
      <c r="I837" s="62">
        <v>270.3</v>
      </c>
      <c r="J837" s="62">
        <v>0</v>
      </c>
    </row>
    <row r="838" spans="1:10" x14ac:dyDescent="0.25">
      <c r="A838" s="1">
        <v>818</v>
      </c>
      <c r="B838" s="62">
        <v>651.5</v>
      </c>
      <c r="C838" s="62">
        <v>0.60000000000000009</v>
      </c>
      <c r="D838" s="62">
        <v>659.5</v>
      </c>
      <c r="E838" s="67">
        <v>818</v>
      </c>
      <c r="F838" s="67">
        <v>278.8</v>
      </c>
      <c r="G838" s="62">
        <v>0</v>
      </c>
      <c r="H838" s="62">
        <v>818</v>
      </c>
      <c r="I838" s="62">
        <v>270.2</v>
      </c>
      <c r="J838" s="62">
        <v>0</v>
      </c>
    </row>
    <row r="839" spans="1:10" x14ac:dyDescent="0.25">
      <c r="A839" s="1">
        <v>819</v>
      </c>
      <c r="B839" s="62">
        <v>652.1</v>
      </c>
      <c r="C839" s="62">
        <v>0.5</v>
      </c>
      <c r="D839" s="62">
        <v>660</v>
      </c>
      <c r="E839" s="67">
        <v>819</v>
      </c>
      <c r="F839" s="67">
        <v>278.8</v>
      </c>
      <c r="G839" s="62">
        <v>0</v>
      </c>
      <c r="H839" s="62">
        <v>819</v>
      </c>
      <c r="I839" s="62">
        <v>270.2</v>
      </c>
      <c r="J839" s="62">
        <v>0</v>
      </c>
    </row>
    <row r="840" spans="1:10" x14ac:dyDescent="0.25">
      <c r="A840" s="1">
        <v>820</v>
      </c>
      <c r="B840" s="62">
        <v>652.6</v>
      </c>
      <c r="C840" s="62">
        <v>0.5</v>
      </c>
      <c r="D840" s="62">
        <v>660.6</v>
      </c>
      <c r="E840" s="67">
        <v>820</v>
      </c>
      <c r="F840" s="67">
        <v>278.8</v>
      </c>
      <c r="G840" s="62">
        <v>0</v>
      </c>
      <c r="H840" s="62">
        <v>820</v>
      </c>
      <c r="I840" s="62">
        <v>270.10000000000002</v>
      </c>
      <c r="J840" s="62">
        <v>0</v>
      </c>
    </row>
    <row r="841" spans="1:10" x14ac:dyDescent="0.25">
      <c r="A841" s="1">
        <v>821</v>
      </c>
      <c r="B841" s="62">
        <v>653.1</v>
      </c>
      <c r="C841" s="62">
        <v>0.5</v>
      </c>
      <c r="D841" s="62">
        <v>661.1</v>
      </c>
      <c r="E841" s="67">
        <v>821</v>
      </c>
      <c r="F841" s="67">
        <v>278.8</v>
      </c>
      <c r="G841" s="62">
        <v>0</v>
      </c>
      <c r="H841" s="62">
        <v>821</v>
      </c>
      <c r="I841" s="62">
        <v>270.10000000000002</v>
      </c>
      <c r="J841" s="62">
        <v>0</v>
      </c>
    </row>
    <row r="842" spans="1:10" x14ac:dyDescent="0.25">
      <c r="A842" s="1">
        <v>822</v>
      </c>
      <c r="B842" s="62">
        <v>653.70000000000005</v>
      </c>
      <c r="C842" s="62">
        <v>0.5</v>
      </c>
      <c r="D842" s="62">
        <v>661.6</v>
      </c>
      <c r="E842" s="67">
        <v>822</v>
      </c>
      <c r="F842" s="67">
        <v>278.8</v>
      </c>
      <c r="G842" s="62">
        <v>0</v>
      </c>
      <c r="H842" s="62">
        <v>822</v>
      </c>
      <c r="I842" s="62">
        <v>270.10000000000002</v>
      </c>
      <c r="J842" s="62">
        <v>0</v>
      </c>
    </row>
    <row r="843" spans="1:10" x14ac:dyDescent="0.25">
      <c r="A843" s="1">
        <v>823</v>
      </c>
      <c r="B843" s="62">
        <v>654.20000000000005</v>
      </c>
      <c r="C843" s="62">
        <v>0.5</v>
      </c>
      <c r="D843" s="62">
        <v>662.1</v>
      </c>
      <c r="E843" s="67">
        <v>823</v>
      </c>
      <c r="F843" s="67">
        <v>278.89999999999998</v>
      </c>
      <c r="G843" s="62">
        <v>0</v>
      </c>
      <c r="H843" s="62">
        <v>823</v>
      </c>
      <c r="I843" s="62">
        <v>270</v>
      </c>
      <c r="J843" s="62">
        <v>0</v>
      </c>
    </row>
    <row r="844" spans="1:10" x14ac:dyDescent="0.25">
      <c r="A844" s="1">
        <v>824</v>
      </c>
      <c r="B844" s="62">
        <v>654.70000000000005</v>
      </c>
      <c r="C844" s="62">
        <v>0.5</v>
      </c>
      <c r="D844" s="62">
        <v>662.6</v>
      </c>
      <c r="E844" s="67">
        <v>824</v>
      </c>
      <c r="F844" s="67">
        <v>278.89999999999998</v>
      </c>
      <c r="G844" s="62">
        <v>0</v>
      </c>
      <c r="H844" s="62">
        <v>824</v>
      </c>
      <c r="I844" s="62">
        <v>270</v>
      </c>
      <c r="J844" s="62">
        <v>0</v>
      </c>
    </row>
    <row r="845" spans="1:10" x14ac:dyDescent="0.25">
      <c r="A845" s="1">
        <v>825</v>
      </c>
      <c r="B845" s="62">
        <v>655.1</v>
      </c>
      <c r="C845" s="62">
        <v>0.5</v>
      </c>
      <c r="D845" s="62">
        <v>663.1</v>
      </c>
      <c r="E845" s="67">
        <v>825</v>
      </c>
      <c r="F845" s="67">
        <v>278.89999999999998</v>
      </c>
      <c r="G845" s="62">
        <v>0</v>
      </c>
      <c r="H845" s="62">
        <v>825</v>
      </c>
      <c r="I845" s="62">
        <v>269.89999999999998</v>
      </c>
      <c r="J845" s="62">
        <v>0</v>
      </c>
    </row>
    <row r="846" spans="1:10" x14ac:dyDescent="0.25">
      <c r="A846" s="1">
        <v>826</v>
      </c>
      <c r="B846" s="62">
        <v>655.6</v>
      </c>
      <c r="C846" s="62">
        <v>0.4</v>
      </c>
      <c r="D846" s="62">
        <v>663.6</v>
      </c>
      <c r="E846" s="67">
        <v>826</v>
      </c>
      <c r="F846" s="67">
        <v>278.89999999999998</v>
      </c>
      <c r="G846" s="62">
        <v>0</v>
      </c>
      <c r="H846" s="62">
        <v>826</v>
      </c>
      <c r="I846" s="62">
        <v>269.89999999999998</v>
      </c>
      <c r="J846" s="62">
        <v>0</v>
      </c>
    </row>
    <row r="847" spans="1:10" x14ac:dyDescent="0.25">
      <c r="A847" s="1">
        <v>827</v>
      </c>
      <c r="B847" s="62">
        <v>656</v>
      </c>
      <c r="C847" s="62">
        <v>0.4</v>
      </c>
      <c r="D847" s="62">
        <v>664</v>
      </c>
      <c r="E847" s="67">
        <v>827</v>
      </c>
      <c r="F847" s="67">
        <v>278.89999999999998</v>
      </c>
      <c r="G847" s="62">
        <v>0</v>
      </c>
      <c r="H847" s="62">
        <v>827</v>
      </c>
      <c r="I847" s="62">
        <v>269.8</v>
      </c>
      <c r="J847" s="62">
        <v>0</v>
      </c>
    </row>
    <row r="848" spans="1:10" x14ac:dyDescent="0.25">
      <c r="A848" s="1">
        <v>828</v>
      </c>
      <c r="B848" s="62">
        <v>656.4</v>
      </c>
      <c r="C848" s="62">
        <v>0.4</v>
      </c>
      <c r="D848" s="62">
        <v>664.4</v>
      </c>
      <c r="E848" s="67">
        <v>828</v>
      </c>
      <c r="F848" s="67">
        <v>279</v>
      </c>
      <c r="G848" s="62">
        <v>0</v>
      </c>
      <c r="H848" s="62">
        <v>828</v>
      </c>
      <c r="I848" s="62">
        <v>269.8</v>
      </c>
      <c r="J848" s="62">
        <v>0</v>
      </c>
    </row>
    <row r="849" spans="1:10" x14ac:dyDescent="0.25">
      <c r="A849" s="1">
        <v>829</v>
      </c>
      <c r="B849" s="62">
        <v>656.8</v>
      </c>
      <c r="C849" s="62">
        <v>0.4</v>
      </c>
      <c r="D849" s="62">
        <v>664.8</v>
      </c>
      <c r="E849" s="67">
        <v>829</v>
      </c>
      <c r="F849" s="67">
        <v>279</v>
      </c>
      <c r="G849" s="62">
        <v>0</v>
      </c>
      <c r="H849" s="62">
        <v>829</v>
      </c>
      <c r="I849" s="62">
        <v>269.7</v>
      </c>
      <c r="J849" s="62">
        <v>0</v>
      </c>
    </row>
    <row r="850" spans="1:10" x14ac:dyDescent="0.25">
      <c r="A850" s="1">
        <v>830</v>
      </c>
      <c r="B850" s="62">
        <v>657.2</v>
      </c>
      <c r="C850" s="62">
        <v>0.30000000000000004</v>
      </c>
      <c r="D850" s="62">
        <v>665.2</v>
      </c>
      <c r="E850" s="67">
        <v>830</v>
      </c>
      <c r="F850" s="67">
        <v>279</v>
      </c>
      <c r="G850" s="62">
        <v>0</v>
      </c>
      <c r="H850" s="62">
        <v>830</v>
      </c>
      <c r="I850" s="62">
        <v>269.7</v>
      </c>
      <c r="J850" s="62">
        <v>0</v>
      </c>
    </row>
    <row r="851" spans="1:10" x14ac:dyDescent="0.25">
      <c r="A851" s="1">
        <v>831</v>
      </c>
      <c r="B851" s="62">
        <v>657.5</v>
      </c>
      <c r="C851" s="62">
        <v>0.30000000000000004</v>
      </c>
      <c r="D851" s="62">
        <v>665.5</v>
      </c>
      <c r="E851" s="67">
        <v>831</v>
      </c>
      <c r="F851" s="67">
        <v>279</v>
      </c>
      <c r="G851" s="62">
        <v>0</v>
      </c>
      <c r="H851" s="62">
        <v>831</v>
      </c>
      <c r="I851" s="62">
        <v>269.7</v>
      </c>
      <c r="J851" s="62">
        <v>0</v>
      </c>
    </row>
    <row r="852" spans="1:10" x14ac:dyDescent="0.25">
      <c r="A852" s="1">
        <v>832</v>
      </c>
      <c r="B852" s="62">
        <v>657.8</v>
      </c>
      <c r="C852" s="62">
        <v>0.30000000000000004</v>
      </c>
      <c r="D852" s="62">
        <v>665.8</v>
      </c>
      <c r="E852" s="67">
        <v>832</v>
      </c>
      <c r="F852" s="67">
        <v>279</v>
      </c>
      <c r="G852" s="62">
        <v>0</v>
      </c>
      <c r="H852" s="62">
        <v>832</v>
      </c>
      <c r="I852" s="62">
        <v>269.60000000000002</v>
      </c>
      <c r="J852" s="62">
        <v>0</v>
      </c>
    </row>
    <row r="853" spans="1:10" x14ac:dyDescent="0.25">
      <c r="A853" s="1">
        <v>833</v>
      </c>
      <c r="B853" s="62">
        <v>658</v>
      </c>
      <c r="C853" s="62">
        <v>0.2</v>
      </c>
      <c r="D853" s="62">
        <v>666.1</v>
      </c>
      <c r="E853" s="67">
        <v>833</v>
      </c>
      <c r="F853" s="67">
        <v>279</v>
      </c>
      <c r="G853" s="62">
        <v>0</v>
      </c>
      <c r="H853" s="62">
        <v>833</v>
      </c>
      <c r="I853" s="62">
        <v>269.60000000000002</v>
      </c>
      <c r="J853" s="62">
        <v>0</v>
      </c>
    </row>
    <row r="854" spans="1:10" x14ac:dyDescent="0.25">
      <c r="A854" s="1">
        <v>834</v>
      </c>
      <c r="B854" s="62">
        <v>658.3</v>
      </c>
      <c r="C854" s="62">
        <v>0.2</v>
      </c>
      <c r="D854" s="62">
        <v>666.3</v>
      </c>
      <c r="E854" s="67">
        <v>834</v>
      </c>
      <c r="F854" s="67">
        <v>279.10000000000002</v>
      </c>
      <c r="G854" s="62">
        <v>0</v>
      </c>
      <c r="H854" s="62">
        <v>834</v>
      </c>
      <c r="I854" s="62">
        <v>269.5</v>
      </c>
      <c r="J854" s="62">
        <v>0</v>
      </c>
    </row>
    <row r="855" spans="1:10" x14ac:dyDescent="0.25">
      <c r="A855" s="1">
        <v>835</v>
      </c>
      <c r="B855" s="62">
        <v>658.5</v>
      </c>
      <c r="C855" s="62">
        <v>0.2</v>
      </c>
      <c r="D855" s="62">
        <v>666.5</v>
      </c>
      <c r="E855" s="67">
        <v>835</v>
      </c>
      <c r="F855" s="67">
        <v>279.10000000000002</v>
      </c>
      <c r="G855" s="62">
        <v>0</v>
      </c>
      <c r="H855" s="62">
        <v>835</v>
      </c>
      <c r="I855" s="62">
        <v>269.5</v>
      </c>
      <c r="J855" s="62">
        <v>0</v>
      </c>
    </row>
    <row r="856" spans="1:10" x14ac:dyDescent="0.25">
      <c r="A856" s="1">
        <v>836</v>
      </c>
      <c r="B856" s="62">
        <v>658.6</v>
      </c>
      <c r="C856" s="62">
        <v>0.2</v>
      </c>
      <c r="D856" s="62">
        <v>666.7</v>
      </c>
      <c r="E856" s="67">
        <v>836</v>
      </c>
      <c r="F856" s="67">
        <v>279.10000000000002</v>
      </c>
      <c r="G856" s="62">
        <v>0</v>
      </c>
      <c r="H856" s="62">
        <v>836</v>
      </c>
      <c r="I856" s="62">
        <v>269.5</v>
      </c>
      <c r="J856" s="62">
        <v>0</v>
      </c>
    </row>
    <row r="857" spans="1:10" x14ac:dyDescent="0.25">
      <c r="A857" s="1">
        <v>837</v>
      </c>
      <c r="B857" s="62">
        <v>658.8</v>
      </c>
      <c r="C857" s="62">
        <v>0.1</v>
      </c>
      <c r="D857" s="62">
        <v>666.8</v>
      </c>
      <c r="E857" s="67">
        <v>837</v>
      </c>
      <c r="F857" s="67">
        <v>279.10000000000002</v>
      </c>
      <c r="G857" s="62">
        <v>0</v>
      </c>
      <c r="H857" s="62">
        <v>837</v>
      </c>
      <c r="I857" s="62">
        <v>269.39999999999998</v>
      </c>
      <c r="J857" s="62">
        <v>0</v>
      </c>
    </row>
    <row r="858" spans="1:10" x14ac:dyDescent="0.25">
      <c r="A858" s="1">
        <v>838</v>
      </c>
      <c r="B858" s="62">
        <v>658.9</v>
      </c>
      <c r="C858" s="62">
        <v>0.1</v>
      </c>
      <c r="D858" s="62">
        <v>667</v>
      </c>
      <c r="E858" s="67">
        <v>838</v>
      </c>
      <c r="F858" s="67">
        <v>279.10000000000002</v>
      </c>
      <c r="G858" s="62">
        <v>0</v>
      </c>
      <c r="H858" s="62">
        <v>838</v>
      </c>
      <c r="I858" s="62">
        <v>269.39999999999998</v>
      </c>
      <c r="J858" s="62">
        <v>0</v>
      </c>
    </row>
    <row r="859" spans="1:10" x14ac:dyDescent="0.25">
      <c r="A859" s="1">
        <v>839</v>
      </c>
      <c r="B859" s="62">
        <v>659</v>
      </c>
      <c r="C859" s="62">
        <v>0.1</v>
      </c>
      <c r="D859" s="62">
        <v>667.1</v>
      </c>
      <c r="E859" s="67">
        <v>839</v>
      </c>
      <c r="F859" s="67">
        <v>279.10000000000002</v>
      </c>
      <c r="G859" s="62">
        <v>0</v>
      </c>
      <c r="H859" s="62">
        <v>839</v>
      </c>
      <c r="I859" s="62">
        <v>269.39999999999998</v>
      </c>
      <c r="J859" s="62">
        <v>0</v>
      </c>
    </row>
    <row r="860" spans="1:10" x14ac:dyDescent="0.25">
      <c r="A860" s="1">
        <v>840</v>
      </c>
      <c r="B860" s="62">
        <v>659.1</v>
      </c>
      <c r="C860" s="62">
        <v>0.1</v>
      </c>
      <c r="D860" s="62">
        <v>667.1</v>
      </c>
      <c r="E860" s="67">
        <v>840</v>
      </c>
      <c r="F860" s="67">
        <v>279.2</v>
      </c>
      <c r="G860" s="62">
        <v>0</v>
      </c>
      <c r="H860" s="62">
        <v>840</v>
      </c>
      <c r="I860" s="62">
        <v>269.39999999999998</v>
      </c>
      <c r="J860" s="62">
        <v>0</v>
      </c>
    </row>
    <row r="861" spans="1:10" x14ac:dyDescent="0.25">
      <c r="A861" s="1">
        <v>841</v>
      </c>
      <c r="B861" s="62">
        <v>659.2</v>
      </c>
      <c r="C861" s="62">
        <v>0</v>
      </c>
      <c r="D861" s="62">
        <v>667.2</v>
      </c>
      <c r="E861" s="67">
        <v>841</v>
      </c>
      <c r="F861" s="67">
        <v>279.2</v>
      </c>
      <c r="G861" s="62">
        <v>0</v>
      </c>
      <c r="H861" s="62">
        <v>841</v>
      </c>
      <c r="I861" s="62">
        <v>269.3</v>
      </c>
      <c r="J861" s="62">
        <v>0</v>
      </c>
    </row>
    <row r="862" spans="1:10" x14ac:dyDescent="0.25">
      <c r="A862" s="1">
        <v>842</v>
      </c>
      <c r="B862" s="62">
        <v>659.2</v>
      </c>
      <c r="C862" s="62">
        <v>0</v>
      </c>
      <c r="D862" s="62">
        <v>667.2</v>
      </c>
      <c r="E862" s="67">
        <v>842</v>
      </c>
      <c r="F862" s="67">
        <v>279.2</v>
      </c>
      <c r="G862" s="62">
        <v>0</v>
      </c>
      <c r="H862" s="62">
        <v>842</v>
      </c>
      <c r="I862" s="62">
        <v>269.3</v>
      </c>
      <c r="J862" s="62">
        <v>0</v>
      </c>
    </row>
    <row r="863" spans="1:10" x14ac:dyDescent="0.25">
      <c r="A863" s="1">
        <v>843</v>
      </c>
      <c r="B863" s="62">
        <v>659.2</v>
      </c>
      <c r="C863" s="62">
        <v>0</v>
      </c>
      <c r="D863" s="62">
        <v>667.2</v>
      </c>
      <c r="E863" s="67">
        <v>843</v>
      </c>
      <c r="F863" s="67">
        <v>279.2</v>
      </c>
      <c r="G863" s="62">
        <v>0</v>
      </c>
      <c r="H863" s="62">
        <v>843</v>
      </c>
      <c r="I863" s="62">
        <v>269.3</v>
      </c>
      <c r="J863" s="62">
        <v>0</v>
      </c>
    </row>
    <row r="864" spans="1:10" x14ac:dyDescent="0.25">
      <c r="A864" s="1">
        <v>844</v>
      </c>
      <c r="B864" s="62">
        <v>659.2</v>
      </c>
      <c r="C864" s="62">
        <v>0</v>
      </c>
      <c r="D864" s="62">
        <v>667.2</v>
      </c>
      <c r="E864" s="67">
        <v>844</v>
      </c>
      <c r="F864" s="67">
        <v>279.2</v>
      </c>
      <c r="G864" s="62">
        <v>0</v>
      </c>
      <c r="H864" s="62">
        <v>844</v>
      </c>
      <c r="I864" s="62">
        <v>269.3</v>
      </c>
      <c r="J864" s="62">
        <v>0</v>
      </c>
    </row>
    <row r="865" spans="1:10" x14ac:dyDescent="0.25">
      <c r="A865" s="1">
        <v>845</v>
      </c>
      <c r="B865" s="62">
        <v>659.2</v>
      </c>
      <c r="C865" s="62">
        <v>0</v>
      </c>
      <c r="D865" s="62">
        <v>667.2</v>
      </c>
      <c r="E865" s="67">
        <v>845</v>
      </c>
      <c r="F865" s="67">
        <v>279.2</v>
      </c>
      <c r="G865" s="62">
        <v>0</v>
      </c>
      <c r="H865" s="62">
        <v>845</v>
      </c>
      <c r="I865" s="62">
        <v>269.3</v>
      </c>
      <c r="J865" s="62">
        <v>0</v>
      </c>
    </row>
    <row r="866" spans="1:10" x14ac:dyDescent="0.25">
      <c r="A866" s="1">
        <v>846</v>
      </c>
      <c r="B866" s="62">
        <v>659.1</v>
      </c>
      <c r="C866" s="62">
        <v>-0.1</v>
      </c>
      <c r="D866" s="62">
        <v>667.1</v>
      </c>
      <c r="E866" s="67">
        <v>846</v>
      </c>
      <c r="F866" s="67">
        <v>279.2</v>
      </c>
      <c r="G866" s="62">
        <v>0</v>
      </c>
      <c r="H866" s="62">
        <v>846</v>
      </c>
      <c r="I866" s="62">
        <v>269.3</v>
      </c>
      <c r="J866" s="62">
        <v>0</v>
      </c>
    </row>
    <row r="867" spans="1:10" x14ac:dyDescent="0.25">
      <c r="A867" s="1">
        <v>847</v>
      </c>
      <c r="B867" s="62">
        <v>659</v>
      </c>
      <c r="C867" s="62">
        <v>-0.1</v>
      </c>
      <c r="D867" s="62">
        <v>667.1</v>
      </c>
      <c r="E867" s="67">
        <v>847</v>
      </c>
      <c r="F867" s="67">
        <v>279.3</v>
      </c>
      <c r="G867" s="62">
        <v>0</v>
      </c>
      <c r="H867" s="62">
        <v>847</v>
      </c>
      <c r="I867" s="62">
        <v>269.2</v>
      </c>
      <c r="J867" s="62">
        <v>0</v>
      </c>
    </row>
    <row r="868" spans="1:10" x14ac:dyDescent="0.25">
      <c r="A868" s="1">
        <v>848</v>
      </c>
      <c r="B868" s="62">
        <v>659</v>
      </c>
      <c r="C868" s="62">
        <v>-0.1</v>
      </c>
      <c r="D868" s="62">
        <v>667</v>
      </c>
      <c r="E868" s="67">
        <v>848</v>
      </c>
      <c r="F868" s="67">
        <v>279.3</v>
      </c>
      <c r="G868" s="62">
        <v>0</v>
      </c>
      <c r="H868" s="62">
        <v>848</v>
      </c>
      <c r="I868" s="62">
        <v>269.2</v>
      </c>
      <c r="J868" s="62">
        <v>0</v>
      </c>
    </row>
    <row r="869" spans="1:10" x14ac:dyDescent="0.25">
      <c r="A869" s="1">
        <v>849</v>
      </c>
      <c r="B869" s="62">
        <v>658.9</v>
      </c>
      <c r="C869" s="62">
        <v>-0.1</v>
      </c>
      <c r="D869" s="62">
        <v>666.9</v>
      </c>
      <c r="E869" s="67">
        <v>849</v>
      </c>
      <c r="F869" s="67">
        <v>279.3</v>
      </c>
      <c r="G869" s="62">
        <v>0</v>
      </c>
      <c r="H869" s="62">
        <v>849</v>
      </c>
      <c r="I869" s="62">
        <v>269.2</v>
      </c>
      <c r="J869" s="62">
        <v>0</v>
      </c>
    </row>
    <row r="870" spans="1:10" x14ac:dyDescent="0.25">
      <c r="A870" s="1">
        <v>850</v>
      </c>
      <c r="B870" s="62">
        <v>658.7</v>
      </c>
      <c r="C870" s="62">
        <v>-0.1</v>
      </c>
      <c r="D870" s="62">
        <v>666.8</v>
      </c>
      <c r="E870" s="67">
        <v>850</v>
      </c>
      <c r="F870" s="67">
        <v>279.3</v>
      </c>
      <c r="G870" s="62">
        <v>0</v>
      </c>
      <c r="H870" s="62">
        <v>850</v>
      </c>
      <c r="I870" s="62">
        <v>269.2</v>
      </c>
      <c r="J870" s="62">
        <v>0</v>
      </c>
    </row>
    <row r="871" spans="1:10" x14ac:dyDescent="0.25">
      <c r="A871" s="1">
        <v>851</v>
      </c>
      <c r="B871" s="62">
        <v>658.6</v>
      </c>
      <c r="C871" s="62">
        <v>-0.1</v>
      </c>
      <c r="D871" s="62">
        <v>666.6</v>
      </c>
      <c r="E871" s="67">
        <v>851</v>
      </c>
      <c r="F871" s="67">
        <v>279.3</v>
      </c>
      <c r="G871" s="62">
        <v>0</v>
      </c>
      <c r="H871" s="62">
        <v>851</v>
      </c>
      <c r="I871" s="62">
        <v>269.3</v>
      </c>
      <c r="J871" s="62">
        <v>0</v>
      </c>
    </row>
    <row r="872" spans="1:10" x14ac:dyDescent="0.25">
      <c r="A872" s="1">
        <v>852</v>
      </c>
      <c r="B872" s="62">
        <v>658.5</v>
      </c>
      <c r="C872" s="62">
        <v>-0.1</v>
      </c>
      <c r="D872" s="62">
        <v>666.5</v>
      </c>
      <c r="E872" s="67">
        <v>852</v>
      </c>
      <c r="F872" s="67">
        <v>279.3</v>
      </c>
      <c r="G872" s="62">
        <v>0</v>
      </c>
      <c r="H872" s="62">
        <v>852</v>
      </c>
      <c r="I872" s="62">
        <v>269.3</v>
      </c>
      <c r="J872" s="62">
        <v>0</v>
      </c>
    </row>
    <row r="873" spans="1:10" x14ac:dyDescent="0.25">
      <c r="A873" s="1">
        <v>853</v>
      </c>
      <c r="B873" s="62">
        <v>658.3</v>
      </c>
      <c r="C873" s="62">
        <v>-0.2</v>
      </c>
      <c r="D873" s="62">
        <v>666.3</v>
      </c>
      <c r="E873" s="67">
        <v>853</v>
      </c>
      <c r="F873" s="67">
        <v>279.3</v>
      </c>
      <c r="G873" s="62">
        <v>0</v>
      </c>
      <c r="H873" s="62">
        <v>853</v>
      </c>
      <c r="I873" s="62">
        <v>269.3</v>
      </c>
      <c r="J873" s="62">
        <v>0</v>
      </c>
    </row>
    <row r="874" spans="1:10" x14ac:dyDescent="0.25">
      <c r="A874" s="1">
        <v>854</v>
      </c>
      <c r="B874" s="62">
        <v>658.1</v>
      </c>
      <c r="C874" s="62">
        <v>-0.2</v>
      </c>
      <c r="D874" s="62">
        <v>666.2</v>
      </c>
      <c r="E874" s="67">
        <v>854</v>
      </c>
      <c r="F874" s="67">
        <v>279.3</v>
      </c>
      <c r="G874" s="62">
        <v>0</v>
      </c>
      <c r="H874" s="62">
        <v>854</v>
      </c>
      <c r="I874" s="62">
        <v>269.3</v>
      </c>
      <c r="J874" s="62">
        <v>0</v>
      </c>
    </row>
    <row r="875" spans="1:10" x14ac:dyDescent="0.25">
      <c r="A875" s="1">
        <v>855</v>
      </c>
      <c r="B875" s="62">
        <v>658</v>
      </c>
      <c r="C875" s="62">
        <v>-0.2</v>
      </c>
      <c r="D875" s="62">
        <v>666</v>
      </c>
      <c r="E875" s="67">
        <v>855</v>
      </c>
      <c r="F875" s="67">
        <v>279.3</v>
      </c>
      <c r="G875" s="62">
        <v>0</v>
      </c>
      <c r="H875" s="62">
        <v>855</v>
      </c>
      <c r="I875" s="62">
        <v>269.3</v>
      </c>
      <c r="J875" s="62">
        <v>0</v>
      </c>
    </row>
    <row r="876" spans="1:10" x14ac:dyDescent="0.25">
      <c r="A876" s="1">
        <v>856</v>
      </c>
      <c r="B876" s="62">
        <v>657.8</v>
      </c>
      <c r="C876" s="62">
        <v>-0.2</v>
      </c>
      <c r="D876" s="62">
        <v>665.8</v>
      </c>
      <c r="E876" s="67">
        <v>856</v>
      </c>
      <c r="F876" s="67">
        <v>279.3</v>
      </c>
      <c r="G876" s="62">
        <v>0</v>
      </c>
      <c r="H876" s="62">
        <v>856</v>
      </c>
      <c r="I876" s="62">
        <v>269.39999999999998</v>
      </c>
      <c r="J876" s="62">
        <v>0</v>
      </c>
    </row>
    <row r="877" spans="1:10" x14ac:dyDescent="0.25">
      <c r="A877" s="1">
        <v>857</v>
      </c>
      <c r="B877" s="62">
        <v>657.6</v>
      </c>
      <c r="C877" s="62">
        <v>-0.2</v>
      </c>
      <c r="D877" s="62">
        <v>665.6</v>
      </c>
      <c r="E877" s="67">
        <v>857</v>
      </c>
      <c r="F877" s="67">
        <v>279.3</v>
      </c>
      <c r="G877" s="62">
        <v>0</v>
      </c>
      <c r="H877" s="62">
        <v>857</v>
      </c>
      <c r="I877" s="62">
        <v>269.39999999999998</v>
      </c>
      <c r="J877" s="62">
        <v>0</v>
      </c>
    </row>
    <row r="878" spans="1:10" x14ac:dyDescent="0.25">
      <c r="A878" s="1">
        <v>858</v>
      </c>
      <c r="B878" s="62">
        <v>657.4</v>
      </c>
      <c r="C878" s="62">
        <v>-0.2</v>
      </c>
      <c r="D878" s="62">
        <v>665.4</v>
      </c>
      <c r="E878" s="67">
        <v>858</v>
      </c>
      <c r="F878" s="67">
        <v>279.3</v>
      </c>
      <c r="G878" s="62">
        <v>0</v>
      </c>
      <c r="H878" s="62">
        <v>858</v>
      </c>
      <c r="I878" s="62">
        <v>269.39999999999998</v>
      </c>
      <c r="J878" s="62">
        <v>0</v>
      </c>
    </row>
    <row r="879" spans="1:10" x14ac:dyDescent="0.25">
      <c r="A879" s="1">
        <v>859</v>
      </c>
      <c r="B879" s="62">
        <v>657.2</v>
      </c>
      <c r="C879" s="62">
        <v>-0.2</v>
      </c>
      <c r="D879" s="62">
        <v>665.2</v>
      </c>
      <c r="E879" s="67">
        <v>859</v>
      </c>
      <c r="F879" s="67">
        <v>279.3</v>
      </c>
      <c r="G879" s="62">
        <v>0</v>
      </c>
      <c r="H879" s="62">
        <v>859</v>
      </c>
      <c r="I879" s="62">
        <v>269.5</v>
      </c>
      <c r="J879" s="62">
        <v>0</v>
      </c>
    </row>
    <row r="880" spans="1:10" x14ac:dyDescent="0.25">
      <c r="A880" s="1">
        <v>860</v>
      </c>
      <c r="B880" s="62">
        <v>656.9</v>
      </c>
      <c r="C880" s="62">
        <v>-0.2</v>
      </c>
      <c r="D880" s="62">
        <v>665</v>
      </c>
      <c r="E880" s="67">
        <v>860</v>
      </c>
      <c r="F880" s="67">
        <v>279.3</v>
      </c>
      <c r="G880" s="62">
        <v>0</v>
      </c>
      <c r="H880" s="62">
        <v>860</v>
      </c>
      <c r="I880" s="62">
        <v>269.5</v>
      </c>
      <c r="J880" s="62">
        <v>0.1</v>
      </c>
    </row>
    <row r="881" spans="1:10" x14ac:dyDescent="0.25">
      <c r="A881" s="1">
        <v>861</v>
      </c>
      <c r="B881" s="62">
        <v>656.7</v>
      </c>
      <c r="C881" s="62">
        <v>-0.2</v>
      </c>
      <c r="D881" s="62">
        <v>664.7</v>
      </c>
      <c r="E881" s="67">
        <v>861</v>
      </c>
      <c r="F881" s="67">
        <v>279.3</v>
      </c>
      <c r="G881" s="62">
        <v>0</v>
      </c>
      <c r="H881" s="62">
        <v>861</v>
      </c>
      <c r="I881" s="62">
        <v>269.60000000000002</v>
      </c>
      <c r="J881" s="62">
        <v>0.1</v>
      </c>
    </row>
    <row r="882" spans="1:10" x14ac:dyDescent="0.25">
      <c r="A882" s="1">
        <v>862</v>
      </c>
      <c r="B882" s="62">
        <v>656.5</v>
      </c>
      <c r="C882" s="62">
        <v>-0.2</v>
      </c>
      <c r="D882" s="62">
        <v>664.5</v>
      </c>
      <c r="E882" s="67">
        <v>862</v>
      </c>
      <c r="F882" s="67">
        <v>279.3</v>
      </c>
      <c r="G882" s="62">
        <v>0</v>
      </c>
      <c r="H882" s="62">
        <v>862</v>
      </c>
      <c r="I882" s="62">
        <v>269.60000000000002</v>
      </c>
      <c r="J882" s="62">
        <v>0.1</v>
      </c>
    </row>
    <row r="883" spans="1:10" x14ac:dyDescent="0.25">
      <c r="A883" s="1">
        <v>863</v>
      </c>
      <c r="B883" s="62">
        <v>656.2</v>
      </c>
      <c r="C883" s="62">
        <v>-0.2</v>
      </c>
      <c r="D883" s="62">
        <v>664.2</v>
      </c>
      <c r="E883" s="67">
        <v>863</v>
      </c>
      <c r="F883" s="67">
        <v>279.3</v>
      </c>
      <c r="G883" s="62">
        <v>0</v>
      </c>
      <c r="H883" s="62">
        <v>863</v>
      </c>
      <c r="I883" s="62">
        <v>269.7</v>
      </c>
      <c r="J883" s="62">
        <v>0.1</v>
      </c>
    </row>
    <row r="884" spans="1:10" x14ac:dyDescent="0.25">
      <c r="A884" s="1">
        <v>864</v>
      </c>
      <c r="B884" s="62">
        <v>656</v>
      </c>
      <c r="C884" s="62">
        <v>-0.2</v>
      </c>
      <c r="D884" s="62">
        <v>664</v>
      </c>
      <c r="E884" s="67">
        <v>864</v>
      </c>
      <c r="F884" s="67">
        <v>279.3</v>
      </c>
      <c r="G884" s="62">
        <v>0</v>
      </c>
      <c r="H884" s="62">
        <v>864</v>
      </c>
      <c r="I884" s="62">
        <v>269.8</v>
      </c>
      <c r="J884" s="62">
        <v>0.1</v>
      </c>
    </row>
    <row r="885" spans="1:10" x14ac:dyDescent="0.25">
      <c r="A885" s="1">
        <v>865</v>
      </c>
      <c r="B885" s="62">
        <v>655.7</v>
      </c>
      <c r="C885" s="62">
        <v>-0.30000000000000004</v>
      </c>
      <c r="D885" s="62">
        <v>663.7</v>
      </c>
      <c r="E885" s="67">
        <v>865</v>
      </c>
      <c r="F885" s="67">
        <v>279.3</v>
      </c>
      <c r="G885" s="62">
        <v>0</v>
      </c>
      <c r="H885" s="62">
        <v>865</v>
      </c>
      <c r="I885" s="62">
        <v>269.8</v>
      </c>
      <c r="J885" s="62">
        <v>0.1</v>
      </c>
    </row>
    <row r="886" spans="1:10" x14ac:dyDescent="0.25">
      <c r="A886" s="1">
        <v>866</v>
      </c>
      <c r="B886" s="62">
        <v>655.5</v>
      </c>
      <c r="C886" s="62">
        <v>-0.30000000000000004</v>
      </c>
      <c r="D886" s="62">
        <v>663.5</v>
      </c>
      <c r="E886" s="67">
        <v>866</v>
      </c>
      <c r="F886" s="67">
        <v>279.2</v>
      </c>
      <c r="G886" s="62">
        <v>0</v>
      </c>
      <c r="H886" s="62">
        <v>866</v>
      </c>
      <c r="I886" s="62">
        <v>269.89999999999998</v>
      </c>
      <c r="J886" s="62">
        <v>0.1</v>
      </c>
    </row>
    <row r="887" spans="1:10" x14ac:dyDescent="0.25">
      <c r="A887" s="1">
        <v>867</v>
      </c>
      <c r="B887" s="62">
        <v>655.20000000000005</v>
      </c>
      <c r="C887" s="62">
        <v>-0.30000000000000004</v>
      </c>
      <c r="D887" s="62">
        <v>663.2</v>
      </c>
      <c r="E887" s="67">
        <v>867</v>
      </c>
      <c r="F887" s="67">
        <v>279.2</v>
      </c>
      <c r="G887" s="62">
        <v>0</v>
      </c>
      <c r="H887" s="62">
        <v>867</v>
      </c>
      <c r="I887" s="62">
        <v>270</v>
      </c>
      <c r="J887" s="62">
        <v>0.1</v>
      </c>
    </row>
    <row r="888" spans="1:10" x14ac:dyDescent="0.25">
      <c r="A888" s="1">
        <v>868</v>
      </c>
      <c r="B888" s="62">
        <v>655</v>
      </c>
      <c r="C888" s="62">
        <v>-0.30000000000000004</v>
      </c>
      <c r="D888" s="62">
        <v>663</v>
      </c>
      <c r="E888" s="67">
        <v>868</v>
      </c>
      <c r="F888" s="67">
        <v>279.2</v>
      </c>
      <c r="G888" s="62">
        <v>0</v>
      </c>
      <c r="H888" s="62">
        <v>868</v>
      </c>
      <c r="I888" s="62">
        <v>270</v>
      </c>
      <c r="J888" s="62">
        <v>0.1</v>
      </c>
    </row>
    <row r="889" spans="1:10" x14ac:dyDescent="0.25">
      <c r="A889" s="1">
        <v>869</v>
      </c>
      <c r="B889" s="62">
        <v>654.70000000000005</v>
      </c>
      <c r="C889" s="62">
        <v>-0.30000000000000004</v>
      </c>
      <c r="D889" s="62">
        <v>662.7</v>
      </c>
      <c r="E889" s="67">
        <v>869</v>
      </c>
      <c r="F889" s="67">
        <v>279.2</v>
      </c>
      <c r="G889" s="62">
        <v>0</v>
      </c>
      <c r="H889" s="62">
        <v>869</v>
      </c>
      <c r="I889" s="62">
        <v>270.10000000000002</v>
      </c>
      <c r="J889" s="62">
        <v>0.1</v>
      </c>
    </row>
    <row r="890" spans="1:10" x14ac:dyDescent="0.25">
      <c r="A890" s="1">
        <v>870</v>
      </c>
      <c r="B890" s="62">
        <v>654.4</v>
      </c>
      <c r="C890" s="62">
        <v>-0.30000000000000004</v>
      </c>
      <c r="D890" s="62">
        <v>662.4</v>
      </c>
      <c r="E890" s="67">
        <v>870</v>
      </c>
      <c r="F890" s="67">
        <v>279.2</v>
      </c>
      <c r="G890" s="62">
        <v>0</v>
      </c>
      <c r="H890" s="62">
        <v>870</v>
      </c>
      <c r="I890" s="62">
        <v>270.2</v>
      </c>
      <c r="J890" s="62">
        <v>0.1</v>
      </c>
    </row>
    <row r="891" spans="1:10" x14ac:dyDescent="0.25">
      <c r="A891" s="1">
        <v>871</v>
      </c>
      <c r="B891" s="62">
        <v>654.20000000000005</v>
      </c>
      <c r="C891" s="62">
        <v>-0.30000000000000004</v>
      </c>
      <c r="D891" s="62">
        <v>662.2</v>
      </c>
      <c r="E891" s="67">
        <v>871</v>
      </c>
      <c r="F891" s="67">
        <v>279.2</v>
      </c>
      <c r="G891" s="62">
        <v>0</v>
      </c>
      <c r="H891" s="62">
        <v>871</v>
      </c>
      <c r="I891" s="62">
        <v>270.3</v>
      </c>
      <c r="J891" s="62">
        <v>0.1</v>
      </c>
    </row>
    <row r="892" spans="1:10" x14ac:dyDescent="0.25">
      <c r="A892" s="1">
        <v>872</v>
      </c>
      <c r="B892" s="62">
        <v>653.9</v>
      </c>
      <c r="C892" s="62">
        <v>-0.30000000000000004</v>
      </c>
      <c r="D892" s="62">
        <v>661.9</v>
      </c>
      <c r="E892" s="67">
        <v>872</v>
      </c>
      <c r="F892" s="67">
        <v>279.2</v>
      </c>
      <c r="G892" s="62">
        <v>0</v>
      </c>
      <c r="H892" s="62">
        <v>872</v>
      </c>
      <c r="I892" s="62">
        <v>270.39999999999998</v>
      </c>
      <c r="J892" s="62">
        <v>0.1</v>
      </c>
    </row>
    <row r="893" spans="1:10" x14ac:dyDescent="0.25">
      <c r="A893" s="1">
        <v>873</v>
      </c>
      <c r="B893" s="62">
        <v>653.6</v>
      </c>
      <c r="C893" s="62">
        <v>-0.30000000000000004</v>
      </c>
      <c r="D893" s="62">
        <v>661.6</v>
      </c>
      <c r="E893" s="67">
        <v>873</v>
      </c>
      <c r="F893" s="67">
        <v>279.2</v>
      </c>
      <c r="G893" s="62">
        <v>0</v>
      </c>
      <c r="H893" s="62">
        <v>873</v>
      </c>
      <c r="I893" s="62">
        <v>270.39999999999998</v>
      </c>
      <c r="J893" s="62">
        <v>0.1</v>
      </c>
    </row>
    <row r="894" spans="1:10" x14ac:dyDescent="0.25">
      <c r="A894" s="1">
        <v>874</v>
      </c>
      <c r="B894" s="62">
        <v>653.29999999999995</v>
      </c>
      <c r="C894" s="62">
        <v>-0.30000000000000004</v>
      </c>
      <c r="D894" s="62">
        <v>661.3</v>
      </c>
      <c r="E894" s="67">
        <v>874</v>
      </c>
      <c r="F894" s="67">
        <v>279.10000000000002</v>
      </c>
      <c r="G894" s="62">
        <v>0</v>
      </c>
      <c r="H894" s="62">
        <v>874</v>
      </c>
      <c r="I894" s="62">
        <v>270.5</v>
      </c>
      <c r="J894" s="62">
        <v>0.1</v>
      </c>
    </row>
    <row r="895" spans="1:10" x14ac:dyDescent="0.25">
      <c r="A895" s="1">
        <v>875</v>
      </c>
      <c r="B895" s="62">
        <v>653.1</v>
      </c>
      <c r="C895" s="62">
        <v>-0.30000000000000004</v>
      </c>
      <c r="D895" s="62">
        <v>661</v>
      </c>
      <c r="E895" s="67">
        <v>875</v>
      </c>
      <c r="F895" s="67">
        <v>279.10000000000002</v>
      </c>
      <c r="G895" s="62">
        <v>0</v>
      </c>
      <c r="H895" s="62">
        <v>875</v>
      </c>
      <c r="I895" s="62">
        <v>270.60000000000002</v>
      </c>
      <c r="J895" s="62">
        <v>0.1</v>
      </c>
    </row>
    <row r="896" spans="1:10" x14ac:dyDescent="0.25">
      <c r="A896" s="1">
        <v>876</v>
      </c>
      <c r="B896" s="62">
        <v>652.79999999999995</v>
      </c>
      <c r="C896" s="62">
        <v>-0.30000000000000004</v>
      </c>
      <c r="D896" s="62">
        <v>660.8</v>
      </c>
      <c r="E896" s="67">
        <v>876</v>
      </c>
      <c r="F896" s="67">
        <v>279.10000000000002</v>
      </c>
      <c r="G896" s="62">
        <v>0</v>
      </c>
      <c r="H896" s="62">
        <v>876</v>
      </c>
      <c r="I896" s="62">
        <v>270.7</v>
      </c>
      <c r="J896" s="62">
        <v>0.1</v>
      </c>
    </row>
    <row r="897" spans="1:10" x14ac:dyDescent="0.25">
      <c r="A897" s="1">
        <v>877</v>
      </c>
      <c r="B897" s="62">
        <v>652.5</v>
      </c>
      <c r="C897" s="62">
        <v>-0.30000000000000004</v>
      </c>
      <c r="D897" s="62">
        <v>660.5</v>
      </c>
      <c r="E897" s="67">
        <v>877</v>
      </c>
      <c r="F897" s="67">
        <v>279.10000000000002</v>
      </c>
      <c r="G897" s="62">
        <v>0</v>
      </c>
      <c r="H897" s="62">
        <v>877</v>
      </c>
      <c r="I897" s="62">
        <v>270.8</v>
      </c>
      <c r="J897" s="62">
        <v>0.1</v>
      </c>
    </row>
    <row r="898" spans="1:10" x14ac:dyDescent="0.25">
      <c r="A898" s="1">
        <v>878</v>
      </c>
      <c r="B898" s="62">
        <v>652.20000000000005</v>
      </c>
      <c r="C898" s="62">
        <v>-0.30000000000000004</v>
      </c>
      <c r="D898" s="62">
        <v>660.2</v>
      </c>
      <c r="E898" s="67">
        <v>878</v>
      </c>
      <c r="F898" s="67">
        <v>279.10000000000002</v>
      </c>
      <c r="G898" s="62">
        <v>0</v>
      </c>
      <c r="H898" s="62">
        <v>878</v>
      </c>
      <c r="I898" s="62">
        <v>270.89999999999998</v>
      </c>
      <c r="J898" s="62">
        <v>0.1</v>
      </c>
    </row>
    <row r="899" spans="1:10" x14ac:dyDescent="0.25">
      <c r="A899" s="1">
        <v>879</v>
      </c>
      <c r="B899" s="62">
        <v>652</v>
      </c>
      <c r="C899" s="62">
        <v>-0.30000000000000004</v>
      </c>
      <c r="D899" s="62">
        <v>659.9</v>
      </c>
      <c r="E899" s="67">
        <v>879</v>
      </c>
      <c r="F899" s="67">
        <v>279.10000000000002</v>
      </c>
      <c r="G899" s="62">
        <v>0</v>
      </c>
      <c r="H899" s="62">
        <v>879</v>
      </c>
      <c r="I899" s="62">
        <v>270.89999999999998</v>
      </c>
      <c r="J899" s="62">
        <v>0.1</v>
      </c>
    </row>
    <row r="900" spans="1:10" x14ac:dyDescent="0.25">
      <c r="A900" s="1">
        <v>880</v>
      </c>
      <c r="B900" s="62">
        <v>651.70000000000005</v>
      </c>
      <c r="C900" s="62">
        <v>-0.30000000000000004</v>
      </c>
      <c r="D900" s="62">
        <v>659.6</v>
      </c>
      <c r="E900" s="67">
        <v>880</v>
      </c>
      <c r="F900" s="67">
        <v>279.10000000000002</v>
      </c>
      <c r="G900" s="62">
        <v>0</v>
      </c>
      <c r="H900" s="62">
        <v>880</v>
      </c>
      <c r="I900" s="62">
        <v>271</v>
      </c>
      <c r="J900" s="62">
        <v>0.1</v>
      </c>
    </row>
    <row r="901" spans="1:10" x14ac:dyDescent="0.25">
      <c r="A901" s="1">
        <v>881</v>
      </c>
      <c r="B901" s="62">
        <v>651.4</v>
      </c>
      <c r="C901" s="62">
        <v>-0.30000000000000004</v>
      </c>
      <c r="D901" s="62">
        <v>659.3</v>
      </c>
      <c r="E901" s="67">
        <v>881</v>
      </c>
      <c r="F901" s="67">
        <v>279</v>
      </c>
      <c r="G901" s="62">
        <v>0</v>
      </c>
      <c r="H901" s="62">
        <v>881</v>
      </c>
      <c r="I901" s="62">
        <v>271.10000000000002</v>
      </c>
      <c r="J901" s="62">
        <v>0.1</v>
      </c>
    </row>
    <row r="902" spans="1:10" x14ac:dyDescent="0.25">
      <c r="A902" s="1">
        <v>882</v>
      </c>
      <c r="B902" s="62">
        <v>651.1</v>
      </c>
      <c r="C902" s="62">
        <v>-0.30000000000000004</v>
      </c>
      <c r="D902" s="62">
        <v>659.1</v>
      </c>
      <c r="E902" s="67">
        <v>882</v>
      </c>
      <c r="F902" s="67">
        <v>279</v>
      </c>
      <c r="G902" s="62">
        <v>0</v>
      </c>
      <c r="H902" s="62">
        <v>882</v>
      </c>
      <c r="I902" s="62">
        <v>271.2</v>
      </c>
      <c r="J902" s="62">
        <v>0.1</v>
      </c>
    </row>
    <row r="903" spans="1:10" x14ac:dyDescent="0.25">
      <c r="A903" s="1">
        <v>883</v>
      </c>
      <c r="B903" s="62">
        <v>650.79999999999995</v>
      </c>
      <c r="C903" s="62">
        <v>-0.30000000000000004</v>
      </c>
      <c r="D903" s="62">
        <v>658.8</v>
      </c>
      <c r="E903" s="67">
        <v>883</v>
      </c>
      <c r="F903" s="67">
        <v>279</v>
      </c>
      <c r="G903" s="62">
        <v>0</v>
      </c>
      <c r="H903" s="62">
        <v>883</v>
      </c>
      <c r="I903" s="62">
        <v>271.3</v>
      </c>
      <c r="J903" s="62">
        <v>0.1</v>
      </c>
    </row>
    <row r="904" spans="1:10" x14ac:dyDescent="0.25">
      <c r="A904" s="1">
        <v>884</v>
      </c>
      <c r="B904" s="62">
        <v>650.6</v>
      </c>
      <c r="C904" s="62">
        <v>-0.30000000000000004</v>
      </c>
      <c r="D904" s="62">
        <v>658.5</v>
      </c>
      <c r="E904" s="67">
        <v>884</v>
      </c>
      <c r="F904" s="67">
        <v>279</v>
      </c>
      <c r="G904" s="62">
        <v>0</v>
      </c>
      <c r="H904" s="62">
        <v>884</v>
      </c>
      <c r="I904" s="62">
        <v>271.39999999999998</v>
      </c>
      <c r="J904" s="62">
        <v>0.1</v>
      </c>
    </row>
    <row r="905" spans="1:10" x14ac:dyDescent="0.25">
      <c r="A905" s="1">
        <v>885</v>
      </c>
      <c r="B905" s="62">
        <v>650.29999999999995</v>
      </c>
      <c r="C905" s="62">
        <v>-0.30000000000000004</v>
      </c>
      <c r="D905" s="62">
        <v>658.2</v>
      </c>
      <c r="E905" s="67">
        <v>885</v>
      </c>
      <c r="F905" s="67">
        <v>279</v>
      </c>
      <c r="G905" s="62">
        <v>0</v>
      </c>
      <c r="H905" s="62">
        <v>885</v>
      </c>
      <c r="I905" s="62">
        <v>271.39999999999998</v>
      </c>
      <c r="J905" s="62">
        <v>0.1</v>
      </c>
    </row>
    <row r="906" spans="1:10" x14ac:dyDescent="0.25">
      <c r="A906" s="1">
        <v>886</v>
      </c>
      <c r="B906" s="62">
        <v>650</v>
      </c>
      <c r="C906" s="62">
        <v>-0.30000000000000004</v>
      </c>
      <c r="D906" s="62">
        <v>658</v>
      </c>
      <c r="E906" s="67">
        <v>886</v>
      </c>
      <c r="F906" s="67">
        <v>279</v>
      </c>
      <c r="G906" s="62">
        <v>0</v>
      </c>
      <c r="H906" s="62">
        <v>886</v>
      </c>
      <c r="I906" s="62">
        <v>271.5</v>
      </c>
      <c r="J906" s="62">
        <v>0.1</v>
      </c>
    </row>
    <row r="907" spans="1:10" x14ac:dyDescent="0.25">
      <c r="A907" s="1">
        <v>887</v>
      </c>
      <c r="B907" s="62">
        <v>649.79999999999995</v>
      </c>
      <c r="C907" s="62">
        <v>-0.30000000000000004</v>
      </c>
      <c r="D907" s="62">
        <v>657.7</v>
      </c>
      <c r="E907" s="67">
        <v>887</v>
      </c>
      <c r="F907" s="67">
        <v>279</v>
      </c>
      <c r="G907" s="62">
        <v>0</v>
      </c>
      <c r="H907" s="62">
        <v>887</v>
      </c>
      <c r="I907" s="62">
        <v>271.60000000000002</v>
      </c>
      <c r="J907" s="62">
        <v>0.1</v>
      </c>
    </row>
    <row r="908" spans="1:10" x14ac:dyDescent="0.25">
      <c r="A908" s="1">
        <v>888</v>
      </c>
      <c r="B908" s="62">
        <v>649.5</v>
      </c>
      <c r="C908" s="62">
        <v>-0.30000000000000004</v>
      </c>
      <c r="D908" s="62">
        <v>657.4</v>
      </c>
      <c r="E908" s="67">
        <v>888</v>
      </c>
      <c r="F908" s="67">
        <v>279</v>
      </c>
      <c r="G908" s="62">
        <v>0</v>
      </c>
      <c r="H908" s="62">
        <v>888</v>
      </c>
      <c r="I908" s="62">
        <v>271.60000000000002</v>
      </c>
      <c r="J908" s="62">
        <v>0.1</v>
      </c>
    </row>
    <row r="909" spans="1:10" x14ac:dyDescent="0.25">
      <c r="A909" s="1">
        <v>889</v>
      </c>
      <c r="B909" s="62">
        <v>649.29999999999995</v>
      </c>
      <c r="C909" s="62">
        <v>-0.30000000000000004</v>
      </c>
      <c r="D909" s="62">
        <v>657.2</v>
      </c>
      <c r="E909" s="67">
        <v>889</v>
      </c>
      <c r="F909" s="67">
        <v>279</v>
      </c>
      <c r="G909" s="62">
        <v>0</v>
      </c>
      <c r="H909" s="62">
        <v>889</v>
      </c>
      <c r="I909" s="62">
        <v>271.7</v>
      </c>
      <c r="J909" s="62">
        <v>0.1</v>
      </c>
    </row>
    <row r="910" spans="1:10" x14ac:dyDescent="0.25">
      <c r="A910" s="1">
        <v>890</v>
      </c>
      <c r="B910" s="62">
        <v>649</v>
      </c>
      <c r="C910" s="62">
        <v>-0.2</v>
      </c>
      <c r="D910" s="62">
        <v>656.9</v>
      </c>
      <c r="E910" s="67">
        <v>890</v>
      </c>
      <c r="F910" s="67">
        <v>278.89999999999998</v>
      </c>
      <c r="G910" s="62">
        <v>0</v>
      </c>
      <c r="H910" s="62">
        <v>890</v>
      </c>
      <c r="I910" s="62">
        <v>271.8</v>
      </c>
      <c r="J910" s="62">
        <v>0.1</v>
      </c>
    </row>
    <row r="911" spans="1:10" x14ac:dyDescent="0.25">
      <c r="A911" s="1">
        <v>891</v>
      </c>
      <c r="B911" s="62">
        <v>648.79999999999995</v>
      </c>
      <c r="C911" s="62">
        <v>-0.2</v>
      </c>
      <c r="D911" s="62">
        <v>656.7</v>
      </c>
      <c r="E911" s="67">
        <v>891</v>
      </c>
      <c r="F911" s="67">
        <v>278.89999999999998</v>
      </c>
      <c r="G911" s="62">
        <v>0</v>
      </c>
      <c r="H911" s="62">
        <v>891</v>
      </c>
      <c r="I911" s="62">
        <v>271.8</v>
      </c>
      <c r="J911" s="62">
        <v>0.1</v>
      </c>
    </row>
    <row r="912" spans="1:10" x14ac:dyDescent="0.25">
      <c r="A912" s="1">
        <v>892</v>
      </c>
      <c r="B912" s="62">
        <v>648.5</v>
      </c>
      <c r="C912" s="62">
        <v>-0.2</v>
      </c>
      <c r="D912" s="62">
        <v>656.4</v>
      </c>
      <c r="E912" s="67">
        <v>892</v>
      </c>
      <c r="F912" s="67">
        <v>278.89999999999998</v>
      </c>
      <c r="G912" s="62">
        <v>0</v>
      </c>
      <c r="H912" s="62">
        <v>892</v>
      </c>
      <c r="I912" s="62">
        <v>271.89999999999998</v>
      </c>
      <c r="J912" s="62">
        <v>0.1</v>
      </c>
    </row>
    <row r="913" spans="1:10" x14ac:dyDescent="0.25">
      <c r="A913" s="1">
        <v>893</v>
      </c>
      <c r="B913" s="62">
        <v>648.29999999999995</v>
      </c>
      <c r="C913" s="62">
        <v>-0.2</v>
      </c>
      <c r="D913" s="62">
        <v>656.2</v>
      </c>
      <c r="E913" s="67">
        <v>893</v>
      </c>
      <c r="F913" s="67">
        <v>278.89999999999998</v>
      </c>
      <c r="G913" s="62">
        <v>0</v>
      </c>
      <c r="H913" s="62">
        <v>893</v>
      </c>
      <c r="I913" s="62">
        <v>271.89999999999998</v>
      </c>
      <c r="J913" s="62">
        <v>0</v>
      </c>
    </row>
    <row r="914" spans="1:10" x14ac:dyDescent="0.25">
      <c r="A914" s="1">
        <v>894</v>
      </c>
      <c r="B914" s="62">
        <v>648</v>
      </c>
      <c r="C914" s="62">
        <v>-0.2</v>
      </c>
      <c r="D914" s="62">
        <v>655.9</v>
      </c>
      <c r="E914" s="67">
        <v>894</v>
      </c>
      <c r="F914" s="67">
        <v>278.89999999999998</v>
      </c>
      <c r="G914" s="62">
        <v>0</v>
      </c>
      <c r="H914" s="62">
        <v>894</v>
      </c>
      <c r="I914" s="62">
        <v>272</v>
      </c>
      <c r="J914" s="62">
        <v>0</v>
      </c>
    </row>
    <row r="915" spans="1:10" x14ac:dyDescent="0.25">
      <c r="A915" s="1">
        <v>895</v>
      </c>
      <c r="B915" s="62">
        <v>647.79999999999995</v>
      </c>
      <c r="C915" s="62">
        <v>-0.2</v>
      </c>
      <c r="D915" s="62">
        <v>655.7</v>
      </c>
      <c r="E915" s="67">
        <v>895</v>
      </c>
      <c r="F915" s="67">
        <v>278.89999999999998</v>
      </c>
      <c r="G915" s="62">
        <v>0</v>
      </c>
      <c r="H915" s="62">
        <v>895</v>
      </c>
      <c r="I915" s="62">
        <v>272</v>
      </c>
      <c r="J915" s="62">
        <v>0</v>
      </c>
    </row>
    <row r="916" spans="1:10" x14ac:dyDescent="0.25">
      <c r="A916" s="1">
        <v>896</v>
      </c>
      <c r="B916" s="62">
        <v>647.6</v>
      </c>
      <c r="C916" s="62">
        <v>-0.2</v>
      </c>
      <c r="D916" s="62">
        <v>655.5</v>
      </c>
      <c r="E916" s="67">
        <v>896</v>
      </c>
      <c r="F916" s="67">
        <v>278.89999999999998</v>
      </c>
      <c r="G916" s="62">
        <v>0</v>
      </c>
      <c r="H916" s="62">
        <v>896</v>
      </c>
      <c r="I916" s="62">
        <v>272.10000000000002</v>
      </c>
      <c r="J916" s="62">
        <v>0</v>
      </c>
    </row>
    <row r="917" spans="1:10" x14ac:dyDescent="0.25">
      <c r="A917" s="1">
        <v>897</v>
      </c>
      <c r="B917" s="62">
        <v>647.4</v>
      </c>
      <c r="C917" s="62">
        <v>-0.2</v>
      </c>
      <c r="D917" s="62">
        <v>655.29999999999995</v>
      </c>
      <c r="E917" s="67">
        <v>897</v>
      </c>
      <c r="F917" s="67">
        <v>278.89999999999998</v>
      </c>
      <c r="G917" s="62">
        <v>0</v>
      </c>
      <c r="H917" s="62">
        <v>897</v>
      </c>
      <c r="I917" s="62">
        <v>272.10000000000002</v>
      </c>
      <c r="J917" s="62">
        <v>0</v>
      </c>
    </row>
    <row r="918" spans="1:10" x14ac:dyDescent="0.25">
      <c r="A918" s="1">
        <v>898</v>
      </c>
      <c r="B918" s="62">
        <v>647.20000000000005</v>
      </c>
      <c r="C918" s="62">
        <v>-0.2</v>
      </c>
      <c r="D918" s="62">
        <v>655.1</v>
      </c>
      <c r="E918" s="67">
        <v>898</v>
      </c>
      <c r="F918" s="67">
        <v>278.89999999999998</v>
      </c>
      <c r="G918" s="62">
        <v>0</v>
      </c>
      <c r="H918" s="62">
        <v>898</v>
      </c>
      <c r="I918" s="62">
        <v>272.10000000000002</v>
      </c>
      <c r="J918" s="62">
        <v>0</v>
      </c>
    </row>
    <row r="919" spans="1:10" x14ac:dyDescent="0.25">
      <c r="A919" s="1">
        <v>899</v>
      </c>
      <c r="B919" s="62">
        <v>647</v>
      </c>
      <c r="C919" s="62">
        <v>-0.2</v>
      </c>
      <c r="D919" s="62">
        <v>654.9</v>
      </c>
      <c r="E919" s="67">
        <v>899</v>
      </c>
      <c r="F919" s="67">
        <v>278.89999999999998</v>
      </c>
      <c r="G919" s="62">
        <v>0</v>
      </c>
      <c r="H919" s="62">
        <v>899</v>
      </c>
      <c r="I919" s="62">
        <v>272.10000000000002</v>
      </c>
      <c r="J919" s="62">
        <v>0</v>
      </c>
    </row>
    <row r="920" spans="1:10" x14ac:dyDescent="0.25">
      <c r="A920" s="1">
        <v>900</v>
      </c>
      <c r="B920" s="62">
        <v>646.79999999999995</v>
      </c>
      <c r="C920" s="62">
        <v>-0.2</v>
      </c>
      <c r="D920" s="62">
        <v>654.70000000000005</v>
      </c>
      <c r="E920" s="67">
        <v>900</v>
      </c>
      <c r="F920" s="67">
        <v>278.89999999999998</v>
      </c>
      <c r="G920" s="62">
        <v>0</v>
      </c>
      <c r="H920" s="62">
        <v>900</v>
      </c>
      <c r="I920" s="62">
        <v>272.10000000000002</v>
      </c>
      <c r="J920" s="62">
        <v>0</v>
      </c>
    </row>
    <row r="921" spans="1:10" x14ac:dyDescent="0.25">
      <c r="A921" s="1">
        <v>901</v>
      </c>
      <c r="B921" s="62">
        <v>646.6</v>
      </c>
      <c r="C921" s="62">
        <v>-0.2</v>
      </c>
      <c r="D921" s="62">
        <v>654.5</v>
      </c>
      <c r="E921" s="67">
        <v>901</v>
      </c>
      <c r="F921" s="67">
        <v>278.89999999999998</v>
      </c>
      <c r="G921" s="62">
        <v>0</v>
      </c>
      <c r="H921" s="62">
        <v>901</v>
      </c>
      <c r="I921" s="62">
        <v>272.2</v>
      </c>
      <c r="J921" s="62">
        <v>0</v>
      </c>
    </row>
    <row r="922" spans="1:10" x14ac:dyDescent="0.25">
      <c r="A922" s="1">
        <v>902</v>
      </c>
      <c r="B922" s="62">
        <v>646.4</v>
      </c>
      <c r="C922" s="62">
        <v>-0.2</v>
      </c>
      <c r="D922" s="62">
        <v>654.29999999999995</v>
      </c>
      <c r="E922" s="67">
        <v>902</v>
      </c>
      <c r="F922" s="67">
        <v>278.89999999999998</v>
      </c>
      <c r="G922" s="62">
        <v>0</v>
      </c>
      <c r="H922" s="62">
        <v>902</v>
      </c>
      <c r="I922" s="62">
        <v>272.2</v>
      </c>
      <c r="J922" s="62">
        <v>0</v>
      </c>
    </row>
    <row r="923" spans="1:10" x14ac:dyDescent="0.25">
      <c r="A923" s="1">
        <v>903</v>
      </c>
      <c r="B923" s="62">
        <v>646.29999999999995</v>
      </c>
      <c r="C923" s="62">
        <v>-0.2</v>
      </c>
      <c r="D923" s="62">
        <v>654.20000000000005</v>
      </c>
      <c r="E923" s="67">
        <v>903</v>
      </c>
      <c r="F923" s="67">
        <v>278.89999999999998</v>
      </c>
      <c r="G923" s="62">
        <v>0</v>
      </c>
      <c r="H923" s="62">
        <v>903</v>
      </c>
      <c r="I923" s="62">
        <v>272.2</v>
      </c>
      <c r="J923" s="62">
        <v>0</v>
      </c>
    </row>
    <row r="924" spans="1:10" x14ac:dyDescent="0.25">
      <c r="A924" s="1">
        <v>904</v>
      </c>
      <c r="B924" s="62">
        <v>646.1</v>
      </c>
      <c r="C924" s="62">
        <v>-0.2</v>
      </c>
      <c r="D924" s="62">
        <v>654</v>
      </c>
      <c r="E924" s="67">
        <v>904</v>
      </c>
      <c r="F924" s="67">
        <v>278.89999999999998</v>
      </c>
      <c r="G924" s="62">
        <v>0</v>
      </c>
      <c r="H924" s="62">
        <v>904</v>
      </c>
      <c r="I924" s="62">
        <v>272.2</v>
      </c>
      <c r="J924" s="62">
        <v>0</v>
      </c>
    </row>
    <row r="925" spans="1:10" x14ac:dyDescent="0.25">
      <c r="A925" s="1">
        <v>905</v>
      </c>
      <c r="B925" s="62">
        <v>646</v>
      </c>
      <c r="C925" s="62">
        <v>-0.1</v>
      </c>
      <c r="D925" s="62">
        <v>653.9</v>
      </c>
      <c r="E925" s="67">
        <v>905</v>
      </c>
      <c r="F925" s="67">
        <v>278.89999999999998</v>
      </c>
      <c r="G925" s="62">
        <v>0</v>
      </c>
      <c r="H925" s="62">
        <v>905</v>
      </c>
      <c r="I925" s="62">
        <v>272.10000000000002</v>
      </c>
      <c r="J925" s="62">
        <v>0</v>
      </c>
    </row>
    <row r="926" spans="1:10" x14ac:dyDescent="0.25">
      <c r="A926" s="1">
        <v>906</v>
      </c>
      <c r="B926" s="62">
        <v>645.79999999999995</v>
      </c>
      <c r="C926" s="62">
        <v>-0.1</v>
      </c>
      <c r="D926" s="62">
        <v>653.70000000000005</v>
      </c>
      <c r="E926" s="67">
        <v>906</v>
      </c>
      <c r="F926" s="67">
        <v>278.89999999999998</v>
      </c>
      <c r="G926" s="62">
        <v>0</v>
      </c>
      <c r="H926" s="62">
        <v>906</v>
      </c>
      <c r="I926" s="62">
        <v>272.10000000000002</v>
      </c>
      <c r="J926" s="62">
        <v>0</v>
      </c>
    </row>
    <row r="927" spans="1:10" x14ac:dyDescent="0.25">
      <c r="A927" s="1">
        <v>907</v>
      </c>
      <c r="B927" s="62">
        <v>645.70000000000005</v>
      </c>
      <c r="C927" s="62">
        <v>-0.1</v>
      </c>
      <c r="D927" s="62">
        <v>653.6</v>
      </c>
      <c r="E927" s="67">
        <v>907</v>
      </c>
      <c r="F927" s="67">
        <v>278.89999999999998</v>
      </c>
      <c r="G927" s="62">
        <v>0</v>
      </c>
      <c r="H927" s="62">
        <v>907</v>
      </c>
      <c r="I927" s="62">
        <v>272.10000000000002</v>
      </c>
      <c r="J927" s="62">
        <v>0</v>
      </c>
    </row>
    <row r="928" spans="1:10" x14ac:dyDescent="0.25">
      <c r="A928" s="1">
        <v>908</v>
      </c>
      <c r="B928" s="62">
        <v>645.6</v>
      </c>
      <c r="C928" s="62">
        <v>-0.1</v>
      </c>
      <c r="D928" s="62">
        <v>653.5</v>
      </c>
      <c r="E928" s="67">
        <v>908</v>
      </c>
      <c r="F928" s="67">
        <v>278.89999999999998</v>
      </c>
      <c r="G928" s="62">
        <v>0</v>
      </c>
      <c r="H928" s="62">
        <v>908</v>
      </c>
      <c r="I928" s="62">
        <v>272.10000000000002</v>
      </c>
      <c r="J928" s="62">
        <v>0</v>
      </c>
    </row>
    <row r="929" spans="1:10" x14ac:dyDescent="0.25">
      <c r="A929" s="1">
        <v>909</v>
      </c>
      <c r="B929" s="62">
        <v>645.5</v>
      </c>
      <c r="C929" s="62">
        <v>-0.1</v>
      </c>
      <c r="D929" s="62">
        <v>653.29999999999995</v>
      </c>
      <c r="E929" s="67">
        <v>909</v>
      </c>
      <c r="F929" s="67">
        <v>279</v>
      </c>
      <c r="G929" s="62">
        <v>0</v>
      </c>
      <c r="H929" s="62">
        <v>909</v>
      </c>
      <c r="I929" s="62">
        <v>272.10000000000002</v>
      </c>
      <c r="J929" s="62">
        <v>0</v>
      </c>
    </row>
    <row r="930" spans="1:10" x14ac:dyDescent="0.25">
      <c r="A930" s="1">
        <v>910</v>
      </c>
      <c r="B930" s="62">
        <v>645.4</v>
      </c>
      <c r="C930" s="62">
        <v>-0.1</v>
      </c>
      <c r="D930" s="62">
        <v>653.20000000000005</v>
      </c>
      <c r="E930" s="67">
        <v>910</v>
      </c>
      <c r="F930" s="67">
        <v>279</v>
      </c>
      <c r="G930" s="62">
        <v>0</v>
      </c>
      <c r="H930" s="62">
        <v>910</v>
      </c>
      <c r="I930" s="62">
        <v>272</v>
      </c>
      <c r="J930" s="62">
        <v>0</v>
      </c>
    </row>
    <row r="931" spans="1:10" x14ac:dyDescent="0.25">
      <c r="A931" s="1">
        <v>911</v>
      </c>
      <c r="B931" s="62">
        <v>645.29999999999995</v>
      </c>
      <c r="C931" s="62">
        <v>-0.1</v>
      </c>
      <c r="D931" s="62">
        <v>653.1</v>
      </c>
      <c r="E931" s="67">
        <v>911</v>
      </c>
      <c r="F931" s="67">
        <v>279</v>
      </c>
      <c r="G931" s="62">
        <v>0</v>
      </c>
      <c r="H931" s="62">
        <v>911</v>
      </c>
      <c r="I931" s="62">
        <v>272</v>
      </c>
      <c r="J931" s="62">
        <v>0</v>
      </c>
    </row>
    <row r="932" spans="1:10" x14ac:dyDescent="0.25">
      <c r="A932" s="1">
        <v>912</v>
      </c>
      <c r="B932" s="62">
        <v>645.20000000000005</v>
      </c>
      <c r="C932" s="62">
        <v>-0.1</v>
      </c>
      <c r="D932" s="62">
        <v>653</v>
      </c>
      <c r="E932" s="67">
        <v>912</v>
      </c>
      <c r="F932" s="67">
        <v>279</v>
      </c>
      <c r="G932" s="62">
        <v>0</v>
      </c>
      <c r="H932" s="62">
        <v>912</v>
      </c>
      <c r="I932" s="62">
        <v>272</v>
      </c>
      <c r="J932" s="62">
        <v>0</v>
      </c>
    </row>
    <row r="933" spans="1:10" x14ac:dyDescent="0.25">
      <c r="A933" s="1">
        <v>913</v>
      </c>
      <c r="B933" s="62">
        <v>645.1</v>
      </c>
      <c r="C933" s="62">
        <v>-0.1</v>
      </c>
      <c r="D933" s="62">
        <v>653</v>
      </c>
      <c r="E933" s="67">
        <v>913</v>
      </c>
      <c r="F933" s="67">
        <v>279</v>
      </c>
      <c r="G933" s="62">
        <v>0</v>
      </c>
      <c r="H933" s="62">
        <v>913</v>
      </c>
      <c r="I933" s="62">
        <v>271.89999999999998</v>
      </c>
      <c r="J933" s="62">
        <v>0</v>
      </c>
    </row>
    <row r="934" spans="1:10" x14ac:dyDescent="0.25">
      <c r="A934" s="1">
        <v>914</v>
      </c>
      <c r="B934" s="62">
        <v>645</v>
      </c>
      <c r="C934" s="62">
        <v>-0.1</v>
      </c>
      <c r="D934" s="62">
        <v>652.9</v>
      </c>
      <c r="E934" s="67">
        <v>914</v>
      </c>
      <c r="F934" s="67">
        <v>279</v>
      </c>
      <c r="G934" s="62">
        <v>0</v>
      </c>
      <c r="H934" s="62">
        <v>914</v>
      </c>
      <c r="I934" s="62">
        <v>271.89999999999998</v>
      </c>
      <c r="J934" s="62">
        <v>0</v>
      </c>
    </row>
    <row r="935" spans="1:10" x14ac:dyDescent="0.25">
      <c r="A935" s="1">
        <v>915</v>
      </c>
      <c r="B935" s="62">
        <v>645</v>
      </c>
      <c r="C935" s="62">
        <v>-0.1</v>
      </c>
      <c r="D935" s="62">
        <v>652.79999999999995</v>
      </c>
      <c r="E935" s="67">
        <v>915</v>
      </c>
      <c r="F935" s="67">
        <v>279</v>
      </c>
      <c r="G935" s="62">
        <v>0</v>
      </c>
      <c r="H935" s="62">
        <v>915</v>
      </c>
      <c r="I935" s="62">
        <v>271.8</v>
      </c>
      <c r="J935" s="62">
        <v>-0.1</v>
      </c>
    </row>
    <row r="936" spans="1:10" x14ac:dyDescent="0.25">
      <c r="A936" s="1">
        <v>916</v>
      </c>
      <c r="B936" s="62">
        <v>644.9</v>
      </c>
      <c r="C936" s="62">
        <v>-0.1</v>
      </c>
      <c r="D936" s="62">
        <v>652.79999999999995</v>
      </c>
      <c r="E936" s="67">
        <v>916</v>
      </c>
      <c r="F936" s="67">
        <v>279</v>
      </c>
      <c r="G936" s="62">
        <v>0</v>
      </c>
      <c r="H936" s="62">
        <v>916</v>
      </c>
      <c r="I936" s="62">
        <v>271.8</v>
      </c>
      <c r="J936" s="62">
        <v>-0.1</v>
      </c>
    </row>
    <row r="937" spans="1:10" x14ac:dyDescent="0.25">
      <c r="A937" s="1">
        <v>917</v>
      </c>
      <c r="B937" s="62">
        <v>644.9</v>
      </c>
      <c r="C937" s="62">
        <v>0</v>
      </c>
      <c r="D937" s="62">
        <v>652.70000000000005</v>
      </c>
      <c r="E937" s="67">
        <v>917</v>
      </c>
      <c r="F937" s="67">
        <v>279</v>
      </c>
      <c r="G937" s="62">
        <v>0</v>
      </c>
      <c r="H937" s="62">
        <v>917</v>
      </c>
      <c r="I937" s="62">
        <v>271.7</v>
      </c>
      <c r="J937" s="62">
        <v>-0.1</v>
      </c>
    </row>
    <row r="938" spans="1:10" x14ac:dyDescent="0.25">
      <c r="A938" s="1">
        <v>918</v>
      </c>
      <c r="B938" s="62">
        <v>644.79999999999995</v>
      </c>
      <c r="C938" s="62">
        <v>0</v>
      </c>
      <c r="D938" s="62">
        <v>652.70000000000005</v>
      </c>
      <c r="E938" s="67">
        <v>918</v>
      </c>
      <c r="F938" s="67">
        <v>279.10000000000002</v>
      </c>
      <c r="G938" s="62">
        <v>0</v>
      </c>
      <c r="H938" s="62">
        <v>918</v>
      </c>
      <c r="I938" s="62">
        <v>271.60000000000002</v>
      </c>
      <c r="J938" s="62">
        <v>-0.1</v>
      </c>
    </row>
    <row r="939" spans="1:10" x14ac:dyDescent="0.25">
      <c r="A939" s="1">
        <v>919</v>
      </c>
      <c r="B939" s="62">
        <v>644.79999999999995</v>
      </c>
      <c r="C939" s="62">
        <v>0</v>
      </c>
      <c r="D939" s="62">
        <v>652.70000000000005</v>
      </c>
      <c r="E939" s="67">
        <v>919</v>
      </c>
      <c r="F939" s="67">
        <v>279.10000000000002</v>
      </c>
      <c r="G939" s="62">
        <v>0</v>
      </c>
      <c r="H939" s="62">
        <v>919</v>
      </c>
      <c r="I939" s="62">
        <v>271.60000000000002</v>
      </c>
      <c r="J939" s="62">
        <v>-0.1</v>
      </c>
    </row>
    <row r="940" spans="1:10" x14ac:dyDescent="0.25">
      <c r="A940" s="1">
        <v>920</v>
      </c>
      <c r="B940" s="62">
        <v>644.79999999999995</v>
      </c>
      <c r="C940" s="62">
        <v>0</v>
      </c>
      <c r="D940" s="62">
        <v>652.6</v>
      </c>
      <c r="E940" s="67">
        <v>920</v>
      </c>
      <c r="F940" s="67">
        <v>279.10000000000002</v>
      </c>
      <c r="G940" s="62">
        <v>0</v>
      </c>
      <c r="H940" s="62">
        <v>920</v>
      </c>
      <c r="I940" s="62">
        <v>271.5</v>
      </c>
      <c r="J940" s="62">
        <v>-0.1</v>
      </c>
    </row>
    <row r="941" spans="1:10" x14ac:dyDescent="0.25">
      <c r="A941" s="1">
        <v>921</v>
      </c>
      <c r="B941" s="62">
        <v>644.79999999999995</v>
      </c>
      <c r="C941" s="62">
        <v>0</v>
      </c>
      <c r="D941" s="62">
        <v>652.6</v>
      </c>
      <c r="E941" s="67">
        <v>921</v>
      </c>
      <c r="F941" s="67">
        <v>279.10000000000002</v>
      </c>
      <c r="G941" s="62">
        <v>0</v>
      </c>
      <c r="H941" s="62">
        <v>921</v>
      </c>
      <c r="I941" s="62">
        <v>271.39999999999998</v>
      </c>
      <c r="J941" s="62">
        <v>-0.1</v>
      </c>
    </row>
    <row r="942" spans="1:10" x14ac:dyDescent="0.25">
      <c r="A942" s="1">
        <v>922</v>
      </c>
      <c r="B942" s="62">
        <v>644.79999999999995</v>
      </c>
      <c r="C942" s="62">
        <v>0</v>
      </c>
      <c r="D942" s="62">
        <v>652.6</v>
      </c>
      <c r="E942" s="67">
        <v>922</v>
      </c>
      <c r="F942" s="67">
        <v>279.10000000000002</v>
      </c>
      <c r="G942" s="62">
        <v>0</v>
      </c>
      <c r="H942" s="62">
        <v>922</v>
      </c>
      <c r="I942" s="62">
        <v>271.39999999999998</v>
      </c>
      <c r="J942" s="62">
        <v>-0.1</v>
      </c>
    </row>
    <row r="943" spans="1:10" x14ac:dyDescent="0.25">
      <c r="A943" s="1">
        <v>923</v>
      </c>
      <c r="B943" s="62">
        <v>644.79999999999995</v>
      </c>
      <c r="C943" s="62">
        <v>0</v>
      </c>
      <c r="D943" s="62">
        <v>652.6</v>
      </c>
      <c r="E943" s="67">
        <v>923</v>
      </c>
      <c r="F943" s="67">
        <v>279.10000000000002</v>
      </c>
      <c r="G943" s="62">
        <v>0</v>
      </c>
      <c r="H943" s="62">
        <v>923</v>
      </c>
      <c r="I943" s="62">
        <v>271.3</v>
      </c>
      <c r="J943" s="62">
        <v>-0.1</v>
      </c>
    </row>
    <row r="944" spans="1:10" x14ac:dyDescent="0.25">
      <c r="A944" s="1">
        <v>924</v>
      </c>
      <c r="B944" s="62">
        <v>644.79999999999995</v>
      </c>
      <c r="C944" s="62">
        <v>0</v>
      </c>
      <c r="D944" s="62">
        <v>652.6</v>
      </c>
      <c r="E944" s="67">
        <v>924</v>
      </c>
      <c r="F944" s="67">
        <v>279.10000000000002</v>
      </c>
      <c r="G944" s="62">
        <v>0</v>
      </c>
      <c r="H944" s="62">
        <v>924</v>
      </c>
      <c r="I944" s="62">
        <v>271.2</v>
      </c>
      <c r="J944" s="62">
        <v>-0.1</v>
      </c>
    </row>
    <row r="945" spans="1:10" x14ac:dyDescent="0.25">
      <c r="A945" s="1">
        <v>925</v>
      </c>
      <c r="B945" s="62">
        <v>644.79999999999995</v>
      </c>
      <c r="C945" s="62">
        <v>0</v>
      </c>
      <c r="D945" s="62">
        <v>652.70000000000005</v>
      </c>
      <c r="E945" s="67">
        <v>925</v>
      </c>
      <c r="F945" s="67">
        <v>279.10000000000002</v>
      </c>
      <c r="G945" s="62">
        <v>0</v>
      </c>
      <c r="H945" s="62">
        <v>925</v>
      </c>
      <c r="I945" s="62">
        <v>271.10000000000002</v>
      </c>
      <c r="J945" s="62">
        <v>-0.1</v>
      </c>
    </row>
    <row r="946" spans="1:10" x14ac:dyDescent="0.25">
      <c r="A946" s="1">
        <v>926</v>
      </c>
      <c r="B946" s="62">
        <v>644.79999999999995</v>
      </c>
      <c r="C946" s="62">
        <v>0</v>
      </c>
      <c r="D946" s="62">
        <v>652.70000000000005</v>
      </c>
      <c r="E946" s="67">
        <v>926</v>
      </c>
      <c r="F946" s="67">
        <v>279.10000000000002</v>
      </c>
      <c r="G946" s="62">
        <v>0</v>
      </c>
      <c r="H946" s="62">
        <v>926</v>
      </c>
      <c r="I946" s="62">
        <v>271</v>
      </c>
      <c r="J946" s="62">
        <v>-0.1</v>
      </c>
    </row>
    <row r="947" spans="1:10" x14ac:dyDescent="0.25">
      <c r="A947" s="1">
        <v>927</v>
      </c>
      <c r="B947" s="62">
        <v>644.9</v>
      </c>
      <c r="C947" s="62">
        <v>0</v>
      </c>
      <c r="D947" s="62">
        <v>652.79999999999995</v>
      </c>
      <c r="E947" s="67">
        <v>927</v>
      </c>
      <c r="F947" s="67">
        <v>279.10000000000002</v>
      </c>
      <c r="G947" s="62">
        <v>0</v>
      </c>
      <c r="H947" s="62">
        <v>927</v>
      </c>
      <c r="I947" s="62">
        <v>270.89999999999998</v>
      </c>
      <c r="J947" s="62">
        <v>-0.1</v>
      </c>
    </row>
    <row r="948" spans="1:10" x14ac:dyDescent="0.25">
      <c r="A948" s="1">
        <v>928</v>
      </c>
      <c r="B948" s="62">
        <v>644.9</v>
      </c>
      <c r="C948" s="62">
        <v>0.1</v>
      </c>
      <c r="D948" s="62">
        <v>652.79999999999995</v>
      </c>
      <c r="E948" s="67">
        <v>928</v>
      </c>
      <c r="F948" s="67">
        <v>279.10000000000002</v>
      </c>
      <c r="G948" s="62">
        <v>0</v>
      </c>
      <c r="H948" s="62">
        <v>928</v>
      </c>
      <c r="I948" s="62">
        <v>270.89999999999998</v>
      </c>
      <c r="J948" s="62">
        <v>-0.1</v>
      </c>
    </row>
    <row r="949" spans="1:10" x14ac:dyDescent="0.25">
      <c r="A949" s="1">
        <v>929</v>
      </c>
      <c r="B949" s="62">
        <v>645</v>
      </c>
      <c r="C949" s="62">
        <v>0.1</v>
      </c>
      <c r="D949" s="62">
        <v>652.9</v>
      </c>
      <c r="E949" s="67">
        <v>929</v>
      </c>
      <c r="F949" s="67">
        <v>279.2</v>
      </c>
      <c r="G949" s="62">
        <v>0</v>
      </c>
      <c r="H949" s="62">
        <v>929</v>
      </c>
      <c r="I949" s="62">
        <v>270.8</v>
      </c>
      <c r="J949" s="62">
        <v>-0.1</v>
      </c>
    </row>
    <row r="950" spans="1:10" x14ac:dyDescent="0.25">
      <c r="A950" s="1">
        <v>930</v>
      </c>
      <c r="B950" s="62">
        <v>645.1</v>
      </c>
      <c r="C950" s="62">
        <v>0.1</v>
      </c>
      <c r="D950" s="62">
        <v>653</v>
      </c>
      <c r="E950" s="67">
        <v>930</v>
      </c>
      <c r="F950" s="67">
        <v>279.2</v>
      </c>
      <c r="G950" s="62">
        <v>0</v>
      </c>
      <c r="H950" s="62">
        <v>930</v>
      </c>
      <c r="I950" s="62">
        <v>270.7</v>
      </c>
      <c r="J950" s="62">
        <v>-0.1</v>
      </c>
    </row>
    <row r="951" spans="1:10" x14ac:dyDescent="0.25">
      <c r="A951" s="1">
        <v>931</v>
      </c>
      <c r="B951" s="62">
        <v>645.20000000000005</v>
      </c>
      <c r="C951" s="62">
        <v>0.1</v>
      </c>
      <c r="D951" s="62">
        <v>653</v>
      </c>
      <c r="E951" s="67">
        <v>931</v>
      </c>
      <c r="F951" s="67">
        <v>279.2</v>
      </c>
      <c r="G951" s="62">
        <v>0</v>
      </c>
      <c r="H951" s="62">
        <v>931</v>
      </c>
      <c r="I951" s="62">
        <v>270.60000000000002</v>
      </c>
      <c r="J951" s="62">
        <v>-0.1</v>
      </c>
    </row>
    <row r="952" spans="1:10" x14ac:dyDescent="0.25">
      <c r="A952" s="1">
        <v>932</v>
      </c>
      <c r="B952" s="62">
        <v>645.29999999999995</v>
      </c>
      <c r="C952" s="62">
        <v>0.1</v>
      </c>
      <c r="D952" s="62">
        <v>653.1</v>
      </c>
      <c r="E952" s="67">
        <v>932</v>
      </c>
      <c r="F952" s="67">
        <v>279.2</v>
      </c>
      <c r="G952" s="62">
        <v>0</v>
      </c>
      <c r="H952" s="62">
        <v>932</v>
      </c>
      <c r="I952" s="62">
        <v>270.5</v>
      </c>
      <c r="J952" s="62">
        <v>-0.1</v>
      </c>
    </row>
    <row r="953" spans="1:10" x14ac:dyDescent="0.25">
      <c r="A953" s="1">
        <v>933</v>
      </c>
      <c r="B953" s="62">
        <v>645.4</v>
      </c>
      <c r="C953" s="62">
        <v>0.1</v>
      </c>
      <c r="D953" s="62">
        <v>653.20000000000005</v>
      </c>
      <c r="E953" s="67">
        <v>933</v>
      </c>
      <c r="F953" s="67">
        <v>279.2</v>
      </c>
      <c r="G953" s="62">
        <v>0</v>
      </c>
      <c r="H953" s="62">
        <v>933</v>
      </c>
      <c r="I953" s="62">
        <v>270.39999999999998</v>
      </c>
      <c r="J953" s="62">
        <v>-0.1</v>
      </c>
    </row>
    <row r="954" spans="1:10" x14ac:dyDescent="0.25">
      <c r="A954" s="1">
        <v>934</v>
      </c>
      <c r="B954" s="62">
        <v>645.5</v>
      </c>
      <c r="C954" s="62">
        <v>0.1</v>
      </c>
      <c r="D954" s="62">
        <v>653.29999999999995</v>
      </c>
      <c r="E954" s="67">
        <v>934</v>
      </c>
      <c r="F954" s="67">
        <v>279.2</v>
      </c>
      <c r="G954" s="62">
        <v>0</v>
      </c>
      <c r="H954" s="62">
        <v>934</v>
      </c>
      <c r="I954" s="62">
        <v>270.3</v>
      </c>
      <c r="J954" s="62">
        <v>-0.1</v>
      </c>
    </row>
    <row r="955" spans="1:10" x14ac:dyDescent="0.25">
      <c r="A955" s="1">
        <v>935</v>
      </c>
      <c r="B955" s="62">
        <v>645.6</v>
      </c>
      <c r="C955" s="62">
        <v>0.1</v>
      </c>
      <c r="D955" s="62">
        <v>653.5</v>
      </c>
      <c r="E955" s="67">
        <v>935</v>
      </c>
      <c r="F955" s="67">
        <v>279.2</v>
      </c>
      <c r="G955" s="62">
        <v>0</v>
      </c>
      <c r="H955" s="62">
        <v>935</v>
      </c>
      <c r="I955" s="62">
        <v>270.2</v>
      </c>
      <c r="J955" s="62">
        <v>-0.1</v>
      </c>
    </row>
    <row r="956" spans="1:10" x14ac:dyDescent="0.25">
      <c r="A956" s="1">
        <v>936</v>
      </c>
      <c r="B956" s="62">
        <v>645.70000000000005</v>
      </c>
      <c r="C956" s="62">
        <v>0.1</v>
      </c>
      <c r="D956" s="62">
        <v>653.6</v>
      </c>
      <c r="E956" s="67">
        <v>936</v>
      </c>
      <c r="F956" s="67">
        <v>279.2</v>
      </c>
      <c r="G956" s="62">
        <v>0</v>
      </c>
      <c r="H956" s="62">
        <v>936</v>
      </c>
      <c r="I956" s="62">
        <v>270.10000000000002</v>
      </c>
      <c r="J956" s="62">
        <v>-0.1</v>
      </c>
    </row>
    <row r="957" spans="1:10" x14ac:dyDescent="0.25">
      <c r="A957" s="1">
        <v>937</v>
      </c>
      <c r="B957" s="62">
        <v>645.9</v>
      </c>
      <c r="C957" s="62">
        <v>0.1</v>
      </c>
      <c r="D957" s="62">
        <v>653.70000000000005</v>
      </c>
      <c r="E957" s="67">
        <v>937</v>
      </c>
      <c r="F957" s="67">
        <v>279.2</v>
      </c>
      <c r="G957" s="62">
        <v>0</v>
      </c>
      <c r="H957" s="62">
        <v>937</v>
      </c>
      <c r="I957" s="62">
        <v>270</v>
      </c>
      <c r="J957" s="62">
        <v>-0.1</v>
      </c>
    </row>
    <row r="958" spans="1:10" x14ac:dyDescent="0.25">
      <c r="A958" s="1">
        <v>938</v>
      </c>
      <c r="B958" s="62">
        <v>646</v>
      </c>
      <c r="C958" s="62">
        <v>0.2</v>
      </c>
      <c r="D958" s="62">
        <v>653.9</v>
      </c>
      <c r="E958" s="67">
        <v>938</v>
      </c>
      <c r="F958" s="67">
        <v>279.2</v>
      </c>
      <c r="G958" s="62">
        <v>0</v>
      </c>
      <c r="H958" s="62">
        <v>938</v>
      </c>
      <c r="I958" s="62">
        <v>269.89999999999998</v>
      </c>
      <c r="J958" s="62">
        <v>-0.1</v>
      </c>
    </row>
    <row r="959" spans="1:10" x14ac:dyDescent="0.25">
      <c r="A959" s="1">
        <v>939</v>
      </c>
      <c r="B959" s="62">
        <v>646.20000000000005</v>
      </c>
      <c r="C959" s="62">
        <v>0.2</v>
      </c>
      <c r="D959" s="62">
        <v>654.1</v>
      </c>
      <c r="E959" s="67">
        <v>939</v>
      </c>
      <c r="F959" s="67">
        <v>279.2</v>
      </c>
      <c r="G959" s="62">
        <v>0</v>
      </c>
      <c r="H959" s="62">
        <v>939</v>
      </c>
      <c r="I959" s="62">
        <v>269.8</v>
      </c>
      <c r="J959" s="62">
        <v>-0.1</v>
      </c>
    </row>
    <row r="960" spans="1:10" x14ac:dyDescent="0.25">
      <c r="A960" s="1">
        <v>940</v>
      </c>
      <c r="B960" s="62">
        <v>646.4</v>
      </c>
      <c r="C960" s="62">
        <v>0.2</v>
      </c>
      <c r="D960" s="62">
        <v>654.20000000000005</v>
      </c>
      <c r="E960" s="67">
        <v>940</v>
      </c>
      <c r="F960" s="67">
        <v>279.10000000000002</v>
      </c>
      <c r="G960" s="62">
        <v>0</v>
      </c>
      <c r="H960" s="62">
        <v>940</v>
      </c>
      <c r="I960" s="62">
        <v>269.7</v>
      </c>
      <c r="J960" s="62">
        <v>-0.1</v>
      </c>
    </row>
    <row r="961" spans="1:10" x14ac:dyDescent="0.25">
      <c r="A961" s="1">
        <v>941</v>
      </c>
      <c r="B961" s="62">
        <v>646.5</v>
      </c>
      <c r="C961" s="62">
        <v>0.2</v>
      </c>
      <c r="D961" s="62">
        <v>654.4</v>
      </c>
      <c r="E961" s="67">
        <v>941</v>
      </c>
      <c r="F961" s="67">
        <v>279.10000000000002</v>
      </c>
      <c r="G961" s="62">
        <v>0</v>
      </c>
      <c r="H961" s="62">
        <v>941</v>
      </c>
      <c r="I961" s="62">
        <v>269.60000000000002</v>
      </c>
      <c r="J961" s="62">
        <v>-0.1</v>
      </c>
    </row>
    <row r="962" spans="1:10" x14ac:dyDescent="0.25">
      <c r="A962" s="1">
        <v>942</v>
      </c>
      <c r="B962" s="62">
        <v>646.70000000000005</v>
      </c>
      <c r="C962" s="62">
        <v>0.2</v>
      </c>
      <c r="D962" s="62">
        <v>654.6</v>
      </c>
      <c r="E962" s="67">
        <v>942</v>
      </c>
      <c r="F962" s="67">
        <v>279.10000000000002</v>
      </c>
      <c r="G962" s="62">
        <v>0</v>
      </c>
      <c r="H962" s="62">
        <v>942</v>
      </c>
      <c r="I962" s="62">
        <v>269.39999999999998</v>
      </c>
      <c r="J962" s="62">
        <v>-0.1</v>
      </c>
    </row>
    <row r="963" spans="1:10" x14ac:dyDescent="0.25">
      <c r="A963" s="1">
        <v>943</v>
      </c>
      <c r="B963" s="62">
        <v>646.9</v>
      </c>
      <c r="C963" s="62">
        <v>0.2</v>
      </c>
      <c r="D963" s="62">
        <v>654.79999999999995</v>
      </c>
      <c r="E963" s="67">
        <v>943</v>
      </c>
      <c r="F963" s="67">
        <v>279.10000000000002</v>
      </c>
      <c r="G963" s="62">
        <v>0</v>
      </c>
      <c r="H963" s="62">
        <v>943</v>
      </c>
      <c r="I963" s="62">
        <v>269.3</v>
      </c>
      <c r="J963" s="62">
        <v>-0.1</v>
      </c>
    </row>
    <row r="964" spans="1:10" x14ac:dyDescent="0.25">
      <c r="A964" s="1">
        <v>944</v>
      </c>
      <c r="B964" s="62">
        <v>647.1</v>
      </c>
      <c r="C964" s="62">
        <v>0.2</v>
      </c>
      <c r="D964" s="62">
        <v>655</v>
      </c>
      <c r="E964" s="67">
        <v>944</v>
      </c>
      <c r="F964" s="67">
        <v>279.10000000000002</v>
      </c>
      <c r="G964" s="62">
        <v>0</v>
      </c>
      <c r="H964" s="62">
        <v>944</v>
      </c>
      <c r="I964" s="62">
        <v>269.2</v>
      </c>
      <c r="J964" s="62">
        <v>-0.1</v>
      </c>
    </row>
    <row r="965" spans="1:10" x14ac:dyDescent="0.25">
      <c r="A965" s="1">
        <v>945</v>
      </c>
      <c r="B965" s="62">
        <v>647.4</v>
      </c>
      <c r="C965" s="62">
        <v>0.2</v>
      </c>
      <c r="D965" s="62">
        <v>655.29999999999995</v>
      </c>
      <c r="E965" s="67">
        <v>945</v>
      </c>
      <c r="F965" s="67">
        <v>279.10000000000002</v>
      </c>
      <c r="G965" s="62">
        <v>0</v>
      </c>
      <c r="H965" s="62">
        <v>945</v>
      </c>
      <c r="I965" s="62">
        <v>269.10000000000002</v>
      </c>
      <c r="J965" s="62">
        <v>-0.1</v>
      </c>
    </row>
    <row r="966" spans="1:10" x14ac:dyDescent="0.25">
      <c r="A966" s="1">
        <v>946</v>
      </c>
      <c r="B966" s="62">
        <v>647.6</v>
      </c>
      <c r="C966" s="62">
        <v>0.2</v>
      </c>
      <c r="D966" s="62">
        <v>655.5</v>
      </c>
      <c r="E966" s="67">
        <v>946</v>
      </c>
      <c r="F966" s="67">
        <v>279.10000000000002</v>
      </c>
      <c r="G966" s="62">
        <v>0</v>
      </c>
      <c r="H966" s="62">
        <v>946</v>
      </c>
      <c r="I966" s="62">
        <v>269</v>
      </c>
      <c r="J966" s="62">
        <v>-0.1</v>
      </c>
    </row>
    <row r="967" spans="1:10" x14ac:dyDescent="0.25">
      <c r="A967" s="1">
        <v>947</v>
      </c>
      <c r="B967" s="62">
        <v>647.79999999999995</v>
      </c>
      <c r="C967" s="62">
        <v>0.2</v>
      </c>
      <c r="D967" s="62">
        <v>655.8</v>
      </c>
      <c r="E967" s="67">
        <v>947</v>
      </c>
      <c r="F967" s="67">
        <v>279</v>
      </c>
      <c r="G967" s="62">
        <v>0</v>
      </c>
      <c r="H967" s="62">
        <v>947</v>
      </c>
      <c r="I967" s="62">
        <v>268.89999999999998</v>
      </c>
      <c r="J967" s="62">
        <v>-0.1</v>
      </c>
    </row>
    <row r="968" spans="1:10" x14ac:dyDescent="0.25">
      <c r="A968" s="1">
        <v>948</v>
      </c>
      <c r="B968" s="62">
        <v>648.1</v>
      </c>
      <c r="C968" s="62">
        <v>0.30000000000000004</v>
      </c>
      <c r="D968" s="62">
        <v>656</v>
      </c>
      <c r="E968" s="67">
        <v>948</v>
      </c>
      <c r="F968" s="67">
        <v>279</v>
      </c>
      <c r="G968" s="62">
        <v>0</v>
      </c>
      <c r="H968" s="62">
        <v>948</v>
      </c>
      <c r="I968" s="62">
        <v>268.8</v>
      </c>
      <c r="J968" s="62">
        <v>-0.1</v>
      </c>
    </row>
    <row r="969" spans="1:10" x14ac:dyDescent="0.25">
      <c r="A969" s="1">
        <v>949</v>
      </c>
      <c r="B969" s="62">
        <v>648.4</v>
      </c>
      <c r="C969" s="62">
        <v>0.30000000000000004</v>
      </c>
      <c r="D969" s="62">
        <v>656.3</v>
      </c>
      <c r="E969" s="67">
        <v>949</v>
      </c>
      <c r="F969" s="67">
        <v>279</v>
      </c>
      <c r="G969" s="62">
        <v>0</v>
      </c>
      <c r="H969" s="62">
        <v>949</v>
      </c>
      <c r="I969" s="62">
        <v>268.7</v>
      </c>
      <c r="J969" s="62">
        <v>-0.1</v>
      </c>
    </row>
    <row r="970" spans="1:10" x14ac:dyDescent="0.25">
      <c r="A970" s="1">
        <v>950</v>
      </c>
      <c r="B970" s="62">
        <v>648.6</v>
      </c>
      <c r="C970" s="62">
        <v>0.30000000000000004</v>
      </c>
      <c r="D970" s="62">
        <v>656.5</v>
      </c>
      <c r="E970" s="67">
        <v>950</v>
      </c>
      <c r="F970" s="67">
        <v>279</v>
      </c>
      <c r="G970" s="62">
        <v>0</v>
      </c>
      <c r="H970" s="62">
        <v>950</v>
      </c>
      <c r="I970" s="62">
        <v>268.60000000000002</v>
      </c>
      <c r="J970" s="62">
        <v>-0.1</v>
      </c>
    </row>
    <row r="971" spans="1:10" x14ac:dyDescent="0.25">
      <c r="A971" s="1">
        <v>951</v>
      </c>
      <c r="B971" s="62">
        <v>648.9</v>
      </c>
      <c r="C971" s="62">
        <v>0.30000000000000004</v>
      </c>
      <c r="D971" s="62">
        <v>656.8</v>
      </c>
      <c r="E971" s="67">
        <v>951</v>
      </c>
      <c r="F971" s="67">
        <v>279</v>
      </c>
      <c r="G971" s="62">
        <v>0</v>
      </c>
      <c r="H971" s="62">
        <v>951</v>
      </c>
      <c r="I971" s="62">
        <v>268.5</v>
      </c>
      <c r="J971" s="62">
        <v>-0.1</v>
      </c>
    </row>
    <row r="972" spans="1:10" x14ac:dyDescent="0.25">
      <c r="A972" s="1">
        <v>952</v>
      </c>
      <c r="B972" s="62">
        <v>649.20000000000005</v>
      </c>
      <c r="C972" s="62">
        <v>0.30000000000000004</v>
      </c>
      <c r="D972" s="62">
        <v>657.1</v>
      </c>
      <c r="E972" s="67">
        <v>952</v>
      </c>
      <c r="F972" s="67">
        <v>278.89999999999998</v>
      </c>
      <c r="G972" s="62">
        <v>0</v>
      </c>
      <c r="H972" s="62">
        <v>952</v>
      </c>
      <c r="I972" s="62">
        <v>268.39999999999998</v>
      </c>
      <c r="J972" s="62">
        <v>-0.1</v>
      </c>
    </row>
    <row r="973" spans="1:10" x14ac:dyDescent="0.25">
      <c r="A973" s="1">
        <v>953</v>
      </c>
      <c r="B973" s="62">
        <v>649.5</v>
      </c>
      <c r="C973" s="62">
        <v>0.30000000000000004</v>
      </c>
      <c r="D973" s="62">
        <v>657.4</v>
      </c>
      <c r="E973" s="67">
        <v>953</v>
      </c>
      <c r="F973" s="67">
        <v>278.89999999999998</v>
      </c>
      <c r="G973" s="62">
        <v>0</v>
      </c>
      <c r="H973" s="62">
        <v>953</v>
      </c>
      <c r="I973" s="62">
        <v>268.3</v>
      </c>
      <c r="J973" s="62">
        <v>-0.1</v>
      </c>
    </row>
    <row r="974" spans="1:10" x14ac:dyDescent="0.25">
      <c r="A974" s="1">
        <v>954</v>
      </c>
      <c r="B974" s="62">
        <v>649.79999999999995</v>
      </c>
      <c r="C974" s="62">
        <v>0.30000000000000004</v>
      </c>
      <c r="D974" s="62">
        <v>657.7</v>
      </c>
      <c r="E974" s="67">
        <v>954</v>
      </c>
      <c r="F974" s="67">
        <v>278.89999999999998</v>
      </c>
      <c r="G974" s="62">
        <v>0</v>
      </c>
      <c r="H974" s="62">
        <v>954</v>
      </c>
      <c r="I974" s="62">
        <v>268.2</v>
      </c>
      <c r="J974" s="62">
        <v>-0.1</v>
      </c>
    </row>
    <row r="975" spans="1:10" x14ac:dyDescent="0.25">
      <c r="A975" s="1">
        <v>955</v>
      </c>
      <c r="B975" s="62">
        <v>650</v>
      </c>
      <c r="C975" s="62">
        <v>0.30000000000000004</v>
      </c>
      <c r="D975" s="62">
        <v>658</v>
      </c>
      <c r="E975" s="67">
        <v>955</v>
      </c>
      <c r="F975" s="67">
        <v>278.8</v>
      </c>
      <c r="G975" s="62">
        <v>0</v>
      </c>
      <c r="H975" s="62">
        <v>955</v>
      </c>
      <c r="I975" s="62">
        <v>268</v>
      </c>
      <c r="J975" s="62">
        <v>-0.1</v>
      </c>
    </row>
    <row r="976" spans="1:10" x14ac:dyDescent="0.25">
      <c r="A976" s="1">
        <v>956</v>
      </c>
      <c r="B976" s="62">
        <v>650.29999999999995</v>
      </c>
      <c r="C976" s="62">
        <v>0.30000000000000004</v>
      </c>
      <c r="D976" s="62">
        <v>658.3</v>
      </c>
      <c r="E976" s="67">
        <v>956</v>
      </c>
      <c r="F976" s="67">
        <v>278.8</v>
      </c>
      <c r="G976" s="62">
        <v>0</v>
      </c>
      <c r="H976" s="62">
        <v>956</v>
      </c>
      <c r="I976" s="62">
        <v>267.89999999999998</v>
      </c>
      <c r="J976" s="62">
        <v>-0.1</v>
      </c>
    </row>
    <row r="977" spans="1:10" x14ac:dyDescent="0.25">
      <c r="A977" s="1">
        <v>957</v>
      </c>
      <c r="B977" s="62">
        <v>650.6</v>
      </c>
      <c r="C977" s="62">
        <v>0.30000000000000004</v>
      </c>
      <c r="D977" s="62">
        <v>658.6</v>
      </c>
      <c r="E977" s="67">
        <v>957</v>
      </c>
      <c r="F977" s="67">
        <v>278.8</v>
      </c>
      <c r="G977" s="62">
        <v>0</v>
      </c>
      <c r="H977" s="62">
        <v>957</v>
      </c>
      <c r="I977" s="62">
        <v>267.8</v>
      </c>
      <c r="J977" s="62">
        <v>-0.1</v>
      </c>
    </row>
    <row r="978" spans="1:10" x14ac:dyDescent="0.25">
      <c r="A978" s="1">
        <v>958</v>
      </c>
      <c r="B978" s="62">
        <v>650.9</v>
      </c>
      <c r="C978" s="62">
        <v>0.30000000000000004</v>
      </c>
      <c r="D978" s="62">
        <v>658.9</v>
      </c>
      <c r="E978" s="67">
        <v>958</v>
      </c>
      <c r="F978" s="67">
        <v>278.8</v>
      </c>
      <c r="G978" s="62">
        <v>0</v>
      </c>
      <c r="H978" s="62">
        <v>958</v>
      </c>
      <c r="I978" s="62">
        <v>267.7</v>
      </c>
      <c r="J978" s="62">
        <v>-0.1</v>
      </c>
    </row>
    <row r="979" spans="1:10" x14ac:dyDescent="0.25">
      <c r="A979" s="1">
        <v>959</v>
      </c>
      <c r="B979" s="62">
        <v>651.20000000000005</v>
      </c>
      <c r="C979" s="62">
        <v>0.30000000000000004</v>
      </c>
      <c r="D979" s="62">
        <v>659.2</v>
      </c>
      <c r="E979" s="67">
        <v>959</v>
      </c>
      <c r="F979" s="67">
        <v>278.7</v>
      </c>
      <c r="G979" s="62">
        <v>0</v>
      </c>
      <c r="H979" s="62">
        <v>959</v>
      </c>
      <c r="I979" s="62">
        <v>267.60000000000002</v>
      </c>
      <c r="J979" s="62">
        <v>-0.1</v>
      </c>
    </row>
    <row r="980" spans="1:10" x14ac:dyDescent="0.25">
      <c r="A980" s="1">
        <v>960</v>
      </c>
      <c r="B980" s="62">
        <v>651.5</v>
      </c>
      <c r="C980" s="62">
        <v>0.30000000000000004</v>
      </c>
      <c r="D980" s="62">
        <v>659.5</v>
      </c>
      <c r="E980" s="67">
        <v>960</v>
      </c>
      <c r="F980" s="67">
        <v>278.7</v>
      </c>
      <c r="G980" s="62">
        <v>0</v>
      </c>
      <c r="H980" s="62">
        <v>960</v>
      </c>
      <c r="I980" s="62">
        <v>267.5</v>
      </c>
      <c r="J980" s="62">
        <v>-0.1</v>
      </c>
    </row>
    <row r="981" spans="1:10" x14ac:dyDescent="0.25">
      <c r="A981" s="1">
        <v>961</v>
      </c>
      <c r="B981" s="62">
        <v>651.79999999999995</v>
      </c>
      <c r="C981" s="62">
        <v>0.30000000000000004</v>
      </c>
      <c r="D981" s="62">
        <v>659.7</v>
      </c>
      <c r="E981" s="67">
        <v>961</v>
      </c>
      <c r="F981" s="67">
        <v>278.7</v>
      </c>
      <c r="G981" s="62">
        <v>0</v>
      </c>
      <c r="H981" s="62">
        <v>961</v>
      </c>
      <c r="I981" s="62">
        <v>267.39999999999998</v>
      </c>
      <c r="J981" s="62">
        <v>-0.1</v>
      </c>
    </row>
    <row r="982" spans="1:10" x14ac:dyDescent="0.25">
      <c r="A982" s="1">
        <v>962</v>
      </c>
      <c r="B982" s="62">
        <v>652.1</v>
      </c>
      <c r="C982" s="62">
        <v>0.30000000000000004</v>
      </c>
      <c r="D982" s="62">
        <v>660</v>
      </c>
      <c r="E982" s="67">
        <v>962</v>
      </c>
      <c r="F982" s="67">
        <v>278.7</v>
      </c>
      <c r="G982" s="62">
        <v>0</v>
      </c>
      <c r="H982" s="62">
        <v>962</v>
      </c>
      <c r="I982" s="62">
        <v>267.3</v>
      </c>
      <c r="J982" s="62">
        <v>-0.1</v>
      </c>
    </row>
    <row r="983" spans="1:10" x14ac:dyDescent="0.25">
      <c r="A983" s="1">
        <v>963</v>
      </c>
      <c r="B983" s="62">
        <v>652.4</v>
      </c>
      <c r="C983" s="62">
        <v>0.30000000000000004</v>
      </c>
      <c r="D983" s="62">
        <v>660.3</v>
      </c>
      <c r="E983" s="67">
        <v>963</v>
      </c>
      <c r="F983" s="67">
        <v>278.60000000000002</v>
      </c>
      <c r="G983" s="62">
        <v>0</v>
      </c>
      <c r="H983" s="62">
        <v>963</v>
      </c>
      <c r="I983" s="62">
        <v>267.3</v>
      </c>
      <c r="J983" s="62">
        <v>-0.1</v>
      </c>
    </row>
    <row r="984" spans="1:10" x14ac:dyDescent="0.25">
      <c r="A984" s="1">
        <v>964</v>
      </c>
      <c r="B984" s="62">
        <v>652.6</v>
      </c>
      <c r="C984" s="62">
        <v>0.30000000000000004</v>
      </c>
      <c r="D984" s="62">
        <v>660.6</v>
      </c>
      <c r="E984" s="67">
        <v>964</v>
      </c>
      <c r="F984" s="67">
        <v>278.60000000000002</v>
      </c>
      <c r="G984" s="62">
        <v>0</v>
      </c>
      <c r="H984" s="62">
        <v>964</v>
      </c>
      <c r="I984" s="62">
        <v>267.2</v>
      </c>
      <c r="J984" s="62">
        <v>-0.1</v>
      </c>
    </row>
    <row r="985" spans="1:10" x14ac:dyDescent="0.25">
      <c r="A985" s="1">
        <v>965</v>
      </c>
      <c r="B985" s="62">
        <v>652.9</v>
      </c>
      <c r="C985" s="62">
        <v>0.30000000000000004</v>
      </c>
      <c r="D985" s="62">
        <v>660.9</v>
      </c>
      <c r="E985" s="67">
        <v>965</v>
      </c>
      <c r="F985" s="67">
        <v>278.60000000000002</v>
      </c>
      <c r="G985" s="62">
        <v>0</v>
      </c>
      <c r="H985" s="62">
        <v>965</v>
      </c>
      <c r="I985" s="62">
        <v>267.10000000000002</v>
      </c>
      <c r="J985" s="62">
        <v>-0.1</v>
      </c>
    </row>
    <row r="986" spans="1:10" x14ac:dyDescent="0.25">
      <c r="A986" s="1">
        <v>966</v>
      </c>
      <c r="B986" s="62">
        <v>653.20000000000005</v>
      </c>
      <c r="C986" s="62">
        <v>0.30000000000000004</v>
      </c>
      <c r="D986" s="62">
        <v>661.1</v>
      </c>
      <c r="E986" s="67">
        <v>966</v>
      </c>
      <c r="F986" s="67">
        <v>278.5</v>
      </c>
      <c r="G986" s="62">
        <v>0</v>
      </c>
      <c r="H986" s="62">
        <v>966</v>
      </c>
      <c r="I986" s="62">
        <v>267</v>
      </c>
      <c r="J986" s="62">
        <v>-0.1</v>
      </c>
    </row>
    <row r="987" spans="1:10" x14ac:dyDescent="0.25">
      <c r="A987" s="1">
        <v>967</v>
      </c>
      <c r="B987" s="62">
        <v>653.4</v>
      </c>
      <c r="C987" s="62">
        <v>0.30000000000000004</v>
      </c>
      <c r="D987" s="62">
        <v>661.4</v>
      </c>
      <c r="E987" s="67">
        <v>967</v>
      </c>
      <c r="F987" s="67">
        <v>278.5</v>
      </c>
      <c r="G987" s="62">
        <v>0</v>
      </c>
      <c r="H987" s="62">
        <v>967</v>
      </c>
      <c r="I987" s="62">
        <v>266.89999999999998</v>
      </c>
      <c r="J987" s="62">
        <v>-0.1</v>
      </c>
    </row>
    <row r="988" spans="1:10" x14ac:dyDescent="0.25">
      <c r="A988" s="1">
        <v>968</v>
      </c>
      <c r="B988" s="62">
        <v>653.70000000000005</v>
      </c>
      <c r="C988" s="62">
        <v>0.2</v>
      </c>
      <c r="D988" s="62">
        <v>661.7</v>
      </c>
      <c r="E988" s="67">
        <v>968</v>
      </c>
      <c r="F988" s="67">
        <v>278.5</v>
      </c>
      <c r="G988" s="62">
        <v>0</v>
      </c>
      <c r="H988" s="62">
        <v>968</v>
      </c>
      <c r="I988" s="62">
        <v>266.8</v>
      </c>
      <c r="J988" s="62">
        <v>-0.1</v>
      </c>
    </row>
    <row r="989" spans="1:10" x14ac:dyDescent="0.25">
      <c r="A989" s="1">
        <v>969</v>
      </c>
      <c r="B989" s="62">
        <v>653.9</v>
      </c>
      <c r="C989" s="62">
        <v>0.2</v>
      </c>
      <c r="D989" s="62">
        <v>661.9</v>
      </c>
      <c r="E989" s="67">
        <v>969</v>
      </c>
      <c r="F989" s="67">
        <v>278.5</v>
      </c>
      <c r="G989" s="62">
        <v>0</v>
      </c>
      <c r="H989" s="62">
        <v>969</v>
      </c>
      <c r="I989" s="62">
        <v>266.7</v>
      </c>
      <c r="J989" s="62">
        <v>-0.1</v>
      </c>
    </row>
    <row r="990" spans="1:10" x14ac:dyDescent="0.25">
      <c r="A990" s="1">
        <v>970</v>
      </c>
      <c r="B990" s="62">
        <v>654.1</v>
      </c>
      <c r="C990" s="62">
        <v>0.2</v>
      </c>
      <c r="D990" s="62">
        <v>662.1</v>
      </c>
      <c r="E990" s="67">
        <v>970</v>
      </c>
      <c r="F990" s="67">
        <v>278.5</v>
      </c>
      <c r="G990" s="62">
        <v>0</v>
      </c>
      <c r="H990" s="62">
        <v>970</v>
      </c>
      <c r="I990" s="62">
        <v>266.7</v>
      </c>
      <c r="J990" s="62">
        <v>-0.1</v>
      </c>
    </row>
    <row r="991" spans="1:10" x14ac:dyDescent="0.25">
      <c r="A991" s="1">
        <v>971</v>
      </c>
      <c r="B991" s="62">
        <v>654.4</v>
      </c>
      <c r="C991" s="62">
        <v>0.2</v>
      </c>
      <c r="D991" s="62">
        <v>662.3</v>
      </c>
      <c r="E991" s="67">
        <v>971</v>
      </c>
      <c r="F991" s="67">
        <v>278.5</v>
      </c>
      <c r="G991" s="62">
        <v>0</v>
      </c>
      <c r="H991" s="62">
        <v>971</v>
      </c>
      <c r="I991" s="62">
        <v>266.60000000000002</v>
      </c>
      <c r="J991" s="62">
        <v>-0.1</v>
      </c>
    </row>
    <row r="992" spans="1:10" x14ac:dyDescent="0.25">
      <c r="A992" s="1">
        <v>972</v>
      </c>
      <c r="B992" s="62">
        <v>654.6</v>
      </c>
      <c r="C992" s="62">
        <v>0.2</v>
      </c>
      <c r="D992" s="62">
        <v>662.6</v>
      </c>
      <c r="E992" s="67">
        <v>972</v>
      </c>
      <c r="F992" s="67">
        <v>278.39999999999998</v>
      </c>
      <c r="G992" s="62">
        <v>0</v>
      </c>
      <c r="H992" s="62">
        <v>972</v>
      </c>
      <c r="I992" s="62">
        <v>266.5</v>
      </c>
      <c r="J992" s="62">
        <v>-0.1</v>
      </c>
    </row>
    <row r="993" spans="1:10" x14ac:dyDescent="0.25">
      <c r="A993" s="1">
        <v>973</v>
      </c>
      <c r="B993" s="62">
        <v>654.79999999999995</v>
      </c>
      <c r="C993" s="62">
        <v>0.2</v>
      </c>
      <c r="D993" s="62">
        <v>662.8</v>
      </c>
      <c r="E993" s="67">
        <v>973</v>
      </c>
      <c r="F993" s="67">
        <v>278.39999999999998</v>
      </c>
      <c r="G993" s="62">
        <v>0</v>
      </c>
      <c r="H993" s="62">
        <v>973</v>
      </c>
      <c r="I993" s="62">
        <v>266.39999999999998</v>
      </c>
      <c r="J993" s="62">
        <v>-0.1</v>
      </c>
    </row>
    <row r="994" spans="1:10" x14ac:dyDescent="0.25">
      <c r="A994" s="1">
        <v>974</v>
      </c>
      <c r="B994" s="62">
        <v>655</v>
      </c>
      <c r="C994" s="62">
        <v>0.2</v>
      </c>
      <c r="D994" s="62">
        <v>663</v>
      </c>
      <c r="E994" s="67">
        <v>974</v>
      </c>
      <c r="F994" s="67">
        <v>278.39999999999998</v>
      </c>
      <c r="G994" s="62">
        <v>0</v>
      </c>
      <c r="H994" s="62">
        <v>974</v>
      </c>
      <c r="I994" s="62">
        <v>266.39999999999998</v>
      </c>
      <c r="J994" s="62">
        <v>-0.1</v>
      </c>
    </row>
    <row r="995" spans="1:10" x14ac:dyDescent="0.25">
      <c r="A995" s="1">
        <v>975</v>
      </c>
      <c r="B995" s="62">
        <v>655.20000000000005</v>
      </c>
      <c r="C995" s="62">
        <v>0.2</v>
      </c>
      <c r="D995" s="62">
        <v>663.2</v>
      </c>
      <c r="E995" s="67">
        <v>975</v>
      </c>
      <c r="F995" s="67">
        <v>278.39999999999998</v>
      </c>
      <c r="G995" s="62">
        <v>0</v>
      </c>
      <c r="H995" s="62">
        <v>975</v>
      </c>
      <c r="I995" s="62">
        <v>266.3</v>
      </c>
      <c r="J995" s="62">
        <v>-0.1</v>
      </c>
    </row>
    <row r="996" spans="1:10" x14ac:dyDescent="0.25">
      <c r="A996" s="1">
        <v>976</v>
      </c>
      <c r="B996" s="62">
        <v>655.4</v>
      </c>
      <c r="C996" s="62">
        <v>0.2</v>
      </c>
      <c r="D996" s="62">
        <v>663.4</v>
      </c>
      <c r="E996" s="67">
        <v>976</v>
      </c>
      <c r="F996" s="67">
        <v>278.39999999999998</v>
      </c>
      <c r="G996" s="62">
        <v>0</v>
      </c>
      <c r="H996" s="62">
        <v>976</v>
      </c>
      <c r="I996" s="62">
        <v>266.2</v>
      </c>
      <c r="J996" s="62">
        <v>-0.1</v>
      </c>
    </row>
    <row r="997" spans="1:10" x14ac:dyDescent="0.25">
      <c r="A997" s="1">
        <v>977</v>
      </c>
      <c r="B997" s="62">
        <v>655.6</v>
      </c>
      <c r="C997" s="62">
        <v>0.2</v>
      </c>
      <c r="D997" s="62">
        <v>663.6</v>
      </c>
      <c r="E997" s="67">
        <v>977</v>
      </c>
      <c r="F997" s="67">
        <v>278.39999999999998</v>
      </c>
      <c r="G997" s="62">
        <v>0</v>
      </c>
      <c r="H997" s="62">
        <v>977</v>
      </c>
      <c r="I997" s="62">
        <v>266.2</v>
      </c>
      <c r="J997" s="62">
        <v>-0.1</v>
      </c>
    </row>
    <row r="998" spans="1:10" x14ac:dyDescent="0.25">
      <c r="A998" s="1">
        <v>978</v>
      </c>
      <c r="B998" s="62">
        <v>655.7</v>
      </c>
      <c r="C998" s="62">
        <v>0.2</v>
      </c>
      <c r="D998" s="62">
        <v>663.7</v>
      </c>
      <c r="E998" s="67">
        <v>978</v>
      </c>
      <c r="F998" s="67">
        <v>278.39999999999998</v>
      </c>
      <c r="G998" s="62">
        <v>0</v>
      </c>
      <c r="H998" s="62">
        <v>978</v>
      </c>
      <c r="I998" s="62">
        <v>266.10000000000002</v>
      </c>
      <c r="J998" s="62">
        <v>-0.1</v>
      </c>
    </row>
    <row r="999" spans="1:10" x14ac:dyDescent="0.25">
      <c r="A999" s="1">
        <v>979</v>
      </c>
      <c r="B999" s="62">
        <v>655.9</v>
      </c>
      <c r="C999" s="62">
        <v>0.2</v>
      </c>
      <c r="D999" s="62">
        <v>663.9</v>
      </c>
      <c r="E999" s="67">
        <v>979</v>
      </c>
      <c r="F999" s="67">
        <v>278.39999999999998</v>
      </c>
      <c r="G999" s="62">
        <v>0</v>
      </c>
      <c r="H999" s="62">
        <v>979</v>
      </c>
      <c r="I999" s="62">
        <v>266.10000000000002</v>
      </c>
      <c r="J999" s="62">
        <v>-0.1</v>
      </c>
    </row>
    <row r="1000" spans="1:10" x14ac:dyDescent="0.25">
      <c r="A1000" s="1">
        <v>980</v>
      </c>
      <c r="B1000" s="62">
        <v>656.1</v>
      </c>
      <c r="C1000" s="62">
        <v>0.2</v>
      </c>
      <c r="D1000" s="62">
        <v>664.1</v>
      </c>
      <c r="E1000" s="67">
        <v>980</v>
      </c>
      <c r="F1000" s="67">
        <v>278.39999999999998</v>
      </c>
      <c r="G1000" s="62">
        <v>0</v>
      </c>
      <c r="H1000" s="62">
        <v>980</v>
      </c>
      <c r="I1000" s="62">
        <v>266</v>
      </c>
      <c r="J1000" s="62">
        <v>-0.1</v>
      </c>
    </row>
    <row r="1001" spans="1:10" x14ac:dyDescent="0.25">
      <c r="A1001" s="1">
        <v>981</v>
      </c>
      <c r="B1001" s="62">
        <v>656.3</v>
      </c>
      <c r="C1001" s="62">
        <v>0.2</v>
      </c>
      <c r="D1001" s="62">
        <v>664.3</v>
      </c>
      <c r="E1001" s="67">
        <v>981</v>
      </c>
      <c r="F1001" s="67">
        <v>278.39999999999998</v>
      </c>
      <c r="G1001" s="62">
        <v>0</v>
      </c>
      <c r="H1001" s="62">
        <v>981</v>
      </c>
      <c r="I1001" s="62">
        <v>266</v>
      </c>
      <c r="J1001" s="62">
        <v>-0.1</v>
      </c>
    </row>
    <row r="1002" spans="1:10" x14ac:dyDescent="0.25">
      <c r="A1002" s="1">
        <v>982</v>
      </c>
      <c r="B1002" s="62">
        <v>656.5</v>
      </c>
      <c r="C1002" s="62">
        <v>0.2</v>
      </c>
      <c r="D1002" s="62">
        <v>664.5</v>
      </c>
      <c r="E1002" s="67">
        <v>982</v>
      </c>
      <c r="F1002" s="67">
        <v>278.39999999999998</v>
      </c>
      <c r="G1002" s="62">
        <v>0</v>
      </c>
      <c r="H1002" s="62">
        <v>982</v>
      </c>
      <c r="I1002" s="62">
        <v>265.89999999999998</v>
      </c>
      <c r="J1002" s="62">
        <v>0</v>
      </c>
    </row>
    <row r="1003" spans="1:10" x14ac:dyDescent="0.25">
      <c r="A1003" s="1">
        <v>983</v>
      </c>
      <c r="B1003" s="62">
        <v>656.7</v>
      </c>
      <c r="C1003" s="62">
        <v>0.2</v>
      </c>
      <c r="D1003" s="62">
        <v>664.7</v>
      </c>
      <c r="E1003" s="67">
        <v>983</v>
      </c>
      <c r="F1003" s="67">
        <v>278.39999999999998</v>
      </c>
      <c r="G1003" s="62">
        <v>0</v>
      </c>
      <c r="H1003" s="62">
        <v>983</v>
      </c>
      <c r="I1003" s="62">
        <v>265.89999999999998</v>
      </c>
      <c r="J1003" s="62">
        <v>0</v>
      </c>
    </row>
    <row r="1004" spans="1:10" x14ac:dyDescent="0.25">
      <c r="A1004" s="1">
        <v>984</v>
      </c>
      <c r="B1004" s="62">
        <v>656.9</v>
      </c>
      <c r="C1004" s="62">
        <v>0.2</v>
      </c>
      <c r="D1004" s="62">
        <v>665</v>
      </c>
      <c r="E1004" s="67">
        <v>984</v>
      </c>
      <c r="F1004" s="67">
        <v>278.39999999999998</v>
      </c>
      <c r="G1004" s="62">
        <v>0</v>
      </c>
      <c r="H1004" s="62">
        <v>984</v>
      </c>
      <c r="I1004" s="62">
        <v>265.8</v>
      </c>
      <c r="J1004" s="62">
        <v>0</v>
      </c>
    </row>
    <row r="1005" spans="1:10" x14ac:dyDescent="0.25">
      <c r="A1005" s="1">
        <v>985</v>
      </c>
      <c r="B1005" s="62">
        <v>657.2</v>
      </c>
      <c r="C1005" s="62">
        <v>0.2</v>
      </c>
      <c r="D1005" s="62">
        <v>665.2</v>
      </c>
      <c r="E1005" s="67">
        <v>985</v>
      </c>
      <c r="F1005" s="67">
        <v>278.39999999999998</v>
      </c>
      <c r="G1005" s="62">
        <v>0</v>
      </c>
      <c r="H1005" s="62">
        <v>985</v>
      </c>
      <c r="I1005" s="62">
        <v>265.8</v>
      </c>
      <c r="J1005" s="62">
        <v>0</v>
      </c>
    </row>
    <row r="1006" spans="1:10" x14ac:dyDescent="0.25">
      <c r="A1006" s="1">
        <v>986</v>
      </c>
      <c r="B1006" s="62">
        <v>657.4</v>
      </c>
      <c r="C1006" s="62">
        <v>0.2</v>
      </c>
      <c r="D1006" s="62">
        <v>665.4</v>
      </c>
      <c r="E1006" s="67">
        <v>986</v>
      </c>
      <c r="F1006" s="67">
        <v>278.5</v>
      </c>
      <c r="G1006" s="62">
        <v>0</v>
      </c>
      <c r="H1006" s="62">
        <v>986</v>
      </c>
      <c r="I1006" s="62">
        <v>265.7</v>
      </c>
      <c r="J1006" s="62">
        <v>0</v>
      </c>
    </row>
    <row r="1007" spans="1:10" x14ac:dyDescent="0.25">
      <c r="A1007" s="1">
        <v>987</v>
      </c>
      <c r="B1007" s="62">
        <v>657.6</v>
      </c>
      <c r="C1007" s="62">
        <v>0.30000000000000004</v>
      </c>
      <c r="D1007" s="62">
        <v>665.7</v>
      </c>
      <c r="E1007" s="67">
        <v>987</v>
      </c>
      <c r="F1007" s="67">
        <v>278.5</v>
      </c>
      <c r="G1007" s="62">
        <v>0</v>
      </c>
      <c r="H1007" s="62">
        <v>987</v>
      </c>
      <c r="I1007" s="62">
        <v>265.7</v>
      </c>
      <c r="J1007" s="62">
        <v>0</v>
      </c>
    </row>
    <row r="1008" spans="1:10" x14ac:dyDescent="0.25">
      <c r="A1008" s="1">
        <v>988</v>
      </c>
      <c r="B1008" s="62">
        <v>657.9</v>
      </c>
      <c r="C1008" s="62">
        <v>0.30000000000000004</v>
      </c>
      <c r="D1008" s="62">
        <v>665.9</v>
      </c>
      <c r="E1008" s="67">
        <v>988</v>
      </c>
      <c r="F1008" s="67">
        <v>278.5</v>
      </c>
      <c r="G1008" s="62">
        <v>0</v>
      </c>
      <c r="H1008" s="62">
        <v>988</v>
      </c>
      <c r="I1008" s="62">
        <v>265.60000000000002</v>
      </c>
      <c r="J1008" s="62">
        <v>0</v>
      </c>
    </row>
    <row r="1009" spans="1:10" x14ac:dyDescent="0.25">
      <c r="A1009" s="1">
        <v>989</v>
      </c>
      <c r="B1009" s="62">
        <v>658.2</v>
      </c>
      <c r="C1009" s="62">
        <v>0.30000000000000004</v>
      </c>
      <c r="D1009" s="62">
        <v>666.2</v>
      </c>
      <c r="E1009" s="67">
        <v>989</v>
      </c>
      <c r="F1009" s="67">
        <v>278.5</v>
      </c>
      <c r="G1009" s="62">
        <v>0</v>
      </c>
      <c r="H1009" s="62">
        <v>989</v>
      </c>
      <c r="I1009" s="62">
        <v>265.60000000000002</v>
      </c>
      <c r="J1009" s="62">
        <v>0</v>
      </c>
    </row>
    <row r="1010" spans="1:10" x14ac:dyDescent="0.25">
      <c r="A1010" s="1">
        <v>990</v>
      </c>
      <c r="B1010" s="62">
        <v>658.5</v>
      </c>
      <c r="C1010" s="62">
        <v>0.30000000000000004</v>
      </c>
      <c r="D1010" s="62">
        <v>666.5</v>
      </c>
      <c r="E1010" s="67">
        <v>990</v>
      </c>
      <c r="F1010" s="67">
        <v>278.60000000000002</v>
      </c>
      <c r="G1010" s="62">
        <v>0</v>
      </c>
      <c r="H1010" s="62">
        <v>990</v>
      </c>
      <c r="I1010" s="62">
        <v>265.60000000000002</v>
      </c>
      <c r="J1010" s="62">
        <v>0</v>
      </c>
    </row>
    <row r="1011" spans="1:10" x14ac:dyDescent="0.25">
      <c r="A1011" s="1">
        <v>991</v>
      </c>
      <c r="B1011" s="62">
        <v>658.8</v>
      </c>
      <c r="C1011" s="62">
        <v>0.30000000000000004</v>
      </c>
      <c r="D1011" s="62">
        <v>666.8</v>
      </c>
      <c r="E1011" s="67">
        <v>991</v>
      </c>
      <c r="F1011" s="67">
        <v>278.60000000000002</v>
      </c>
      <c r="G1011" s="62">
        <v>0</v>
      </c>
      <c r="H1011" s="62">
        <v>991</v>
      </c>
      <c r="I1011" s="62">
        <v>265.5</v>
      </c>
      <c r="J1011" s="62">
        <v>0</v>
      </c>
    </row>
    <row r="1012" spans="1:10" x14ac:dyDescent="0.25">
      <c r="A1012" s="1">
        <v>992</v>
      </c>
      <c r="B1012" s="62">
        <v>659.1</v>
      </c>
      <c r="C1012" s="62">
        <v>0.30000000000000004</v>
      </c>
      <c r="D1012" s="62">
        <v>667.1</v>
      </c>
      <c r="E1012" s="67">
        <v>992</v>
      </c>
      <c r="F1012" s="67">
        <v>278.60000000000002</v>
      </c>
      <c r="G1012" s="62">
        <v>0</v>
      </c>
      <c r="H1012" s="62">
        <v>992</v>
      </c>
      <c r="I1012" s="62">
        <v>265.5</v>
      </c>
      <c r="J1012" s="62">
        <v>0</v>
      </c>
    </row>
    <row r="1013" spans="1:10" x14ac:dyDescent="0.25">
      <c r="A1013" s="1">
        <v>993</v>
      </c>
      <c r="B1013" s="62">
        <v>659.4</v>
      </c>
      <c r="C1013" s="62">
        <v>0.30000000000000004</v>
      </c>
      <c r="D1013" s="62">
        <v>667.5</v>
      </c>
      <c r="E1013" s="67">
        <v>993</v>
      </c>
      <c r="F1013" s="67">
        <v>278.7</v>
      </c>
      <c r="G1013" s="62">
        <v>0</v>
      </c>
      <c r="H1013" s="62">
        <v>993</v>
      </c>
      <c r="I1013" s="62">
        <v>265.5</v>
      </c>
      <c r="J1013" s="62">
        <v>0</v>
      </c>
    </row>
    <row r="1014" spans="1:10" x14ac:dyDescent="0.25">
      <c r="A1014" s="1">
        <v>994</v>
      </c>
      <c r="B1014" s="62">
        <v>659.8</v>
      </c>
      <c r="C1014" s="62">
        <v>0.4</v>
      </c>
      <c r="D1014" s="62">
        <v>667.8</v>
      </c>
      <c r="E1014" s="67">
        <v>994</v>
      </c>
      <c r="F1014" s="67">
        <v>278.7</v>
      </c>
      <c r="G1014" s="62">
        <v>0</v>
      </c>
      <c r="H1014" s="62">
        <v>994</v>
      </c>
      <c r="I1014" s="62">
        <v>265.5</v>
      </c>
      <c r="J1014" s="62">
        <v>0</v>
      </c>
    </row>
    <row r="1015" spans="1:10" x14ac:dyDescent="0.25">
      <c r="A1015" s="1">
        <v>995</v>
      </c>
      <c r="B1015" s="62">
        <v>660.2</v>
      </c>
      <c r="C1015" s="62">
        <v>0.4</v>
      </c>
      <c r="D1015" s="62">
        <v>668.2</v>
      </c>
      <c r="E1015" s="67">
        <v>995</v>
      </c>
      <c r="F1015" s="67">
        <v>278.7</v>
      </c>
      <c r="G1015" s="62">
        <v>0</v>
      </c>
      <c r="H1015" s="62">
        <v>995</v>
      </c>
      <c r="I1015" s="62">
        <v>265.39999999999998</v>
      </c>
      <c r="J1015" s="62">
        <v>0</v>
      </c>
    </row>
    <row r="1016" spans="1:10" x14ac:dyDescent="0.25">
      <c r="A1016" s="1">
        <v>996</v>
      </c>
      <c r="B1016" s="62">
        <v>660.6</v>
      </c>
      <c r="C1016" s="62">
        <v>0.4</v>
      </c>
      <c r="D1016" s="62">
        <v>668.6</v>
      </c>
      <c r="E1016" s="67">
        <v>996</v>
      </c>
      <c r="F1016" s="67">
        <v>278.8</v>
      </c>
      <c r="G1016" s="62">
        <v>0.1</v>
      </c>
      <c r="H1016" s="62">
        <v>996</v>
      </c>
      <c r="I1016" s="62">
        <v>265.39999999999998</v>
      </c>
      <c r="J1016" s="62">
        <v>0</v>
      </c>
    </row>
    <row r="1017" spans="1:10" x14ac:dyDescent="0.25">
      <c r="A1017" s="1">
        <v>997</v>
      </c>
      <c r="B1017" s="62">
        <v>661</v>
      </c>
      <c r="C1017" s="62">
        <v>0.4</v>
      </c>
      <c r="D1017" s="62">
        <v>669</v>
      </c>
      <c r="E1017" s="67">
        <v>997</v>
      </c>
      <c r="F1017" s="67">
        <v>278.8</v>
      </c>
      <c r="G1017" s="62">
        <v>0.1</v>
      </c>
      <c r="H1017" s="62">
        <v>997</v>
      </c>
      <c r="I1017" s="62">
        <v>265.39999999999998</v>
      </c>
      <c r="J1017" s="62">
        <v>0</v>
      </c>
    </row>
    <row r="1018" spans="1:10" x14ac:dyDescent="0.25">
      <c r="A1018" s="1">
        <v>998</v>
      </c>
      <c r="B1018" s="62">
        <v>661.4</v>
      </c>
      <c r="C1018" s="62">
        <v>0.5</v>
      </c>
      <c r="D1018" s="62">
        <v>669.5</v>
      </c>
      <c r="E1018" s="67">
        <v>998</v>
      </c>
      <c r="F1018" s="67">
        <v>278.89999999999998</v>
      </c>
      <c r="G1018" s="62">
        <v>0.1</v>
      </c>
      <c r="H1018" s="62">
        <v>998</v>
      </c>
      <c r="I1018" s="62">
        <v>265.39999999999998</v>
      </c>
      <c r="J1018" s="62">
        <v>0</v>
      </c>
    </row>
    <row r="1019" spans="1:10" x14ac:dyDescent="0.25">
      <c r="A1019" s="1">
        <v>999</v>
      </c>
      <c r="B1019" s="62">
        <v>661.9</v>
      </c>
      <c r="C1019" s="62">
        <v>0.5</v>
      </c>
      <c r="D1019" s="62">
        <v>670</v>
      </c>
      <c r="E1019" s="67">
        <v>999</v>
      </c>
      <c r="F1019" s="67">
        <v>279</v>
      </c>
      <c r="G1019" s="62">
        <v>0.1</v>
      </c>
      <c r="H1019" s="62">
        <v>999</v>
      </c>
      <c r="I1019" s="62">
        <v>265.39999999999998</v>
      </c>
      <c r="J1019" s="62">
        <v>0</v>
      </c>
    </row>
    <row r="1020" spans="1:10" x14ac:dyDescent="0.25">
      <c r="A1020" s="1">
        <v>1000</v>
      </c>
      <c r="B1020" s="62">
        <v>662.4</v>
      </c>
      <c r="C1020" s="62">
        <v>0.5</v>
      </c>
      <c r="D1020" s="62">
        <v>670.5</v>
      </c>
      <c r="E1020" s="67">
        <v>1000</v>
      </c>
      <c r="F1020" s="67">
        <v>279</v>
      </c>
      <c r="G1020" s="62">
        <v>0.1</v>
      </c>
      <c r="H1020" s="62">
        <v>1000</v>
      </c>
      <c r="I1020" s="62">
        <v>265.3</v>
      </c>
      <c r="J1020" s="62">
        <v>0</v>
      </c>
    </row>
    <row r="1021" spans="1:10" x14ac:dyDescent="0.25">
      <c r="A1021" s="1">
        <v>1001</v>
      </c>
      <c r="B1021" s="62">
        <v>663</v>
      </c>
      <c r="C1021" s="62">
        <v>0.60000000000000009</v>
      </c>
      <c r="D1021" s="62">
        <v>671</v>
      </c>
      <c r="E1021" s="67">
        <v>1001</v>
      </c>
      <c r="F1021" s="67">
        <v>279.10000000000002</v>
      </c>
      <c r="G1021" s="62">
        <v>0.1</v>
      </c>
      <c r="H1021" s="62">
        <v>1001</v>
      </c>
      <c r="I1021" s="62">
        <v>265.3</v>
      </c>
      <c r="J1021" s="62">
        <v>0</v>
      </c>
    </row>
    <row r="1022" spans="1:10" x14ac:dyDescent="0.25">
      <c r="A1022" s="1">
        <v>1002</v>
      </c>
      <c r="B1022" s="62">
        <v>663.5</v>
      </c>
      <c r="C1022" s="62">
        <v>0.60000000000000009</v>
      </c>
      <c r="D1022" s="62">
        <v>671.6</v>
      </c>
      <c r="E1022" s="67">
        <v>1002</v>
      </c>
      <c r="F1022" s="67">
        <v>279.2</v>
      </c>
      <c r="G1022" s="62">
        <v>0.1</v>
      </c>
      <c r="H1022" s="62">
        <v>1002</v>
      </c>
      <c r="I1022" s="62">
        <v>265.3</v>
      </c>
      <c r="J1022" s="62">
        <v>0</v>
      </c>
    </row>
    <row r="1023" spans="1:10" x14ac:dyDescent="0.25">
      <c r="A1023" s="1">
        <v>1003</v>
      </c>
      <c r="B1023" s="62">
        <v>664.1</v>
      </c>
      <c r="C1023" s="62">
        <v>0.60000000000000009</v>
      </c>
      <c r="D1023" s="62">
        <v>672.2</v>
      </c>
      <c r="E1023" s="67">
        <v>1003</v>
      </c>
      <c r="F1023" s="67">
        <v>279.2</v>
      </c>
      <c r="G1023" s="62">
        <v>0.1</v>
      </c>
      <c r="H1023" s="62">
        <v>1003</v>
      </c>
      <c r="I1023" s="62">
        <v>265.3</v>
      </c>
      <c r="J1023" s="62">
        <v>0</v>
      </c>
    </row>
    <row r="1024" spans="1:10" x14ac:dyDescent="0.25">
      <c r="A1024" s="1">
        <v>1004</v>
      </c>
      <c r="B1024" s="62">
        <v>664.8</v>
      </c>
      <c r="C1024" s="62">
        <v>0.60000000000000009</v>
      </c>
      <c r="D1024" s="62">
        <v>672.9</v>
      </c>
      <c r="E1024" s="67">
        <v>1004</v>
      </c>
      <c r="F1024" s="67">
        <v>279.3</v>
      </c>
      <c r="G1024" s="62">
        <v>0.1</v>
      </c>
      <c r="H1024" s="62">
        <v>1004</v>
      </c>
      <c r="I1024" s="62">
        <v>265.3</v>
      </c>
      <c r="J1024" s="62">
        <v>0</v>
      </c>
    </row>
    <row r="1025" spans="1:10" x14ac:dyDescent="0.25">
      <c r="A1025" s="1">
        <v>1005</v>
      </c>
      <c r="B1025" s="62">
        <v>665.4</v>
      </c>
      <c r="C1025" s="62">
        <v>0.7</v>
      </c>
      <c r="D1025" s="62">
        <v>673.5</v>
      </c>
      <c r="E1025" s="67">
        <v>1005</v>
      </c>
      <c r="F1025" s="67">
        <v>279.39999999999998</v>
      </c>
      <c r="G1025" s="62">
        <v>0.1</v>
      </c>
      <c r="H1025" s="62">
        <v>1005</v>
      </c>
      <c r="I1025" s="62">
        <v>265.3</v>
      </c>
      <c r="J1025" s="62">
        <v>0</v>
      </c>
    </row>
    <row r="1026" spans="1:10" x14ac:dyDescent="0.25">
      <c r="A1026" s="1">
        <v>1006</v>
      </c>
      <c r="B1026" s="62">
        <v>666.1</v>
      </c>
      <c r="C1026" s="62">
        <v>0.7</v>
      </c>
      <c r="D1026" s="62">
        <v>674.2</v>
      </c>
      <c r="E1026" s="67">
        <v>1006</v>
      </c>
      <c r="F1026" s="67">
        <v>279.5</v>
      </c>
      <c r="G1026" s="62">
        <v>0.1</v>
      </c>
      <c r="H1026" s="62">
        <v>1006</v>
      </c>
      <c r="I1026" s="62">
        <v>265.3</v>
      </c>
      <c r="J1026" s="62">
        <v>0</v>
      </c>
    </row>
    <row r="1027" spans="1:10" x14ac:dyDescent="0.25">
      <c r="A1027" s="1">
        <v>1007</v>
      </c>
      <c r="B1027" s="62">
        <v>666.9</v>
      </c>
      <c r="C1027" s="62">
        <v>0.8</v>
      </c>
      <c r="D1027" s="62">
        <v>675</v>
      </c>
      <c r="E1027" s="67">
        <v>1007</v>
      </c>
      <c r="F1027" s="67">
        <v>279.60000000000002</v>
      </c>
      <c r="G1027" s="62">
        <v>0.1</v>
      </c>
      <c r="H1027" s="62">
        <v>1007</v>
      </c>
      <c r="I1027" s="62">
        <v>265.3</v>
      </c>
      <c r="J1027" s="62">
        <v>0</v>
      </c>
    </row>
    <row r="1028" spans="1:10" x14ac:dyDescent="0.25">
      <c r="A1028" s="1">
        <v>1008</v>
      </c>
      <c r="B1028" s="62">
        <v>667.6</v>
      </c>
      <c r="C1028" s="62">
        <v>0.8</v>
      </c>
      <c r="D1028" s="62">
        <v>675.8</v>
      </c>
      <c r="E1028" s="67">
        <v>1008</v>
      </c>
      <c r="F1028" s="67">
        <v>279.7</v>
      </c>
      <c r="G1028" s="62">
        <v>0.1</v>
      </c>
      <c r="H1028" s="62">
        <v>1008</v>
      </c>
      <c r="I1028" s="62">
        <v>265.3</v>
      </c>
      <c r="J1028" s="62">
        <v>0</v>
      </c>
    </row>
    <row r="1029" spans="1:10" x14ac:dyDescent="0.25">
      <c r="A1029" s="1">
        <v>1009</v>
      </c>
      <c r="B1029" s="62">
        <v>668.4</v>
      </c>
      <c r="C1029" s="62">
        <v>0.8</v>
      </c>
      <c r="D1029" s="62">
        <v>676.6</v>
      </c>
      <c r="E1029" s="67">
        <v>1009</v>
      </c>
      <c r="F1029" s="67">
        <v>279.8</v>
      </c>
      <c r="G1029" s="62">
        <v>0.1</v>
      </c>
      <c r="H1029" s="62">
        <v>1009</v>
      </c>
      <c r="I1029" s="62">
        <v>265.3</v>
      </c>
      <c r="J1029" s="62">
        <v>0</v>
      </c>
    </row>
    <row r="1030" spans="1:10" x14ac:dyDescent="0.25">
      <c r="A1030" s="1">
        <v>1010</v>
      </c>
      <c r="B1030" s="62">
        <v>669.2</v>
      </c>
      <c r="C1030" s="62">
        <v>0.8</v>
      </c>
      <c r="D1030" s="62">
        <v>677.4</v>
      </c>
      <c r="E1030" s="67">
        <v>1010</v>
      </c>
      <c r="F1030" s="67">
        <v>279.89999999999998</v>
      </c>
      <c r="G1030" s="62">
        <v>0.1</v>
      </c>
      <c r="H1030" s="62">
        <v>1010</v>
      </c>
      <c r="I1030" s="62">
        <v>265.3</v>
      </c>
      <c r="J1030" s="62">
        <v>0</v>
      </c>
    </row>
    <row r="1031" spans="1:10" x14ac:dyDescent="0.25">
      <c r="A1031" s="1">
        <v>1011</v>
      </c>
      <c r="B1031" s="62">
        <v>670.1</v>
      </c>
      <c r="C1031" s="62">
        <v>0.8</v>
      </c>
      <c r="D1031" s="62">
        <v>678.2</v>
      </c>
      <c r="E1031" s="67">
        <v>1011</v>
      </c>
      <c r="F1031" s="67">
        <v>280</v>
      </c>
      <c r="G1031" s="62">
        <v>0.1</v>
      </c>
      <c r="H1031" s="62">
        <v>1011</v>
      </c>
      <c r="I1031" s="62">
        <v>265.3</v>
      </c>
      <c r="J1031" s="62">
        <v>0</v>
      </c>
    </row>
    <row r="1032" spans="1:10" x14ac:dyDescent="0.25">
      <c r="A1032" s="1">
        <v>1012</v>
      </c>
      <c r="B1032" s="62">
        <v>670.9</v>
      </c>
      <c r="C1032" s="62">
        <v>0.8</v>
      </c>
      <c r="D1032" s="62">
        <v>679.1</v>
      </c>
      <c r="E1032" s="67">
        <v>1012</v>
      </c>
      <c r="F1032" s="67">
        <v>280.10000000000002</v>
      </c>
      <c r="G1032" s="62">
        <v>0.1</v>
      </c>
      <c r="H1032" s="62">
        <v>1012</v>
      </c>
      <c r="I1032" s="62">
        <v>265.3</v>
      </c>
      <c r="J1032" s="62">
        <v>0</v>
      </c>
    </row>
    <row r="1033" spans="1:10" x14ac:dyDescent="0.25">
      <c r="A1033" s="1">
        <v>1013</v>
      </c>
      <c r="B1033" s="62">
        <v>671.7</v>
      </c>
      <c r="C1033" s="62">
        <v>0.8</v>
      </c>
      <c r="D1033" s="62">
        <v>679.9</v>
      </c>
      <c r="E1033" s="67">
        <v>1013</v>
      </c>
      <c r="F1033" s="67">
        <v>280.2</v>
      </c>
      <c r="G1033" s="62">
        <v>0.1</v>
      </c>
      <c r="H1033" s="62">
        <v>1013</v>
      </c>
      <c r="I1033" s="62">
        <v>265.3</v>
      </c>
      <c r="J1033" s="62">
        <v>0</v>
      </c>
    </row>
    <row r="1034" spans="1:10" x14ac:dyDescent="0.25">
      <c r="A1034" s="1">
        <v>1014</v>
      </c>
      <c r="B1034" s="62">
        <v>672.5</v>
      </c>
      <c r="C1034" s="62">
        <v>0.8</v>
      </c>
      <c r="D1034" s="62">
        <v>680.7</v>
      </c>
      <c r="E1034" s="67">
        <v>1014</v>
      </c>
      <c r="F1034" s="67">
        <v>280.3</v>
      </c>
      <c r="G1034" s="62">
        <v>0.1</v>
      </c>
      <c r="H1034" s="62">
        <v>1014</v>
      </c>
      <c r="I1034" s="62">
        <v>265.3</v>
      </c>
      <c r="J1034" s="62">
        <v>0</v>
      </c>
    </row>
    <row r="1035" spans="1:10" x14ac:dyDescent="0.25">
      <c r="A1035" s="1">
        <v>1015</v>
      </c>
      <c r="B1035" s="62">
        <v>673.3</v>
      </c>
      <c r="C1035" s="62">
        <v>0.8</v>
      </c>
      <c r="D1035" s="62">
        <v>681.6</v>
      </c>
      <c r="E1035" s="67">
        <v>1015</v>
      </c>
      <c r="F1035" s="67">
        <v>280.3</v>
      </c>
      <c r="G1035" s="62">
        <v>0.1</v>
      </c>
      <c r="H1035" s="62">
        <v>1015</v>
      </c>
      <c r="I1035" s="62">
        <v>265.3</v>
      </c>
      <c r="J1035" s="62">
        <v>0</v>
      </c>
    </row>
    <row r="1036" spans="1:10" x14ac:dyDescent="0.25">
      <c r="A1036" s="1">
        <v>1016</v>
      </c>
      <c r="B1036" s="62">
        <v>674.1</v>
      </c>
      <c r="C1036" s="62">
        <v>0.8</v>
      </c>
      <c r="D1036" s="62">
        <v>682.4</v>
      </c>
      <c r="E1036" s="67">
        <v>1016</v>
      </c>
      <c r="F1036" s="67">
        <v>280.39999999999998</v>
      </c>
      <c r="G1036" s="62">
        <v>0.1</v>
      </c>
      <c r="H1036" s="62">
        <v>1016</v>
      </c>
      <c r="I1036" s="62">
        <v>265.3</v>
      </c>
      <c r="J1036" s="62">
        <v>0</v>
      </c>
    </row>
    <row r="1037" spans="1:10" x14ac:dyDescent="0.25">
      <c r="A1037" s="1">
        <v>1017</v>
      </c>
      <c r="B1037" s="62">
        <v>674.9</v>
      </c>
      <c r="C1037" s="62">
        <v>0.8</v>
      </c>
      <c r="D1037" s="62">
        <v>683.1</v>
      </c>
      <c r="E1037" s="67">
        <v>1017</v>
      </c>
      <c r="F1037" s="67">
        <v>280.5</v>
      </c>
      <c r="G1037" s="62">
        <v>0.1</v>
      </c>
      <c r="H1037" s="62">
        <v>1017</v>
      </c>
      <c r="I1037" s="62">
        <v>265.3</v>
      </c>
      <c r="J1037" s="62">
        <v>0</v>
      </c>
    </row>
    <row r="1038" spans="1:10" x14ac:dyDescent="0.25">
      <c r="A1038" s="1">
        <v>1018</v>
      </c>
      <c r="B1038" s="62">
        <v>675.6</v>
      </c>
      <c r="C1038" s="62">
        <v>0.7</v>
      </c>
      <c r="D1038" s="62">
        <v>683.9</v>
      </c>
      <c r="E1038" s="67">
        <v>1018</v>
      </c>
      <c r="F1038" s="67">
        <v>280.60000000000002</v>
      </c>
      <c r="G1038" s="62">
        <v>0.1</v>
      </c>
      <c r="H1038" s="62">
        <v>1018</v>
      </c>
      <c r="I1038" s="62">
        <v>265.3</v>
      </c>
      <c r="J1038" s="62">
        <v>0</v>
      </c>
    </row>
    <row r="1039" spans="1:10" x14ac:dyDescent="0.25">
      <c r="A1039" s="1">
        <v>1019</v>
      </c>
      <c r="B1039" s="62">
        <v>676.3</v>
      </c>
      <c r="C1039" s="62">
        <v>0.7</v>
      </c>
      <c r="D1039" s="62">
        <v>684.6</v>
      </c>
      <c r="E1039" s="67">
        <v>1019</v>
      </c>
      <c r="F1039" s="67">
        <v>280.60000000000002</v>
      </c>
      <c r="G1039" s="62">
        <v>0.1</v>
      </c>
      <c r="H1039" s="62">
        <v>1019</v>
      </c>
      <c r="I1039" s="62">
        <v>265.3</v>
      </c>
      <c r="J1039" s="62">
        <v>0</v>
      </c>
    </row>
    <row r="1040" spans="1:10" x14ac:dyDescent="0.25">
      <c r="A1040" s="1">
        <v>1020</v>
      </c>
      <c r="B1040" s="62">
        <v>677</v>
      </c>
      <c r="C1040" s="62">
        <v>0.60000000000000009</v>
      </c>
      <c r="D1040" s="62">
        <v>685.2</v>
      </c>
      <c r="E1040" s="67">
        <v>1020</v>
      </c>
      <c r="F1040" s="67">
        <v>280.7</v>
      </c>
      <c r="G1040" s="62">
        <v>0</v>
      </c>
      <c r="H1040" s="62">
        <v>1020</v>
      </c>
      <c r="I1040" s="62">
        <v>265.39999999999998</v>
      </c>
      <c r="J1040" s="62">
        <v>0</v>
      </c>
    </row>
    <row r="1041" spans="1:10" x14ac:dyDescent="0.25">
      <c r="A1041" s="1">
        <v>1021</v>
      </c>
      <c r="B1041" s="62">
        <v>677.6</v>
      </c>
      <c r="C1041" s="62">
        <v>0.60000000000000009</v>
      </c>
      <c r="D1041" s="62">
        <v>685.9</v>
      </c>
      <c r="E1041" s="67">
        <v>1021</v>
      </c>
      <c r="F1041" s="67">
        <v>280.7</v>
      </c>
      <c r="G1041" s="62">
        <v>0</v>
      </c>
      <c r="H1041" s="62">
        <v>1021</v>
      </c>
      <c r="I1041" s="62">
        <v>265.39999999999998</v>
      </c>
      <c r="J1041" s="62">
        <v>0</v>
      </c>
    </row>
    <row r="1042" spans="1:10" x14ac:dyDescent="0.25">
      <c r="A1042" s="1">
        <v>1022</v>
      </c>
      <c r="B1042" s="62">
        <v>678.1</v>
      </c>
      <c r="C1042" s="62">
        <v>0.5</v>
      </c>
      <c r="D1042" s="62">
        <v>686.4</v>
      </c>
      <c r="E1042" s="67">
        <v>1022</v>
      </c>
      <c r="F1042" s="67">
        <v>280.7</v>
      </c>
      <c r="G1042" s="62">
        <v>0</v>
      </c>
      <c r="H1042" s="62">
        <v>1022</v>
      </c>
      <c r="I1042" s="62">
        <v>265.39999999999998</v>
      </c>
      <c r="J1042" s="62">
        <v>0</v>
      </c>
    </row>
    <row r="1043" spans="1:10" x14ac:dyDescent="0.25">
      <c r="A1043" s="1">
        <v>1023</v>
      </c>
      <c r="B1043" s="62">
        <v>678.6</v>
      </c>
      <c r="C1043" s="62">
        <v>0.5</v>
      </c>
      <c r="D1043" s="62">
        <v>686.9</v>
      </c>
      <c r="E1043" s="67">
        <v>1023</v>
      </c>
      <c r="F1043" s="67">
        <v>280.8</v>
      </c>
      <c r="G1043" s="62">
        <v>0</v>
      </c>
      <c r="H1043" s="62">
        <v>1023</v>
      </c>
      <c r="I1043" s="62">
        <v>265.39999999999998</v>
      </c>
      <c r="J1043" s="62">
        <v>0</v>
      </c>
    </row>
    <row r="1044" spans="1:10" x14ac:dyDescent="0.25">
      <c r="A1044" s="1">
        <v>1024</v>
      </c>
      <c r="B1044" s="62">
        <v>679</v>
      </c>
      <c r="C1044" s="62">
        <v>0.4</v>
      </c>
      <c r="D1044" s="62">
        <v>687.3</v>
      </c>
      <c r="E1044" s="67">
        <v>1024</v>
      </c>
      <c r="F1044" s="67">
        <v>280.8</v>
      </c>
      <c r="G1044" s="62">
        <v>0</v>
      </c>
      <c r="H1044" s="62">
        <v>1024</v>
      </c>
      <c r="I1044" s="62">
        <v>265.39999999999998</v>
      </c>
      <c r="J1044" s="62">
        <v>0</v>
      </c>
    </row>
    <row r="1045" spans="1:10" x14ac:dyDescent="0.25">
      <c r="A1045" s="1">
        <v>1025</v>
      </c>
      <c r="B1045" s="62">
        <v>679.4</v>
      </c>
      <c r="C1045" s="62">
        <v>0.30000000000000004</v>
      </c>
      <c r="D1045" s="62">
        <v>687.7</v>
      </c>
      <c r="E1045" s="67">
        <v>1025</v>
      </c>
      <c r="F1045" s="67">
        <v>280.8</v>
      </c>
      <c r="G1045" s="62">
        <v>0</v>
      </c>
      <c r="H1045" s="62">
        <v>1025</v>
      </c>
      <c r="I1045" s="62">
        <v>265.39999999999998</v>
      </c>
      <c r="J1045" s="62">
        <v>0</v>
      </c>
    </row>
    <row r="1046" spans="1:10" x14ac:dyDescent="0.25">
      <c r="A1046" s="1">
        <v>1026</v>
      </c>
      <c r="B1046" s="62">
        <v>679.6</v>
      </c>
      <c r="C1046" s="62">
        <v>0.2</v>
      </c>
      <c r="D1046" s="62">
        <v>687.9</v>
      </c>
      <c r="E1046" s="67">
        <v>1026</v>
      </c>
      <c r="F1046" s="67">
        <v>280.7</v>
      </c>
      <c r="G1046" s="62">
        <v>0</v>
      </c>
      <c r="H1046" s="62">
        <v>1026</v>
      </c>
      <c r="I1046" s="62">
        <v>265.5</v>
      </c>
      <c r="J1046" s="62">
        <v>0</v>
      </c>
    </row>
    <row r="1047" spans="1:10" x14ac:dyDescent="0.25">
      <c r="A1047" s="1">
        <v>1027</v>
      </c>
      <c r="B1047" s="62">
        <v>679.8</v>
      </c>
      <c r="C1047" s="62">
        <v>0.1</v>
      </c>
      <c r="D1047" s="62">
        <v>688.1</v>
      </c>
      <c r="E1047" s="67">
        <v>1027</v>
      </c>
      <c r="F1047" s="67">
        <v>280.7</v>
      </c>
      <c r="G1047" s="62">
        <v>0</v>
      </c>
      <c r="H1047" s="62">
        <v>1027</v>
      </c>
      <c r="I1047" s="62">
        <v>265.5</v>
      </c>
      <c r="J1047" s="62">
        <v>0</v>
      </c>
    </row>
    <row r="1048" spans="1:10" x14ac:dyDescent="0.25">
      <c r="A1048" s="1">
        <v>1028</v>
      </c>
      <c r="B1048" s="62">
        <v>679.9</v>
      </c>
      <c r="C1048" s="62">
        <v>0.1</v>
      </c>
      <c r="D1048" s="62">
        <v>688.2</v>
      </c>
      <c r="E1048" s="67">
        <v>1028</v>
      </c>
      <c r="F1048" s="67">
        <v>280.7</v>
      </c>
      <c r="G1048" s="62">
        <v>0</v>
      </c>
      <c r="H1048" s="62">
        <v>1028</v>
      </c>
      <c r="I1048" s="62">
        <v>265.5</v>
      </c>
      <c r="J1048" s="62">
        <v>0</v>
      </c>
    </row>
    <row r="1049" spans="1:10" x14ac:dyDescent="0.25">
      <c r="A1049" s="1">
        <v>1029</v>
      </c>
      <c r="B1049" s="62">
        <v>679.9</v>
      </c>
      <c r="C1049" s="62">
        <v>0</v>
      </c>
      <c r="D1049" s="62">
        <v>688.2</v>
      </c>
      <c r="E1049" s="67">
        <v>1029</v>
      </c>
      <c r="F1049" s="67">
        <v>280.60000000000002</v>
      </c>
      <c r="G1049" s="62">
        <v>-0.1</v>
      </c>
      <c r="H1049" s="62">
        <v>1029</v>
      </c>
      <c r="I1049" s="62">
        <v>265.5</v>
      </c>
      <c r="J1049" s="62">
        <v>0</v>
      </c>
    </row>
    <row r="1050" spans="1:10" x14ac:dyDescent="0.25">
      <c r="A1050" s="1">
        <v>1030</v>
      </c>
      <c r="B1050" s="62">
        <v>679.9</v>
      </c>
      <c r="C1050" s="62">
        <v>-0.1</v>
      </c>
      <c r="D1050" s="62">
        <v>688.2</v>
      </c>
      <c r="E1050" s="67">
        <v>1030</v>
      </c>
      <c r="F1050" s="67">
        <v>280.60000000000002</v>
      </c>
      <c r="G1050" s="62">
        <v>-0.1</v>
      </c>
      <c r="H1050" s="62">
        <v>1030</v>
      </c>
      <c r="I1050" s="62">
        <v>265.60000000000002</v>
      </c>
      <c r="J1050" s="62">
        <v>0</v>
      </c>
    </row>
    <row r="1051" spans="1:10" x14ac:dyDescent="0.25">
      <c r="A1051" s="1">
        <v>1031</v>
      </c>
      <c r="B1051" s="62">
        <v>679.8</v>
      </c>
      <c r="C1051" s="62">
        <v>-0.1</v>
      </c>
      <c r="D1051" s="62">
        <v>688.1</v>
      </c>
      <c r="E1051" s="67">
        <v>1031</v>
      </c>
      <c r="F1051" s="67">
        <v>280.5</v>
      </c>
      <c r="G1051" s="62">
        <v>-0.1</v>
      </c>
      <c r="H1051" s="62">
        <v>1031</v>
      </c>
      <c r="I1051" s="62">
        <v>265.60000000000002</v>
      </c>
      <c r="J1051" s="62">
        <v>0</v>
      </c>
    </row>
    <row r="1052" spans="1:10" x14ac:dyDescent="0.25">
      <c r="A1052" s="1">
        <v>1032</v>
      </c>
      <c r="B1052" s="62">
        <v>679.6</v>
      </c>
      <c r="C1052" s="62">
        <v>-0.2</v>
      </c>
      <c r="D1052" s="62">
        <v>687.9</v>
      </c>
      <c r="E1052" s="67">
        <v>1032</v>
      </c>
      <c r="F1052" s="67">
        <v>280.5</v>
      </c>
      <c r="G1052" s="62">
        <v>0</v>
      </c>
      <c r="H1052" s="62">
        <v>1032</v>
      </c>
      <c r="I1052" s="62">
        <v>265.60000000000002</v>
      </c>
      <c r="J1052" s="62">
        <v>0</v>
      </c>
    </row>
    <row r="1053" spans="1:10" x14ac:dyDescent="0.25">
      <c r="A1053" s="1">
        <v>1033</v>
      </c>
      <c r="B1053" s="62">
        <v>679.4</v>
      </c>
      <c r="C1053" s="62">
        <v>-0.2</v>
      </c>
      <c r="D1053" s="62">
        <v>687.7</v>
      </c>
      <c r="E1053" s="67">
        <v>1033</v>
      </c>
      <c r="F1053" s="67">
        <v>280.39999999999998</v>
      </c>
      <c r="G1053" s="62">
        <v>0</v>
      </c>
      <c r="H1053" s="62">
        <v>1033</v>
      </c>
      <c r="I1053" s="62">
        <v>265.60000000000002</v>
      </c>
      <c r="J1053" s="62">
        <v>0</v>
      </c>
    </row>
    <row r="1054" spans="1:10" x14ac:dyDescent="0.25">
      <c r="A1054" s="1">
        <v>1034</v>
      </c>
      <c r="B1054" s="62">
        <v>679.1</v>
      </c>
      <c r="C1054" s="62">
        <v>-0.30000000000000004</v>
      </c>
      <c r="D1054" s="62">
        <v>687.4</v>
      </c>
      <c r="E1054" s="67">
        <v>1034</v>
      </c>
      <c r="F1054" s="67">
        <v>280.39999999999998</v>
      </c>
      <c r="G1054" s="62">
        <v>0</v>
      </c>
      <c r="H1054" s="62">
        <v>1034</v>
      </c>
      <c r="I1054" s="62">
        <v>265.7</v>
      </c>
      <c r="J1054" s="62">
        <v>0</v>
      </c>
    </row>
    <row r="1055" spans="1:10" x14ac:dyDescent="0.25">
      <c r="A1055" s="1">
        <v>1035</v>
      </c>
      <c r="B1055" s="62">
        <v>678.8</v>
      </c>
      <c r="C1055" s="62">
        <v>-0.30000000000000004</v>
      </c>
      <c r="D1055" s="62">
        <v>687.1</v>
      </c>
      <c r="E1055" s="67">
        <v>1035</v>
      </c>
      <c r="F1055" s="67">
        <v>280.39999999999998</v>
      </c>
      <c r="G1055" s="62">
        <v>0</v>
      </c>
      <c r="H1055" s="62">
        <v>1035</v>
      </c>
      <c r="I1055" s="62">
        <v>265.7</v>
      </c>
      <c r="J1055" s="62">
        <v>0</v>
      </c>
    </row>
    <row r="1056" spans="1:10" x14ac:dyDescent="0.25">
      <c r="A1056" s="1">
        <v>1036</v>
      </c>
      <c r="B1056" s="62">
        <v>678.5</v>
      </c>
      <c r="C1056" s="62">
        <v>-0.30000000000000004</v>
      </c>
      <c r="D1056" s="62">
        <v>686.8</v>
      </c>
      <c r="E1056" s="67">
        <v>1036</v>
      </c>
      <c r="F1056" s="67">
        <v>280.3</v>
      </c>
      <c r="G1056" s="62">
        <v>0</v>
      </c>
      <c r="H1056" s="62">
        <v>1036</v>
      </c>
      <c r="I1056" s="62">
        <v>265.7</v>
      </c>
      <c r="J1056" s="62">
        <v>0</v>
      </c>
    </row>
    <row r="1057" spans="1:10" x14ac:dyDescent="0.25">
      <c r="A1057" s="1">
        <v>1037</v>
      </c>
      <c r="B1057" s="62">
        <v>678.2</v>
      </c>
      <c r="C1057" s="62">
        <v>-0.4</v>
      </c>
      <c r="D1057" s="62">
        <v>686.4</v>
      </c>
      <c r="E1057" s="67">
        <v>1037</v>
      </c>
      <c r="F1057" s="67">
        <v>280.39999999999998</v>
      </c>
      <c r="G1057" s="62">
        <v>0</v>
      </c>
      <c r="H1057" s="62">
        <v>1037</v>
      </c>
      <c r="I1057" s="62">
        <v>265.7</v>
      </c>
      <c r="J1057" s="62">
        <v>0</v>
      </c>
    </row>
    <row r="1058" spans="1:10" x14ac:dyDescent="0.25">
      <c r="A1058" s="1">
        <v>1038</v>
      </c>
      <c r="B1058" s="62">
        <v>677.8</v>
      </c>
      <c r="C1058" s="62">
        <v>-0.4</v>
      </c>
      <c r="D1058" s="62">
        <v>686.1</v>
      </c>
      <c r="E1058" s="67">
        <v>1038</v>
      </c>
      <c r="F1058" s="67">
        <v>280.39999999999998</v>
      </c>
      <c r="G1058" s="62">
        <v>0</v>
      </c>
      <c r="H1058" s="62">
        <v>1038</v>
      </c>
      <c r="I1058" s="62">
        <v>265.8</v>
      </c>
      <c r="J1058" s="62">
        <v>0</v>
      </c>
    </row>
    <row r="1059" spans="1:10" x14ac:dyDescent="0.25">
      <c r="A1059" s="1">
        <v>1039</v>
      </c>
      <c r="B1059" s="62">
        <v>677.4</v>
      </c>
      <c r="C1059" s="62">
        <v>-0.4</v>
      </c>
      <c r="D1059" s="62">
        <v>685.7</v>
      </c>
      <c r="E1059" s="67">
        <v>1039</v>
      </c>
      <c r="F1059" s="67">
        <v>280.39999999999998</v>
      </c>
      <c r="G1059" s="62">
        <v>0.1</v>
      </c>
      <c r="H1059" s="62">
        <v>1039</v>
      </c>
      <c r="I1059" s="62">
        <v>265.8</v>
      </c>
      <c r="J1059" s="62">
        <v>0</v>
      </c>
    </row>
    <row r="1060" spans="1:10" x14ac:dyDescent="0.25">
      <c r="A1060" s="1">
        <v>1040</v>
      </c>
      <c r="B1060" s="62">
        <v>677.1</v>
      </c>
      <c r="C1060" s="62">
        <v>-0.4</v>
      </c>
      <c r="D1060" s="62">
        <v>685.3</v>
      </c>
      <c r="E1060" s="67">
        <v>1040</v>
      </c>
      <c r="F1060" s="67">
        <v>280.5</v>
      </c>
      <c r="G1060" s="62">
        <v>0.1</v>
      </c>
      <c r="H1060" s="62">
        <v>1040</v>
      </c>
      <c r="I1060" s="62">
        <v>265.8</v>
      </c>
      <c r="J1060" s="62">
        <v>0</v>
      </c>
    </row>
    <row r="1061" spans="1:10" x14ac:dyDescent="0.25">
      <c r="A1061" s="1">
        <v>1041</v>
      </c>
      <c r="B1061" s="62">
        <v>676.7</v>
      </c>
      <c r="C1061" s="62">
        <v>-0.4</v>
      </c>
      <c r="D1061" s="62">
        <v>684.9</v>
      </c>
      <c r="E1061" s="67">
        <v>1041</v>
      </c>
      <c r="F1061" s="67">
        <v>280.60000000000002</v>
      </c>
      <c r="G1061" s="62">
        <v>0.1</v>
      </c>
      <c r="H1061" s="62">
        <v>1041</v>
      </c>
      <c r="I1061" s="62">
        <v>265.89999999999998</v>
      </c>
      <c r="J1061" s="62">
        <v>0</v>
      </c>
    </row>
    <row r="1062" spans="1:10" x14ac:dyDescent="0.25">
      <c r="A1062" s="1">
        <v>1042</v>
      </c>
      <c r="B1062" s="62">
        <v>676.3</v>
      </c>
      <c r="C1062" s="62">
        <v>-0.4</v>
      </c>
      <c r="D1062" s="62">
        <v>684.6</v>
      </c>
      <c r="E1062" s="67">
        <v>1042</v>
      </c>
      <c r="F1062" s="67">
        <v>280.7</v>
      </c>
      <c r="G1062" s="62">
        <v>0.1</v>
      </c>
      <c r="H1062" s="62">
        <v>1042</v>
      </c>
      <c r="I1062" s="62">
        <v>265.89999999999998</v>
      </c>
      <c r="J1062" s="62">
        <v>0</v>
      </c>
    </row>
    <row r="1063" spans="1:10" x14ac:dyDescent="0.25">
      <c r="A1063" s="1">
        <v>1043</v>
      </c>
      <c r="B1063" s="62">
        <v>675.9</v>
      </c>
      <c r="C1063" s="62">
        <v>-0.4</v>
      </c>
      <c r="D1063" s="62">
        <v>684.2</v>
      </c>
      <c r="E1063" s="67">
        <v>1043</v>
      </c>
      <c r="F1063" s="67">
        <v>280.8</v>
      </c>
      <c r="G1063" s="62">
        <v>0.1</v>
      </c>
      <c r="H1063" s="62">
        <v>1043</v>
      </c>
      <c r="I1063" s="62">
        <v>265.89999999999998</v>
      </c>
      <c r="J1063" s="62">
        <v>0</v>
      </c>
    </row>
    <row r="1064" spans="1:10" x14ac:dyDescent="0.25">
      <c r="A1064" s="1">
        <v>1044</v>
      </c>
      <c r="B1064" s="62">
        <v>675.6</v>
      </c>
      <c r="C1064" s="62">
        <v>-0.4</v>
      </c>
      <c r="D1064" s="62">
        <v>683.8</v>
      </c>
      <c r="E1064" s="67">
        <v>1044</v>
      </c>
      <c r="F1064" s="67">
        <v>280.89999999999998</v>
      </c>
      <c r="G1064" s="62">
        <v>0.1</v>
      </c>
      <c r="H1064" s="62">
        <v>1044</v>
      </c>
      <c r="I1064" s="62">
        <v>266</v>
      </c>
      <c r="J1064" s="62">
        <v>0</v>
      </c>
    </row>
    <row r="1065" spans="1:10" x14ac:dyDescent="0.25">
      <c r="A1065" s="1">
        <v>1045</v>
      </c>
      <c r="B1065" s="62">
        <v>675.2</v>
      </c>
      <c r="C1065" s="62">
        <v>-0.4</v>
      </c>
      <c r="D1065" s="62">
        <v>683.4</v>
      </c>
      <c r="E1065" s="67">
        <v>1045</v>
      </c>
      <c r="F1065" s="67">
        <v>281</v>
      </c>
      <c r="G1065" s="62">
        <v>0.1</v>
      </c>
      <c r="H1065" s="62">
        <v>1045</v>
      </c>
      <c r="I1065" s="62">
        <v>266</v>
      </c>
      <c r="J1065" s="62">
        <v>0</v>
      </c>
    </row>
    <row r="1066" spans="1:10" x14ac:dyDescent="0.25">
      <c r="A1066" s="1">
        <v>1046</v>
      </c>
      <c r="B1066" s="62">
        <v>674.8</v>
      </c>
      <c r="C1066" s="62">
        <v>-0.4</v>
      </c>
      <c r="D1066" s="62">
        <v>683.1</v>
      </c>
      <c r="E1066" s="67">
        <v>1046</v>
      </c>
      <c r="F1066" s="67">
        <v>281.2</v>
      </c>
      <c r="G1066" s="62">
        <v>0.1</v>
      </c>
      <c r="H1066" s="62">
        <v>1046</v>
      </c>
      <c r="I1066" s="62">
        <v>266.10000000000002</v>
      </c>
      <c r="J1066" s="62">
        <v>0</v>
      </c>
    </row>
    <row r="1067" spans="1:10" x14ac:dyDescent="0.25">
      <c r="A1067" s="1">
        <v>1047</v>
      </c>
      <c r="B1067" s="62">
        <v>674.5</v>
      </c>
      <c r="C1067" s="62">
        <v>-0.4</v>
      </c>
      <c r="D1067" s="62">
        <v>682.7</v>
      </c>
      <c r="E1067" s="67">
        <v>1047</v>
      </c>
      <c r="F1067" s="67">
        <v>281.3</v>
      </c>
      <c r="G1067" s="62">
        <v>0.1</v>
      </c>
      <c r="H1067" s="62">
        <v>1047</v>
      </c>
      <c r="I1067" s="62">
        <v>266.10000000000002</v>
      </c>
      <c r="J1067" s="62">
        <v>0</v>
      </c>
    </row>
    <row r="1068" spans="1:10" x14ac:dyDescent="0.25">
      <c r="A1068" s="1">
        <v>1048</v>
      </c>
      <c r="B1068" s="62">
        <v>674.1</v>
      </c>
      <c r="C1068" s="62">
        <v>-0.30000000000000004</v>
      </c>
      <c r="D1068" s="62">
        <v>682.3</v>
      </c>
      <c r="E1068" s="67">
        <v>1048</v>
      </c>
      <c r="F1068" s="67">
        <v>281.5</v>
      </c>
      <c r="G1068" s="62">
        <v>0.1</v>
      </c>
      <c r="H1068" s="62">
        <v>1048</v>
      </c>
      <c r="I1068" s="62">
        <v>266.10000000000002</v>
      </c>
      <c r="J1068" s="62">
        <v>0</v>
      </c>
    </row>
    <row r="1069" spans="1:10" x14ac:dyDescent="0.25">
      <c r="A1069" s="1">
        <v>1049</v>
      </c>
      <c r="B1069" s="62">
        <v>673.8</v>
      </c>
      <c r="C1069" s="62">
        <v>-0.30000000000000004</v>
      </c>
      <c r="D1069" s="62">
        <v>682</v>
      </c>
      <c r="E1069" s="67">
        <v>1049</v>
      </c>
      <c r="F1069" s="67">
        <v>281.60000000000002</v>
      </c>
      <c r="G1069" s="62">
        <v>0.1</v>
      </c>
      <c r="H1069" s="62">
        <v>1049</v>
      </c>
      <c r="I1069" s="62">
        <v>266.2</v>
      </c>
      <c r="J1069" s="62">
        <v>0</v>
      </c>
    </row>
    <row r="1070" spans="1:10" x14ac:dyDescent="0.25">
      <c r="A1070" s="1">
        <v>1050</v>
      </c>
      <c r="B1070" s="62">
        <v>673.5</v>
      </c>
      <c r="C1070" s="62">
        <v>-0.30000000000000004</v>
      </c>
      <c r="D1070" s="62">
        <v>681.7</v>
      </c>
      <c r="E1070" s="67">
        <v>1050</v>
      </c>
      <c r="F1070" s="67">
        <v>281.8</v>
      </c>
      <c r="G1070" s="62">
        <v>0.1</v>
      </c>
      <c r="H1070" s="62">
        <v>1050</v>
      </c>
      <c r="I1070" s="62">
        <v>266.2</v>
      </c>
      <c r="J1070" s="62">
        <v>0</v>
      </c>
    </row>
    <row r="1071" spans="1:10" x14ac:dyDescent="0.25">
      <c r="A1071" s="1">
        <v>1051</v>
      </c>
      <c r="B1071" s="62">
        <v>673.2</v>
      </c>
      <c r="C1071" s="62">
        <v>-0.30000000000000004</v>
      </c>
      <c r="D1071" s="62">
        <v>681.4</v>
      </c>
      <c r="E1071" s="67">
        <v>1051</v>
      </c>
      <c r="F1071" s="67">
        <v>281.89999999999998</v>
      </c>
      <c r="G1071" s="62">
        <v>0.1</v>
      </c>
      <c r="H1071" s="62">
        <v>1051</v>
      </c>
      <c r="I1071" s="62">
        <v>266.2</v>
      </c>
      <c r="J1071" s="62">
        <v>0</v>
      </c>
    </row>
    <row r="1072" spans="1:10" x14ac:dyDescent="0.25">
      <c r="A1072" s="1">
        <v>1052</v>
      </c>
      <c r="B1072" s="62">
        <v>672.9</v>
      </c>
      <c r="C1072" s="62">
        <v>-0.30000000000000004</v>
      </c>
      <c r="D1072" s="62">
        <v>681.1</v>
      </c>
      <c r="E1072" s="67">
        <v>1052</v>
      </c>
      <c r="F1072" s="67">
        <v>282</v>
      </c>
      <c r="G1072" s="62">
        <v>0.1</v>
      </c>
      <c r="H1072" s="62">
        <v>1052</v>
      </c>
      <c r="I1072" s="62">
        <v>266.3</v>
      </c>
      <c r="J1072" s="62">
        <v>0</v>
      </c>
    </row>
    <row r="1073" spans="1:10" x14ac:dyDescent="0.25">
      <c r="A1073" s="1">
        <v>1053</v>
      </c>
      <c r="B1073" s="62">
        <v>672.6</v>
      </c>
      <c r="C1073" s="62">
        <v>-0.2</v>
      </c>
      <c r="D1073" s="62">
        <v>680.8</v>
      </c>
      <c r="E1073" s="67">
        <v>1053</v>
      </c>
      <c r="F1073" s="67">
        <v>282.2</v>
      </c>
      <c r="G1073" s="62">
        <v>0.1</v>
      </c>
      <c r="H1073" s="62">
        <v>1053</v>
      </c>
      <c r="I1073" s="62">
        <v>266.3</v>
      </c>
      <c r="J1073" s="62">
        <v>0</v>
      </c>
    </row>
    <row r="1074" spans="1:10" x14ac:dyDescent="0.25">
      <c r="A1074" s="1">
        <v>1054</v>
      </c>
      <c r="B1074" s="62">
        <v>672.4</v>
      </c>
      <c r="C1074" s="62">
        <v>-0.2</v>
      </c>
      <c r="D1074" s="62">
        <v>680.6</v>
      </c>
      <c r="E1074" s="67">
        <v>1054</v>
      </c>
      <c r="F1074" s="67">
        <v>282.3</v>
      </c>
      <c r="G1074" s="62">
        <v>0.1</v>
      </c>
      <c r="H1074" s="62">
        <v>1054</v>
      </c>
      <c r="I1074" s="62">
        <v>266.39999999999998</v>
      </c>
      <c r="J1074" s="62">
        <v>0</v>
      </c>
    </row>
    <row r="1075" spans="1:10" x14ac:dyDescent="0.25">
      <c r="A1075" s="1">
        <v>1055</v>
      </c>
      <c r="B1075" s="62">
        <v>672.2</v>
      </c>
      <c r="C1075" s="62">
        <v>-0.2</v>
      </c>
      <c r="D1075" s="62">
        <v>680.4</v>
      </c>
      <c r="E1075" s="67">
        <v>1055</v>
      </c>
      <c r="F1075" s="67">
        <v>282.39999999999998</v>
      </c>
      <c r="G1075" s="62">
        <v>0.1</v>
      </c>
      <c r="H1075" s="62">
        <v>1055</v>
      </c>
      <c r="I1075" s="62">
        <v>266.39999999999998</v>
      </c>
      <c r="J1075" s="62">
        <v>0</v>
      </c>
    </row>
    <row r="1076" spans="1:10" x14ac:dyDescent="0.25">
      <c r="A1076" s="1">
        <v>1056</v>
      </c>
      <c r="B1076" s="62">
        <v>672</v>
      </c>
      <c r="C1076" s="62">
        <v>-0.2</v>
      </c>
      <c r="D1076" s="62">
        <v>680.2</v>
      </c>
      <c r="E1076" s="67">
        <v>1056</v>
      </c>
      <c r="F1076" s="67">
        <v>282.60000000000002</v>
      </c>
      <c r="G1076" s="62">
        <v>0.1</v>
      </c>
      <c r="H1076" s="62">
        <v>1056</v>
      </c>
      <c r="I1076" s="62">
        <v>266.39999999999998</v>
      </c>
      <c r="J1076" s="62">
        <v>0</v>
      </c>
    </row>
    <row r="1077" spans="1:10" x14ac:dyDescent="0.25">
      <c r="A1077" s="1">
        <v>1057</v>
      </c>
      <c r="B1077" s="62">
        <v>671.9</v>
      </c>
      <c r="C1077" s="62">
        <v>-0.1</v>
      </c>
      <c r="D1077" s="62">
        <v>680.1</v>
      </c>
      <c r="E1077" s="67">
        <v>1057</v>
      </c>
      <c r="F1077" s="67">
        <v>282.7</v>
      </c>
      <c r="G1077" s="62">
        <v>0.1</v>
      </c>
      <c r="H1077" s="62">
        <v>1057</v>
      </c>
      <c r="I1077" s="62">
        <v>266.5</v>
      </c>
      <c r="J1077" s="62">
        <v>0</v>
      </c>
    </row>
    <row r="1078" spans="1:10" x14ac:dyDescent="0.25">
      <c r="A1078" s="1">
        <v>1058</v>
      </c>
      <c r="B1078" s="62">
        <v>671.8</v>
      </c>
      <c r="C1078" s="62">
        <v>-0.1</v>
      </c>
      <c r="D1078" s="62">
        <v>679.9</v>
      </c>
      <c r="E1078" s="67">
        <v>1058</v>
      </c>
      <c r="F1078" s="67">
        <v>282.8</v>
      </c>
      <c r="G1078" s="62">
        <v>0.1</v>
      </c>
      <c r="H1078" s="62">
        <v>1058</v>
      </c>
      <c r="I1078" s="62">
        <v>266.5</v>
      </c>
      <c r="J1078" s="62">
        <v>0</v>
      </c>
    </row>
    <row r="1079" spans="1:10" x14ac:dyDescent="0.25">
      <c r="A1079" s="1">
        <v>1059</v>
      </c>
      <c r="B1079" s="62">
        <v>671.7</v>
      </c>
      <c r="C1079" s="62">
        <v>-0.1</v>
      </c>
      <c r="D1079" s="62">
        <v>679.9</v>
      </c>
      <c r="E1079" s="67">
        <v>1059</v>
      </c>
      <c r="F1079" s="67">
        <v>282.89999999999998</v>
      </c>
      <c r="G1079" s="62">
        <v>0.1</v>
      </c>
      <c r="H1079" s="62">
        <v>1059</v>
      </c>
      <c r="I1079" s="62">
        <v>266.60000000000002</v>
      </c>
      <c r="J1079" s="62">
        <v>0</v>
      </c>
    </row>
    <row r="1080" spans="1:10" x14ac:dyDescent="0.25">
      <c r="A1080" s="1">
        <v>1060</v>
      </c>
      <c r="B1080" s="62">
        <v>671.6</v>
      </c>
      <c r="C1080" s="62">
        <v>0</v>
      </c>
      <c r="D1080" s="62">
        <v>679.8</v>
      </c>
      <c r="E1080" s="67">
        <v>1060</v>
      </c>
      <c r="F1080" s="67">
        <v>282.89999999999998</v>
      </c>
      <c r="G1080" s="62">
        <v>0.1</v>
      </c>
      <c r="H1080" s="62">
        <v>1060</v>
      </c>
      <c r="I1080" s="62">
        <v>266.60000000000002</v>
      </c>
      <c r="J1080" s="62">
        <v>0</v>
      </c>
    </row>
    <row r="1081" spans="1:10" x14ac:dyDescent="0.25">
      <c r="A1081" s="1">
        <v>1061</v>
      </c>
      <c r="B1081" s="62">
        <v>671.6</v>
      </c>
      <c r="C1081" s="62">
        <v>0</v>
      </c>
      <c r="D1081" s="62">
        <v>679.8</v>
      </c>
      <c r="E1081" s="67">
        <v>1061</v>
      </c>
      <c r="F1081" s="67">
        <v>283</v>
      </c>
      <c r="G1081" s="62">
        <v>0.1</v>
      </c>
      <c r="H1081" s="62">
        <v>1061</v>
      </c>
      <c r="I1081" s="62">
        <v>266.60000000000002</v>
      </c>
      <c r="J1081" s="62">
        <v>0</v>
      </c>
    </row>
    <row r="1082" spans="1:10" x14ac:dyDescent="0.25">
      <c r="A1082" s="1">
        <v>1062</v>
      </c>
      <c r="B1082" s="62">
        <v>671.6</v>
      </c>
      <c r="C1082" s="62">
        <v>0</v>
      </c>
      <c r="D1082" s="62">
        <v>679.8</v>
      </c>
      <c r="E1082" s="67">
        <v>1062</v>
      </c>
      <c r="F1082" s="67">
        <v>283</v>
      </c>
      <c r="G1082" s="62">
        <v>0</v>
      </c>
      <c r="H1082" s="62">
        <v>1062</v>
      </c>
      <c r="I1082" s="62">
        <v>266.7</v>
      </c>
      <c r="J1082" s="62">
        <v>0</v>
      </c>
    </row>
    <row r="1083" spans="1:10" x14ac:dyDescent="0.25">
      <c r="A1083" s="1">
        <v>1063</v>
      </c>
      <c r="B1083" s="62">
        <v>671.7</v>
      </c>
      <c r="C1083" s="62">
        <v>0.1</v>
      </c>
      <c r="D1083" s="62">
        <v>679.9</v>
      </c>
      <c r="E1083" s="67">
        <v>1063</v>
      </c>
      <c r="F1083" s="67">
        <v>283.10000000000002</v>
      </c>
      <c r="G1083" s="62">
        <v>0</v>
      </c>
      <c r="H1083" s="62">
        <v>1063</v>
      </c>
      <c r="I1083" s="62">
        <v>266.7</v>
      </c>
      <c r="J1083" s="62">
        <v>0</v>
      </c>
    </row>
    <row r="1084" spans="1:10" x14ac:dyDescent="0.25">
      <c r="A1084" s="1">
        <v>1064</v>
      </c>
      <c r="B1084" s="62">
        <v>671.8</v>
      </c>
      <c r="C1084" s="62">
        <v>0.1</v>
      </c>
      <c r="D1084" s="62">
        <v>680</v>
      </c>
      <c r="E1084" s="67">
        <v>1064</v>
      </c>
      <c r="F1084" s="67">
        <v>283.10000000000002</v>
      </c>
      <c r="G1084" s="62">
        <v>0</v>
      </c>
      <c r="H1084" s="62">
        <v>1064</v>
      </c>
      <c r="I1084" s="62">
        <v>266.8</v>
      </c>
      <c r="J1084" s="62">
        <v>0</v>
      </c>
    </row>
    <row r="1085" spans="1:10" x14ac:dyDescent="0.25">
      <c r="A1085" s="1">
        <v>1065</v>
      </c>
      <c r="B1085" s="62">
        <v>671.9</v>
      </c>
      <c r="C1085" s="62">
        <v>0.1</v>
      </c>
      <c r="D1085" s="62">
        <v>680.1</v>
      </c>
      <c r="E1085" s="67">
        <v>1065</v>
      </c>
      <c r="F1085" s="67">
        <v>283.10000000000002</v>
      </c>
      <c r="G1085" s="62">
        <v>0</v>
      </c>
      <c r="H1085" s="62">
        <v>1065</v>
      </c>
      <c r="I1085" s="62">
        <v>266.8</v>
      </c>
      <c r="J1085" s="62">
        <v>0</v>
      </c>
    </row>
    <row r="1086" spans="1:10" x14ac:dyDescent="0.25">
      <c r="A1086" s="1">
        <v>1066</v>
      </c>
      <c r="B1086" s="62">
        <v>672</v>
      </c>
      <c r="C1086" s="62">
        <v>0.1</v>
      </c>
      <c r="D1086" s="62">
        <v>680.2</v>
      </c>
      <c r="E1086" s="67">
        <v>1066</v>
      </c>
      <c r="F1086" s="67">
        <v>283.10000000000002</v>
      </c>
      <c r="G1086" s="62">
        <v>0</v>
      </c>
      <c r="H1086" s="62">
        <v>1066</v>
      </c>
      <c r="I1086" s="62">
        <v>266.89999999999998</v>
      </c>
      <c r="J1086" s="62">
        <v>0</v>
      </c>
    </row>
    <row r="1087" spans="1:10" x14ac:dyDescent="0.25">
      <c r="A1087" s="1">
        <v>1067</v>
      </c>
      <c r="B1087" s="62">
        <v>672.1</v>
      </c>
      <c r="C1087" s="62">
        <v>0.2</v>
      </c>
      <c r="D1087" s="62">
        <v>680.3</v>
      </c>
      <c r="E1087" s="67">
        <v>1067</v>
      </c>
      <c r="F1087" s="67">
        <v>283.10000000000002</v>
      </c>
      <c r="G1087" s="62">
        <v>0</v>
      </c>
      <c r="H1087" s="62">
        <v>1067</v>
      </c>
      <c r="I1087" s="62">
        <v>266.89999999999998</v>
      </c>
      <c r="J1087" s="62">
        <v>0</v>
      </c>
    </row>
    <row r="1088" spans="1:10" x14ac:dyDescent="0.25">
      <c r="A1088" s="1">
        <v>1068</v>
      </c>
      <c r="B1088" s="62">
        <v>672.3</v>
      </c>
      <c r="C1088" s="62">
        <v>0.2</v>
      </c>
      <c r="D1088" s="62">
        <v>680.5</v>
      </c>
      <c r="E1088" s="67">
        <v>1068</v>
      </c>
      <c r="F1088" s="67">
        <v>283.10000000000002</v>
      </c>
      <c r="G1088" s="62">
        <v>0</v>
      </c>
      <c r="H1088" s="62">
        <v>1068</v>
      </c>
      <c r="I1088" s="62">
        <v>266.89999999999998</v>
      </c>
      <c r="J1088" s="62">
        <v>0</v>
      </c>
    </row>
    <row r="1089" spans="1:10" x14ac:dyDescent="0.25">
      <c r="A1089" s="1">
        <v>1069</v>
      </c>
      <c r="B1089" s="62">
        <v>672.5</v>
      </c>
      <c r="C1089" s="62">
        <v>0.2</v>
      </c>
      <c r="D1089" s="62">
        <v>680.7</v>
      </c>
      <c r="E1089" s="67">
        <v>1069</v>
      </c>
      <c r="F1089" s="67">
        <v>283.10000000000002</v>
      </c>
      <c r="G1089" s="62">
        <v>0</v>
      </c>
      <c r="H1089" s="62">
        <v>1069</v>
      </c>
      <c r="I1089" s="62">
        <v>267</v>
      </c>
      <c r="J1089" s="62">
        <v>0</v>
      </c>
    </row>
    <row r="1090" spans="1:10" x14ac:dyDescent="0.25">
      <c r="A1090" s="1">
        <v>1070</v>
      </c>
      <c r="B1090" s="62">
        <v>672.7</v>
      </c>
      <c r="C1090" s="62">
        <v>0.2</v>
      </c>
      <c r="D1090" s="62">
        <v>680.9</v>
      </c>
      <c r="E1090" s="67">
        <v>1070</v>
      </c>
      <c r="F1090" s="67">
        <v>283.10000000000002</v>
      </c>
      <c r="G1090" s="62">
        <v>0</v>
      </c>
      <c r="H1090" s="62">
        <v>1070</v>
      </c>
      <c r="I1090" s="62">
        <v>267</v>
      </c>
      <c r="J1090" s="62">
        <v>0</v>
      </c>
    </row>
    <row r="1091" spans="1:10" x14ac:dyDescent="0.25">
      <c r="A1091" s="1">
        <v>1071</v>
      </c>
      <c r="B1091" s="62">
        <v>672.9</v>
      </c>
      <c r="C1091" s="62">
        <v>0.2</v>
      </c>
      <c r="D1091" s="62">
        <v>681.1</v>
      </c>
      <c r="E1091" s="67">
        <v>1071</v>
      </c>
      <c r="F1091" s="67">
        <v>283</v>
      </c>
      <c r="G1091" s="62">
        <v>0</v>
      </c>
      <c r="H1091" s="62">
        <v>1071</v>
      </c>
      <c r="I1091" s="62">
        <v>267.10000000000002</v>
      </c>
      <c r="J1091" s="62">
        <v>0</v>
      </c>
    </row>
    <row r="1092" spans="1:10" x14ac:dyDescent="0.25">
      <c r="A1092" s="1">
        <v>1072</v>
      </c>
      <c r="B1092" s="62">
        <v>673.1</v>
      </c>
      <c r="C1092" s="62">
        <v>0.2</v>
      </c>
      <c r="D1092" s="62">
        <v>681.3</v>
      </c>
      <c r="E1092" s="67">
        <v>1072</v>
      </c>
      <c r="F1092" s="67">
        <v>283</v>
      </c>
      <c r="G1092" s="62">
        <v>0</v>
      </c>
      <c r="H1092" s="62">
        <v>1072</v>
      </c>
      <c r="I1092" s="62">
        <v>267.10000000000002</v>
      </c>
      <c r="J1092" s="62">
        <v>0</v>
      </c>
    </row>
    <row r="1093" spans="1:10" x14ac:dyDescent="0.25">
      <c r="A1093" s="1">
        <v>1073</v>
      </c>
      <c r="B1093" s="62">
        <v>673.4</v>
      </c>
      <c r="C1093" s="62">
        <v>0.2</v>
      </c>
      <c r="D1093" s="62">
        <v>681.6</v>
      </c>
      <c r="E1093" s="67">
        <v>1073</v>
      </c>
      <c r="F1093" s="67">
        <v>283</v>
      </c>
      <c r="G1093" s="62">
        <v>0</v>
      </c>
      <c r="H1093" s="62">
        <v>1073</v>
      </c>
      <c r="I1093" s="62">
        <v>267.2</v>
      </c>
      <c r="J1093" s="62">
        <v>0</v>
      </c>
    </row>
    <row r="1094" spans="1:10" x14ac:dyDescent="0.25">
      <c r="A1094" s="1">
        <v>1074</v>
      </c>
      <c r="B1094" s="62">
        <v>673.6</v>
      </c>
      <c r="C1094" s="62">
        <v>0.2</v>
      </c>
      <c r="D1094" s="62">
        <v>681.8</v>
      </c>
      <c r="E1094" s="67">
        <v>1074</v>
      </c>
      <c r="F1094" s="67">
        <v>282.89999999999998</v>
      </c>
      <c r="G1094" s="62">
        <v>0</v>
      </c>
      <c r="H1094" s="62">
        <v>1074</v>
      </c>
      <c r="I1094" s="62">
        <v>267.2</v>
      </c>
      <c r="J1094" s="62">
        <v>0</v>
      </c>
    </row>
    <row r="1095" spans="1:10" x14ac:dyDescent="0.25">
      <c r="A1095" s="1">
        <v>1075</v>
      </c>
      <c r="B1095" s="62">
        <v>673.8</v>
      </c>
      <c r="C1095" s="62">
        <v>0.2</v>
      </c>
      <c r="D1095" s="62">
        <v>682.1</v>
      </c>
      <c r="E1095" s="67">
        <v>1075</v>
      </c>
      <c r="F1095" s="67">
        <v>282.89999999999998</v>
      </c>
      <c r="G1095" s="62">
        <v>0</v>
      </c>
      <c r="H1095" s="62">
        <v>1075</v>
      </c>
      <c r="I1095" s="62">
        <v>267.2</v>
      </c>
      <c r="J1095" s="62">
        <v>0</v>
      </c>
    </row>
    <row r="1096" spans="1:10" x14ac:dyDescent="0.25">
      <c r="A1096" s="1">
        <v>1076</v>
      </c>
      <c r="B1096" s="62">
        <v>674.1</v>
      </c>
      <c r="C1096" s="62">
        <v>0.2</v>
      </c>
      <c r="D1096" s="62">
        <v>682.3</v>
      </c>
      <c r="E1096" s="67">
        <v>1076</v>
      </c>
      <c r="F1096" s="67">
        <v>282.89999999999998</v>
      </c>
      <c r="G1096" s="62">
        <v>0</v>
      </c>
      <c r="H1096" s="62">
        <v>1076</v>
      </c>
      <c r="I1096" s="62">
        <v>267.3</v>
      </c>
      <c r="J1096" s="62">
        <v>0</v>
      </c>
    </row>
    <row r="1097" spans="1:10" x14ac:dyDescent="0.25">
      <c r="A1097" s="1">
        <v>1077</v>
      </c>
      <c r="B1097" s="62">
        <v>674.3</v>
      </c>
      <c r="C1097" s="62">
        <v>0.2</v>
      </c>
      <c r="D1097" s="62">
        <v>682.5</v>
      </c>
      <c r="E1097" s="67">
        <v>1077</v>
      </c>
      <c r="F1097" s="67">
        <v>282.8</v>
      </c>
      <c r="G1097" s="62">
        <v>0</v>
      </c>
      <c r="H1097" s="62">
        <v>1077</v>
      </c>
      <c r="I1097" s="62">
        <v>267.3</v>
      </c>
      <c r="J1097" s="62">
        <v>0</v>
      </c>
    </row>
    <row r="1098" spans="1:10" x14ac:dyDescent="0.25">
      <c r="A1098" s="1">
        <v>1078</v>
      </c>
      <c r="B1098" s="62">
        <v>674.6</v>
      </c>
      <c r="C1098" s="62">
        <v>0.2</v>
      </c>
      <c r="D1098" s="62">
        <v>682.8</v>
      </c>
      <c r="E1098" s="67">
        <v>1078</v>
      </c>
      <c r="F1098" s="67">
        <v>282.8</v>
      </c>
      <c r="G1098" s="62">
        <v>0</v>
      </c>
      <c r="H1098" s="62">
        <v>1078</v>
      </c>
      <c r="I1098" s="62">
        <v>267.39999999999998</v>
      </c>
      <c r="J1098" s="62">
        <v>0</v>
      </c>
    </row>
    <row r="1099" spans="1:10" x14ac:dyDescent="0.25">
      <c r="A1099" s="1">
        <v>1079</v>
      </c>
      <c r="B1099" s="62">
        <v>674.8</v>
      </c>
      <c r="C1099" s="62">
        <v>0.2</v>
      </c>
      <c r="D1099" s="62">
        <v>683</v>
      </c>
      <c r="E1099" s="67">
        <v>1079</v>
      </c>
      <c r="F1099" s="67">
        <v>282.7</v>
      </c>
      <c r="G1099" s="62">
        <v>0</v>
      </c>
      <c r="H1099" s="62">
        <v>1079</v>
      </c>
      <c r="I1099" s="62">
        <v>267.39999999999998</v>
      </c>
      <c r="J1099" s="62">
        <v>0</v>
      </c>
    </row>
    <row r="1100" spans="1:10" x14ac:dyDescent="0.25">
      <c r="A1100" s="1">
        <v>1080</v>
      </c>
      <c r="B1100" s="62">
        <v>675</v>
      </c>
      <c r="C1100" s="62">
        <v>0.2</v>
      </c>
      <c r="D1100" s="62">
        <v>683.2</v>
      </c>
      <c r="E1100" s="67">
        <v>1080</v>
      </c>
      <c r="F1100" s="67">
        <v>282.7</v>
      </c>
      <c r="G1100" s="62">
        <v>0</v>
      </c>
      <c r="H1100" s="62">
        <v>1080</v>
      </c>
      <c r="I1100" s="62">
        <v>267.39999999999998</v>
      </c>
      <c r="J1100" s="62">
        <v>0</v>
      </c>
    </row>
    <row r="1101" spans="1:10" x14ac:dyDescent="0.25">
      <c r="A1101" s="1">
        <v>1081</v>
      </c>
      <c r="B1101" s="62">
        <v>675.2</v>
      </c>
      <c r="C1101" s="62">
        <v>0.2</v>
      </c>
      <c r="D1101" s="62">
        <v>683.5</v>
      </c>
      <c r="E1101" s="67">
        <v>1081</v>
      </c>
      <c r="F1101" s="67">
        <v>282.60000000000002</v>
      </c>
      <c r="G1101" s="62">
        <v>0</v>
      </c>
      <c r="H1101" s="62">
        <v>1081</v>
      </c>
      <c r="I1101" s="62">
        <v>267.5</v>
      </c>
      <c r="J1101" s="62">
        <v>0</v>
      </c>
    </row>
    <row r="1102" spans="1:10" x14ac:dyDescent="0.25">
      <c r="A1102" s="1">
        <v>1082</v>
      </c>
      <c r="B1102" s="62">
        <v>675.4</v>
      </c>
      <c r="C1102" s="62">
        <v>0.2</v>
      </c>
      <c r="D1102" s="62">
        <v>683.7</v>
      </c>
      <c r="E1102" s="67">
        <v>1082</v>
      </c>
      <c r="F1102" s="67">
        <v>282.60000000000002</v>
      </c>
      <c r="G1102" s="62">
        <v>0</v>
      </c>
      <c r="H1102" s="62">
        <v>1082</v>
      </c>
      <c r="I1102" s="62">
        <v>267.5</v>
      </c>
      <c r="J1102" s="62">
        <v>0</v>
      </c>
    </row>
    <row r="1103" spans="1:10" x14ac:dyDescent="0.25">
      <c r="A1103" s="1">
        <v>1083</v>
      </c>
      <c r="B1103" s="62">
        <v>675.6</v>
      </c>
      <c r="C1103" s="62">
        <v>0.2</v>
      </c>
      <c r="D1103" s="62">
        <v>683.9</v>
      </c>
      <c r="E1103" s="67">
        <v>1083</v>
      </c>
      <c r="F1103" s="67">
        <v>282.5</v>
      </c>
      <c r="G1103" s="62">
        <v>0</v>
      </c>
      <c r="H1103" s="62">
        <v>1083</v>
      </c>
      <c r="I1103" s="62">
        <v>267.60000000000002</v>
      </c>
      <c r="J1103" s="62">
        <v>0</v>
      </c>
    </row>
    <row r="1104" spans="1:10" x14ac:dyDescent="0.25">
      <c r="A1104" s="1">
        <v>1084</v>
      </c>
      <c r="B1104" s="62">
        <v>675.8</v>
      </c>
      <c r="C1104" s="62">
        <v>0.2</v>
      </c>
      <c r="D1104" s="62">
        <v>684</v>
      </c>
      <c r="E1104" s="67">
        <v>1084</v>
      </c>
      <c r="F1104" s="67">
        <v>282.5</v>
      </c>
      <c r="G1104" s="62">
        <v>0</v>
      </c>
      <c r="H1104" s="62">
        <v>1084</v>
      </c>
      <c r="I1104" s="62">
        <v>267.60000000000002</v>
      </c>
      <c r="J1104" s="62">
        <v>0</v>
      </c>
    </row>
    <row r="1105" spans="1:10" x14ac:dyDescent="0.25">
      <c r="A1105" s="1">
        <v>1085</v>
      </c>
      <c r="B1105" s="62">
        <v>675.9</v>
      </c>
      <c r="C1105" s="62">
        <v>0.1</v>
      </c>
      <c r="D1105" s="62">
        <v>684.2</v>
      </c>
      <c r="E1105" s="67">
        <v>1085</v>
      </c>
      <c r="F1105" s="67">
        <v>282.5</v>
      </c>
      <c r="G1105" s="62">
        <v>0</v>
      </c>
      <c r="H1105" s="62">
        <v>1085</v>
      </c>
      <c r="I1105" s="62">
        <v>267.60000000000002</v>
      </c>
      <c r="J1105" s="62">
        <v>0</v>
      </c>
    </row>
    <row r="1106" spans="1:10" x14ac:dyDescent="0.25">
      <c r="A1106" s="1">
        <v>1086</v>
      </c>
      <c r="B1106" s="62">
        <v>676.1</v>
      </c>
      <c r="C1106" s="62">
        <v>0.1</v>
      </c>
      <c r="D1106" s="62">
        <v>684.3</v>
      </c>
      <c r="E1106" s="67">
        <v>1086</v>
      </c>
      <c r="F1106" s="67">
        <v>282.39999999999998</v>
      </c>
      <c r="G1106" s="62">
        <v>0</v>
      </c>
      <c r="H1106" s="62">
        <v>1086</v>
      </c>
      <c r="I1106" s="62">
        <v>267.7</v>
      </c>
      <c r="J1106" s="62">
        <v>0</v>
      </c>
    </row>
    <row r="1107" spans="1:10" x14ac:dyDescent="0.25">
      <c r="A1107" s="1">
        <v>1087</v>
      </c>
      <c r="B1107" s="62">
        <v>676.2</v>
      </c>
      <c r="C1107" s="62">
        <v>0.1</v>
      </c>
      <c r="D1107" s="62">
        <v>684.4</v>
      </c>
      <c r="E1107" s="67">
        <v>1087</v>
      </c>
      <c r="F1107" s="67">
        <v>282.39999999999998</v>
      </c>
      <c r="G1107" s="62">
        <v>0</v>
      </c>
      <c r="H1107" s="62">
        <v>1087</v>
      </c>
      <c r="I1107" s="62">
        <v>267.7</v>
      </c>
      <c r="J1107" s="62">
        <v>0</v>
      </c>
    </row>
    <row r="1108" spans="1:10" x14ac:dyDescent="0.25">
      <c r="A1108" s="1">
        <v>1088</v>
      </c>
      <c r="B1108" s="62">
        <v>676.3</v>
      </c>
      <c r="C1108" s="62">
        <v>0.1</v>
      </c>
      <c r="D1108" s="62">
        <v>684.5</v>
      </c>
      <c r="E1108" s="67">
        <v>1088</v>
      </c>
      <c r="F1108" s="67">
        <v>282.39999999999998</v>
      </c>
      <c r="G1108" s="62">
        <v>0</v>
      </c>
      <c r="H1108" s="62">
        <v>1088</v>
      </c>
      <c r="I1108" s="62">
        <v>267.8</v>
      </c>
      <c r="J1108" s="62">
        <v>0</v>
      </c>
    </row>
    <row r="1109" spans="1:10" x14ac:dyDescent="0.25">
      <c r="A1109" s="1">
        <v>1089</v>
      </c>
      <c r="B1109" s="62">
        <v>676.3</v>
      </c>
      <c r="C1109" s="62">
        <v>0</v>
      </c>
      <c r="D1109" s="62">
        <v>684.6</v>
      </c>
      <c r="E1109" s="67">
        <v>1089</v>
      </c>
      <c r="F1109" s="67">
        <v>282.39999999999998</v>
      </c>
      <c r="G1109" s="62">
        <v>0</v>
      </c>
      <c r="H1109" s="62">
        <v>1089</v>
      </c>
      <c r="I1109" s="62">
        <v>267.8</v>
      </c>
      <c r="J1109" s="62">
        <v>0</v>
      </c>
    </row>
    <row r="1110" spans="1:10" x14ac:dyDescent="0.25">
      <c r="A1110" s="1">
        <v>1090</v>
      </c>
      <c r="B1110" s="62">
        <v>676.4</v>
      </c>
      <c r="C1110" s="62">
        <v>0</v>
      </c>
      <c r="D1110" s="62">
        <v>684.6</v>
      </c>
      <c r="E1110" s="67">
        <v>1090</v>
      </c>
      <c r="F1110" s="67">
        <v>282.39999999999998</v>
      </c>
      <c r="G1110" s="62">
        <v>0</v>
      </c>
      <c r="H1110" s="62">
        <v>1090</v>
      </c>
      <c r="I1110" s="62">
        <v>267.8</v>
      </c>
      <c r="J1110" s="62">
        <v>0</v>
      </c>
    </row>
    <row r="1111" spans="1:10" x14ac:dyDescent="0.25">
      <c r="A1111" s="1">
        <v>1091</v>
      </c>
      <c r="B1111" s="62">
        <v>676.4</v>
      </c>
      <c r="C1111" s="62">
        <v>0</v>
      </c>
      <c r="D1111" s="62">
        <v>684.6</v>
      </c>
      <c r="E1111" s="67">
        <v>1091</v>
      </c>
      <c r="F1111" s="67">
        <v>282.39999999999998</v>
      </c>
      <c r="G1111" s="62">
        <v>0</v>
      </c>
      <c r="H1111" s="62">
        <v>1091</v>
      </c>
      <c r="I1111" s="62">
        <v>267.89999999999998</v>
      </c>
      <c r="J1111" s="62">
        <v>0</v>
      </c>
    </row>
    <row r="1112" spans="1:10" x14ac:dyDescent="0.25">
      <c r="A1112" s="1">
        <v>1092</v>
      </c>
      <c r="B1112" s="62">
        <v>676.4</v>
      </c>
      <c r="C1112" s="62">
        <v>0</v>
      </c>
      <c r="D1112" s="62">
        <v>684.6</v>
      </c>
      <c r="E1112" s="67">
        <v>1092</v>
      </c>
      <c r="F1112" s="67">
        <v>282.39999999999998</v>
      </c>
      <c r="G1112" s="62">
        <v>0</v>
      </c>
      <c r="H1112" s="62">
        <v>1092</v>
      </c>
      <c r="I1112" s="62">
        <v>267.89999999999998</v>
      </c>
      <c r="J1112" s="62">
        <v>0</v>
      </c>
    </row>
    <row r="1113" spans="1:10" x14ac:dyDescent="0.25">
      <c r="A1113" s="1">
        <v>1093</v>
      </c>
      <c r="B1113" s="62">
        <v>676.3</v>
      </c>
      <c r="C1113" s="62">
        <v>0</v>
      </c>
      <c r="D1113" s="62">
        <v>684.6</v>
      </c>
      <c r="E1113" s="67">
        <v>1093</v>
      </c>
      <c r="F1113" s="67">
        <v>282.39999999999998</v>
      </c>
      <c r="G1113" s="62">
        <v>0</v>
      </c>
      <c r="H1113" s="62">
        <v>1093</v>
      </c>
      <c r="I1113" s="62">
        <v>267.89999999999998</v>
      </c>
      <c r="J1113" s="62">
        <v>0</v>
      </c>
    </row>
    <row r="1114" spans="1:10" x14ac:dyDescent="0.25">
      <c r="A1114" s="1">
        <v>1094</v>
      </c>
      <c r="B1114" s="62">
        <v>676.3</v>
      </c>
      <c r="C1114" s="62">
        <v>0</v>
      </c>
      <c r="D1114" s="62">
        <v>684.5</v>
      </c>
      <c r="E1114" s="67">
        <v>1094</v>
      </c>
      <c r="F1114" s="67">
        <v>282.39999999999998</v>
      </c>
      <c r="G1114" s="62">
        <v>0</v>
      </c>
      <c r="H1114" s="62">
        <v>1094</v>
      </c>
      <c r="I1114" s="62">
        <v>268</v>
      </c>
      <c r="J1114" s="62">
        <v>0</v>
      </c>
    </row>
    <row r="1115" spans="1:10" x14ac:dyDescent="0.25">
      <c r="A1115" s="1">
        <v>1095</v>
      </c>
      <c r="B1115" s="62">
        <v>676.2</v>
      </c>
      <c r="C1115" s="62">
        <v>-0.1</v>
      </c>
      <c r="D1115" s="62">
        <v>684.5</v>
      </c>
      <c r="E1115" s="67">
        <v>1095</v>
      </c>
      <c r="F1115" s="67">
        <v>282.39999999999998</v>
      </c>
      <c r="G1115" s="62">
        <v>0</v>
      </c>
      <c r="H1115" s="62">
        <v>1095</v>
      </c>
      <c r="I1115" s="62">
        <v>268</v>
      </c>
      <c r="J1115" s="62">
        <v>0</v>
      </c>
    </row>
    <row r="1116" spans="1:10" x14ac:dyDescent="0.25">
      <c r="A1116" s="1">
        <v>1096</v>
      </c>
      <c r="B1116" s="62">
        <v>676.2</v>
      </c>
      <c r="C1116" s="62">
        <v>-0.1</v>
      </c>
      <c r="D1116" s="62">
        <v>684.4</v>
      </c>
      <c r="E1116" s="67">
        <v>1096</v>
      </c>
      <c r="F1116" s="67">
        <v>282.5</v>
      </c>
      <c r="G1116" s="62">
        <v>0</v>
      </c>
      <c r="H1116" s="62">
        <v>1096</v>
      </c>
      <c r="I1116" s="62">
        <v>268</v>
      </c>
      <c r="J1116" s="62">
        <v>0</v>
      </c>
    </row>
    <row r="1117" spans="1:10" x14ac:dyDescent="0.25">
      <c r="A1117" s="1">
        <v>1097</v>
      </c>
      <c r="B1117" s="62">
        <v>676.1</v>
      </c>
      <c r="C1117" s="62">
        <v>-0.1</v>
      </c>
      <c r="D1117" s="62">
        <v>684.4</v>
      </c>
      <c r="E1117" s="67">
        <v>1097</v>
      </c>
      <c r="F1117" s="67">
        <v>282.5</v>
      </c>
      <c r="G1117" s="62">
        <v>0</v>
      </c>
      <c r="H1117" s="62">
        <v>1097</v>
      </c>
      <c r="I1117" s="62">
        <v>268.10000000000002</v>
      </c>
      <c r="J1117" s="62">
        <v>0</v>
      </c>
    </row>
    <row r="1118" spans="1:10" x14ac:dyDescent="0.25">
      <c r="A1118" s="1">
        <v>1098</v>
      </c>
      <c r="B1118" s="62">
        <v>676.1</v>
      </c>
      <c r="C1118" s="62">
        <v>-0.1</v>
      </c>
      <c r="D1118" s="62">
        <v>684.3</v>
      </c>
      <c r="E1118" s="67">
        <v>1098</v>
      </c>
      <c r="F1118" s="67">
        <v>282.5</v>
      </c>
      <c r="G1118" s="62">
        <v>0</v>
      </c>
      <c r="H1118" s="62">
        <v>1098</v>
      </c>
      <c r="I1118" s="62">
        <v>268.10000000000002</v>
      </c>
      <c r="J1118" s="62">
        <v>0</v>
      </c>
    </row>
    <row r="1119" spans="1:10" x14ac:dyDescent="0.25">
      <c r="A1119" s="1">
        <v>1099</v>
      </c>
      <c r="B1119" s="62">
        <v>676</v>
      </c>
      <c r="C1119" s="62">
        <v>-0.1</v>
      </c>
      <c r="D1119" s="62">
        <v>684.2</v>
      </c>
      <c r="E1119" s="67">
        <v>1099</v>
      </c>
      <c r="F1119" s="67">
        <v>282.60000000000002</v>
      </c>
      <c r="G1119" s="62">
        <v>0</v>
      </c>
      <c r="H1119" s="62">
        <v>1099</v>
      </c>
      <c r="I1119" s="62">
        <v>268.10000000000002</v>
      </c>
      <c r="J1119" s="62">
        <v>0</v>
      </c>
    </row>
    <row r="1120" spans="1:10" x14ac:dyDescent="0.25">
      <c r="A1120" s="1">
        <v>1100</v>
      </c>
      <c r="B1120" s="62">
        <v>675.9</v>
      </c>
      <c r="C1120" s="62">
        <v>0</v>
      </c>
      <c r="D1120" s="62">
        <v>684.2</v>
      </c>
      <c r="E1120" s="67">
        <v>1100</v>
      </c>
      <c r="F1120" s="67">
        <v>282.60000000000002</v>
      </c>
      <c r="G1120" s="62">
        <v>0</v>
      </c>
      <c r="H1120" s="62">
        <v>1100</v>
      </c>
      <c r="I1120" s="62">
        <v>268.2</v>
      </c>
      <c r="J1120" s="62">
        <v>0</v>
      </c>
    </row>
    <row r="1121" spans="1:10" x14ac:dyDescent="0.25">
      <c r="A1121" s="1">
        <v>1101</v>
      </c>
      <c r="B1121" s="62">
        <v>675.9</v>
      </c>
      <c r="C1121" s="62">
        <v>0</v>
      </c>
      <c r="D1121" s="62">
        <v>684.1</v>
      </c>
      <c r="E1121" s="67">
        <v>1101</v>
      </c>
      <c r="F1121" s="67">
        <v>282.60000000000002</v>
      </c>
      <c r="G1121" s="62">
        <v>0</v>
      </c>
      <c r="H1121" s="62">
        <v>1101</v>
      </c>
      <c r="I1121" s="62">
        <v>268.2</v>
      </c>
      <c r="J1121" s="62">
        <v>0</v>
      </c>
    </row>
    <row r="1122" spans="1:10" x14ac:dyDescent="0.25">
      <c r="A1122" s="1">
        <v>1102</v>
      </c>
      <c r="B1122" s="62">
        <v>675.9</v>
      </c>
      <c r="C1122" s="62">
        <v>0</v>
      </c>
      <c r="D1122" s="62">
        <v>684.1</v>
      </c>
      <c r="E1122" s="67">
        <v>1102</v>
      </c>
      <c r="F1122" s="67">
        <v>282.7</v>
      </c>
      <c r="G1122" s="62">
        <v>0</v>
      </c>
      <c r="H1122" s="62">
        <v>1102</v>
      </c>
      <c r="I1122" s="62">
        <v>268.2</v>
      </c>
      <c r="J1122" s="62">
        <v>0</v>
      </c>
    </row>
    <row r="1123" spans="1:10" x14ac:dyDescent="0.25">
      <c r="A1123" s="1">
        <v>1103</v>
      </c>
      <c r="B1123" s="62">
        <v>675.9</v>
      </c>
      <c r="C1123" s="62">
        <v>0</v>
      </c>
      <c r="D1123" s="62">
        <v>684.1</v>
      </c>
      <c r="E1123" s="67">
        <v>1103</v>
      </c>
      <c r="F1123" s="67">
        <v>282.7</v>
      </c>
      <c r="G1123" s="62">
        <v>0</v>
      </c>
      <c r="H1123" s="62">
        <v>1103</v>
      </c>
      <c r="I1123" s="62">
        <v>268.2</v>
      </c>
      <c r="J1123" s="62">
        <v>0</v>
      </c>
    </row>
    <row r="1124" spans="1:10" x14ac:dyDescent="0.25">
      <c r="A1124" s="1">
        <v>1104</v>
      </c>
      <c r="B1124" s="62">
        <v>675.9</v>
      </c>
      <c r="C1124" s="62">
        <v>0</v>
      </c>
      <c r="D1124" s="62">
        <v>684.1</v>
      </c>
      <c r="E1124" s="67">
        <v>1104</v>
      </c>
      <c r="F1124" s="67">
        <v>282.7</v>
      </c>
      <c r="G1124" s="62">
        <v>0</v>
      </c>
      <c r="H1124" s="62">
        <v>1104</v>
      </c>
      <c r="I1124" s="62">
        <v>268.3</v>
      </c>
      <c r="J1124" s="62">
        <v>0</v>
      </c>
    </row>
    <row r="1125" spans="1:10" x14ac:dyDescent="0.25">
      <c r="A1125" s="1">
        <v>1105</v>
      </c>
      <c r="B1125" s="62">
        <v>675.9</v>
      </c>
      <c r="C1125" s="62">
        <v>0</v>
      </c>
      <c r="D1125" s="62">
        <v>684.1</v>
      </c>
      <c r="E1125" s="67">
        <v>1105</v>
      </c>
      <c r="F1125" s="67">
        <v>282.8</v>
      </c>
      <c r="G1125" s="62">
        <v>0</v>
      </c>
      <c r="H1125" s="62">
        <v>1105</v>
      </c>
      <c r="I1125" s="62">
        <v>268.3</v>
      </c>
      <c r="J1125" s="62">
        <v>0</v>
      </c>
    </row>
    <row r="1126" spans="1:10" x14ac:dyDescent="0.25">
      <c r="A1126" s="1">
        <v>1106</v>
      </c>
      <c r="B1126" s="62">
        <v>675.9</v>
      </c>
      <c r="C1126" s="62">
        <v>0.1</v>
      </c>
      <c r="D1126" s="62">
        <v>684.2</v>
      </c>
      <c r="E1126" s="67">
        <v>1106</v>
      </c>
      <c r="F1126" s="67">
        <v>282.8</v>
      </c>
      <c r="G1126" s="62">
        <v>0</v>
      </c>
      <c r="H1126" s="62">
        <v>1106</v>
      </c>
      <c r="I1126" s="62">
        <v>268.3</v>
      </c>
      <c r="J1126" s="62">
        <v>0</v>
      </c>
    </row>
    <row r="1127" spans="1:10" x14ac:dyDescent="0.25">
      <c r="A1127" s="1">
        <v>1107</v>
      </c>
      <c r="B1127" s="62">
        <v>676</v>
      </c>
      <c r="C1127" s="62">
        <v>0.1</v>
      </c>
      <c r="D1127" s="62">
        <v>684.3</v>
      </c>
      <c r="E1127" s="67">
        <v>1107</v>
      </c>
      <c r="F1127" s="67">
        <v>282.89999999999998</v>
      </c>
      <c r="G1127" s="62">
        <v>0</v>
      </c>
      <c r="H1127" s="62">
        <v>1107</v>
      </c>
      <c r="I1127" s="62">
        <v>268.3</v>
      </c>
      <c r="J1127" s="62">
        <v>0</v>
      </c>
    </row>
    <row r="1128" spans="1:10" x14ac:dyDescent="0.25">
      <c r="A1128" s="1">
        <v>1108</v>
      </c>
      <c r="B1128" s="62">
        <v>676.2</v>
      </c>
      <c r="C1128" s="62">
        <v>0.1</v>
      </c>
      <c r="D1128" s="62">
        <v>684.4</v>
      </c>
      <c r="E1128" s="67">
        <v>1108</v>
      </c>
      <c r="F1128" s="67">
        <v>282.89999999999998</v>
      </c>
      <c r="G1128" s="62">
        <v>0</v>
      </c>
      <c r="H1128" s="62">
        <v>1108</v>
      </c>
      <c r="I1128" s="62">
        <v>268.39999999999998</v>
      </c>
      <c r="J1128" s="62">
        <v>0</v>
      </c>
    </row>
    <row r="1129" spans="1:10" x14ac:dyDescent="0.25">
      <c r="A1129" s="1">
        <v>1109</v>
      </c>
      <c r="B1129" s="62">
        <v>676.3</v>
      </c>
      <c r="C1129" s="62">
        <v>0.2</v>
      </c>
      <c r="D1129" s="62">
        <v>684.5</v>
      </c>
      <c r="E1129" s="67">
        <v>1109</v>
      </c>
      <c r="F1129" s="67">
        <v>282.89999999999998</v>
      </c>
      <c r="G1129" s="62">
        <v>0</v>
      </c>
      <c r="H1129" s="62">
        <v>1109</v>
      </c>
      <c r="I1129" s="62">
        <v>268.39999999999998</v>
      </c>
      <c r="J1129" s="62">
        <v>0</v>
      </c>
    </row>
    <row r="1130" spans="1:10" x14ac:dyDescent="0.25">
      <c r="A1130" s="1">
        <v>1110</v>
      </c>
      <c r="B1130" s="62">
        <v>676.5</v>
      </c>
      <c r="C1130" s="62">
        <v>0.2</v>
      </c>
      <c r="D1130" s="62">
        <v>684.7</v>
      </c>
      <c r="E1130" s="67">
        <v>1110</v>
      </c>
      <c r="F1130" s="67">
        <v>283</v>
      </c>
      <c r="G1130" s="62">
        <v>0</v>
      </c>
      <c r="H1130" s="62">
        <v>1110</v>
      </c>
      <c r="I1130" s="62">
        <v>268.39999999999998</v>
      </c>
      <c r="J1130" s="62">
        <v>0</v>
      </c>
    </row>
    <row r="1131" spans="1:10" x14ac:dyDescent="0.25">
      <c r="A1131" s="1">
        <v>1111</v>
      </c>
      <c r="B1131" s="62">
        <v>676.7</v>
      </c>
      <c r="C1131" s="62">
        <v>0.2</v>
      </c>
      <c r="D1131" s="62">
        <v>684.9</v>
      </c>
      <c r="E1131" s="67">
        <v>1111</v>
      </c>
      <c r="F1131" s="67">
        <v>283</v>
      </c>
      <c r="G1131" s="62">
        <v>0</v>
      </c>
      <c r="H1131" s="62">
        <v>1111</v>
      </c>
      <c r="I1131" s="62">
        <v>268.39999999999998</v>
      </c>
      <c r="J1131" s="62">
        <v>0</v>
      </c>
    </row>
    <row r="1132" spans="1:10" x14ac:dyDescent="0.25">
      <c r="A1132" s="1">
        <v>1112</v>
      </c>
      <c r="B1132" s="62">
        <v>676.9</v>
      </c>
      <c r="C1132" s="62">
        <v>0.2</v>
      </c>
      <c r="D1132" s="62">
        <v>685.1</v>
      </c>
      <c r="E1132" s="67">
        <v>1112</v>
      </c>
      <c r="F1132" s="67">
        <v>283.10000000000002</v>
      </c>
      <c r="G1132" s="62">
        <v>0</v>
      </c>
      <c r="H1132" s="62">
        <v>1112</v>
      </c>
      <c r="I1132" s="62">
        <v>268.39999999999998</v>
      </c>
      <c r="J1132" s="62">
        <v>0</v>
      </c>
    </row>
    <row r="1133" spans="1:10" x14ac:dyDescent="0.25">
      <c r="A1133" s="1">
        <v>1113</v>
      </c>
      <c r="B1133" s="62">
        <v>677.1</v>
      </c>
      <c r="C1133" s="62">
        <v>0.30000000000000004</v>
      </c>
      <c r="D1133" s="62">
        <v>685.4</v>
      </c>
      <c r="E1133" s="67">
        <v>1113</v>
      </c>
      <c r="F1133" s="67">
        <v>283.10000000000002</v>
      </c>
      <c r="G1133" s="62">
        <v>0</v>
      </c>
      <c r="H1133" s="62">
        <v>1113</v>
      </c>
      <c r="I1133" s="62">
        <v>268.5</v>
      </c>
      <c r="J1133" s="62">
        <v>0</v>
      </c>
    </row>
    <row r="1134" spans="1:10" x14ac:dyDescent="0.25">
      <c r="A1134" s="1">
        <v>1114</v>
      </c>
      <c r="B1134" s="62">
        <v>677.4</v>
      </c>
      <c r="C1134" s="62">
        <v>0.30000000000000004</v>
      </c>
      <c r="D1134" s="62">
        <v>685.7</v>
      </c>
      <c r="E1134" s="67">
        <v>1114</v>
      </c>
      <c r="F1134" s="67">
        <v>283.10000000000002</v>
      </c>
      <c r="G1134" s="62">
        <v>0</v>
      </c>
      <c r="H1134" s="62">
        <v>1114</v>
      </c>
      <c r="I1134" s="62">
        <v>268.5</v>
      </c>
      <c r="J1134" s="62">
        <v>0</v>
      </c>
    </row>
    <row r="1135" spans="1:10" x14ac:dyDescent="0.25">
      <c r="A1135" s="1">
        <v>1115</v>
      </c>
      <c r="B1135" s="62">
        <v>677.7</v>
      </c>
      <c r="C1135" s="62">
        <v>0.30000000000000004</v>
      </c>
      <c r="D1135" s="62">
        <v>685.9</v>
      </c>
      <c r="E1135" s="67">
        <v>1115</v>
      </c>
      <c r="F1135" s="67">
        <v>283.2</v>
      </c>
      <c r="G1135" s="62">
        <v>0</v>
      </c>
      <c r="H1135" s="62">
        <v>1115</v>
      </c>
      <c r="I1135" s="62">
        <v>268.5</v>
      </c>
      <c r="J1135" s="62">
        <v>0</v>
      </c>
    </row>
    <row r="1136" spans="1:10" x14ac:dyDescent="0.25">
      <c r="A1136" s="1">
        <v>1116</v>
      </c>
      <c r="B1136" s="62">
        <v>678</v>
      </c>
      <c r="C1136" s="62">
        <v>0.30000000000000004</v>
      </c>
      <c r="D1136" s="62">
        <v>686.3</v>
      </c>
      <c r="E1136" s="67">
        <v>1116</v>
      </c>
      <c r="F1136" s="67">
        <v>283.2</v>
      </c>
      <c r="G1136" s="62">
        <v>0</v>
      </c>
      <c r="H1136" s="62">
        <v>1116</v>
      </c>
      <c r="I1136" s="62">
        <v>268.5</v>
      </c>
      <c r="J1136" s="62">
        <v>0</v>
      </c>
    </row>
    <row r="1137" spans="1:10" x14ac:dyDescent="0.25">
      <c r="A1137" s="1">
        <v>1117</v>
      </c>
      <c r="B1137" s="62">
        <v>678.3</v>
      </c>
      <c r="C1137" s="62">
        <v>0.30000000000000004</v>
      </c>
      <c r="D1137" s="62">
        <v>686.6</v>
      </c>
      <c r="E1137" s="67">
        <v>1117</v>
      </c>
      <c r="F1137" s="67">
        <v>283.3</v>
      </c>
      <c r="G1137" s="62">
        <v>0</v>
      </c>
      <c r="H1137" s="62">
        <v>1117</v>
      </c>
      <c r="I1137" s="62">
        <v>268.5</v>
      </c>
      <c r="J1137" s="62">
        <v>0</v>
      </c>
    </row>
    <row r="1138" spans="1:10" x14ac:dyDescent="0.25">
      <c r="A1138" s="1">
        <v>1118</v>
      </c>
      <c r="B1138" s="62">
        <v>678.6</v>
      </c>
      <c r="C1138" s="62">
        <v>0.30000000000000004</v>
      </c>
      <c r="D1138" s="62">
        <v>686.9</v>
      </c>
      <c r="E1138" s="67">
        <v>1118</v>
      </c>
      <c r="F1138" s="67">
        <v>283.3</v>
      </c>
      <c r="G1138" s="62">
        <v>0</v>
      </c>
      <c r="H1138" s="62">
        <v>1118</v>
      </c>
      <c r="I1138" s="62">
        <v>268.5</v>
      </c>
      <c r="J1138" s="62">
        <v>0</v>
      </c>
    </row>
    <row r="1139" spans="1:10" x14ac:dyDescent="0.25">
      <c r="A1139" s="1">
        <v>1119</v>
      </c>
      <c r="B1139" s="62">
        <v>679</v>
      </c>
      <c r="C1139" s="62">
        <v>0.4</v>
      </c>
      <c r="D1139" s="62">
        <v>687.3</v>
      </c>
      <c r="E1139" s="67">
        <v>1119</v>
      </c>
      <c r="F1139" s="67">
        <v>283.3</v>
      </c>
      <c r="G1139" s="62">
        <v>0</v>
      </c>
      <c r="H1139" s="62">
        <v>1119</v>
      </c>
      <c r="I1139" s="62">
        <v>268.5</v>
      </c>
      <c r="J1139" s="62">
        <v>0</v>
      </c>
    </row>
    <row r="1140" spans="1:10" x14ac:dyDescent="0.25">
      <c r="A1140" s="1">
        <v>1120</v>
      </c>
      <c r="B1140" s="62">
        <v>679.3</v>
      </c>
      <c r="C1140" s="62">
        <v>0.4</v>
      </c>
      <c r="D1140" s="62">
        <v>687.6</v>
      </c>
      <c r="E1140" s="67">
        <v>1120</v>
      </c>
      <c r="F1140" s="67">
        <v>283.39999999999998</v>
      </c>
      <c r="G1140" s="62">
        <v>0</v>
      </c>
      <c r="H1140" s="62">
        <v>1120</v>
      </c>
      <c r="I1140" s="62">
        <v>268.60000000000002</v>
      </c>
      <c r="J1140" s="62">
        <v>0</v>
      </c>
    </row>
    <row r="1141" spans="1:10" x14ac:dyDescent="0.25">
      <c r="A1141" s="1">
        <v>1121</v>
      </c>
      <c r="B1141" s="62">
        <v>679.7</v>
      </c>
      <c r="C1141" s="62">
        <v>0.4</v>
      </c>
      <c r="D1141" s="62">
        <v>688</v>
      </c>
      <c r="E1141" s="67">
        <v>1121</v>
      </c>
      <c r="F1141" s="67">
        <v>283.39999999999998</v>
      </c>
      <c r="G1141" s="62">
        <v>0</v>
      </c>
      <c r="H1141" s="62">
        <v>1121</v>
      </c>
      <c r="I1141" s="62">
        <v>268.60000000000002</v>
      </c>
      <c r="J1141" s="62">
        <v>0</v>
      </c>
    </row>
    <row r="1142" spans="1:10" x14ac:dyDescent="0.25">
      <c r="A1142" s="1">
        <v>1122</v>
      </c>
      <c r="B1142" s="62">
        <v>680.1</v>
      </c>
      <c r="C1142" s="62">
        <v>0.4</v>
      </c>
      <c r="D1142" s="62">
        <v>688.4</v>
      </c>
      <c r="E1142" s="67">
        <v>1122</v>
      </c>
      <c r="F1142" s="67">
        <v>283.39999999999998</v>
      </c>
      <c r="G1142" s="62">
        <v>0</v>
      </c>
      <c r="H1142" s="62">
        <v>1122</v>
      </c>
      <c r="I1142" s="62">
        <v>268.60000000000002</v>
      </c>
      <c r="J1142" s="62">
        <v>0</v>
      </c>
    </row>
    <row r="1143" spans="1:10" x14ac:dyDescent="0.25">
      <c r="A1143" s="1">
        <v>1123</v>
      </c>
      <c r="B1143" s="62">
        <v>680.5</v>
      </c>
      <c r="C1143" s="62">
        <v>0.4</v>
      </c>
      <c r="D1143" s="62">
        <v>688.8</v>
      </c>
      <c r="E1143" s="67">
        <v>1123</v>
      </c>
      <c r="F1143" s="67">
        <v>283.5</v>
      </c>
      <c r="G1143" s="62">
        <v>0</v>
      </c>
      <c r="H1143" s="62">
        <v>1123</v>
      </c>
      <c r="I1143" s="62">
        <v>268.60000000000002</v>
      </c>
      <c r="J1143" s="62">
        <v>0</v>
      </c>
    </row>
    <row r="1144" spans="1:10" x14ac:dyDescent="0.25">
      <c r="A1144" s="1">
        <v>1124</v>
      </c>
      <c r="B1144" s="62">
        <v>680.8</v>
      </c>
      <c r="C1144" s="62">
        <v>0.4</v>
      </c>
      <c r="D1144" s="62">
        <v>689.2</v>
      </c>
      <c r="E1144" s="67">
        <v>1124</v>
      </c>
      <c r="F1144" s="67">
        <v>283.5</v>
      </c>
      <c r="G1144" s="62">
        <v>0</v>
      </c>
      <c r="H1144" s="62">
        <v>1124</v>
      </c>
      <c r="I1144" s="62">
        <v>268.60000000000002</v>
      </c>
      <c r="J1144" s="62">
        <v>0</v>
      </c>
    </row>
    <row r="1145" spans="1:10" x14ac:dyDescent="0.25">
      <c r="A1145" s="1">
        <v>1125</v>
      </c>
      <c r="B1145" s="62">
        <v>681.2</v>
      </c>
      <c r="C1145" s="62">
        <v>0.4</v>
      </c>
      <c r="D1145" s="62">
        <v>689.5</v>
      </c>
      <c r="E1145" s="67">
        <v>1125</v>
      </c>
      <c r="F1145" s="67">
        <v>283.5</v>
      </c>
      <c r="G1145" s="62">
        <v>0</v>
      </c>
      <c r="H1145" s="62">
        <v>1125</v>
      </c>
      <c r="I1145" s="62">
        <v>268.60000000000002</v>
      </c>
      <c r="J1145" s="62">
        <v>0</v>
      </c>
    </row>
    <row r="1146" spans="1:10" x14ac:dyDescent="0.25">
      <c r="A1146" s="1">
        <v>1126</v>
      </c>
      <c r="B1146" s="62">
        <v>681.6</v>
      </c>
      <c r="C1146" s="62">
        <v>0.4</v>
      </c>
      <c r="D1146" s="62">
        <v>689.9</v>
      </c>
      <c r="E1146" s="67">
        <v>1126</v>
      </c>
      <c r="F1146" s="67">
        <v>283.60000000000002</v>
      </c>
      <c r="G1146" s="62">
        <v>0</v>
      </c>
      <c r="H1146" s="62">
        <v>1126</v>
      </c>
      <c r="I1146" s="62">
        <v>268.60000000000002</v>
      </c>
      <c r="J1146" s="62">
        <v>0</v>
      </c>
    </row>
    <row r="1147" spans="1:10" x14ac:dyDescent="0.25">
      <c r="A1147" s="1">
        <v>1127</v>
      </c>
      <c r="B1147" s="62">
        <v>682</v>
      </c>
      <c r="C1147" s="62">
        <v>0.4</v>
      </c>
      <c r="D1147" s="62">
        <v>690.3</v>
      </c>
      <c r="E1147" s="67">
        <v>1127</v>
      </c>
      <c r="F1147" s="67">
        <v>283.60000000000002</v>
      </c>
      <c r="G1147" s="62">
        <v>0</v>
      </c>
      <c r="H1147" s="62">
        <v>1127</v>
      </c>
      <c r="I1147" s="62">
        <v>268.60000000000002</v>
      </c>
      <c r="J1147" s="62">
        <v>0</v>
      </c>
    </row>
    <row r="1148" spans="1:10" x14ac:dyDescent="0.25">
      <c r="A1148" s="1">
        <v>1128</v>
      </c>
      <c r="B1148" s="62">
        <v>682.4</v>
      </c>
      <c r="C1148" s="62">
        <v>0.4</v>
      </c>
      <c r="D1148" s="62">
        <v>690.7</v>
      </c>
      <c r="E1148" s="67">
        <v>1128</v>
      </c>
      <c r="F1148" s="67">
        <v>283.60000000000002</v>
      </c>
      <c r="G1148" s="62">
        <v>0</v>
      </c>
      <c r="H1148" s="62">
        <v>1128</v>
      </c>
      <c r="I1148" s="62">
        <v>268.60000000000002</v>
      </c>
      <c r="J1148" s="62">
        <v>0</v>
      </c>
    </row>
    <row r="1149" spans="1:10" x14ac:dyDescent="0.25">
      <c r="A1149" s="1">
        <v>1129</v>
      </c>
      <c r="B1149" s="62">
        <v>682.8</v>
      </c>
      <c r="C1149" s="62">
        <v>0.4</v>
      </c>
      <c r="D1149" s="62">
        <v>691.1</v>
      </c>
      <c r="E1149" s="67">
        <v>1129</v>
      </c>
      <c r="F1149" s="67">
        <v>283.60000000000002</v>
      </c>
      <c r="G1149" s="62">
        <v>0</v>
      </c>
      <c r="H1149" s="62">
        <v>1129</v>
      </c>
      <c r="I1149" s="62">
        <v>268.60000000000002</v>
      </c>
      <c r="J1149" s="62">
        <v>0</v>
      </c>
    </row>
    <row r="1150" spans="1:10" x14ac:dyDescent="0.25">
      <c r="A1150" s="1">
        <v>1130</v>
      </c>
      <c r="B1150" s="62">
        <v>683.2</v>
      </c>
      <c r="C1150" s="62">
        <v>0.4</v>
      </c>
      <c r="D1150" s="62">
        <v>691.5</v>
      </c>
      <c r="E1150" s="67">
        <v>1130</v>
      </c>
      <c r="F1150" s="67">
        <v>283.7</v>
      </c>
      <c r="G1150" s="62">
        <v>0</v>
      </c>
      <c r="H1150" s="62">
        <v>1130</v>
      </c>
      <c r="I1150" s="62">
        <v>268.60000000000002</v>
      </c>
      <c r="J1150" s="62">
        <v>0</v>
      </c>
    </row>
    <row r="1151" spans="1:10" x14ac:dyDescent="0.25">
      <c r="A1151" s="1">
        <v>1131</v>
      </c>
      <c r="B1151" s="62">
        <v>683.6</v>
      </c>
      <c r="C1151" s="62">
        <v>0.4</v>
      </c>
      <c r="D1151" s="62">
        <v>691.9</v>
      </c>
      <c r="E1151" s="67">
        <v>1131</v>
      </c>
      <c r="F1151" s="67">
        <v>283.7</v>
      </c>
      <c r="G1151" s="62">
        <v>0</v>
      </c>
      <c r="H1151" s="62">
        <v>1131</v>
      </c>
      <c r="I1151" s="62">
        <v>268.60000000000002</v>
      </c>
      <c r="J1151" s="62">
        <v>0</v>
      </c>
    </row>
    <row r="1152" spans="1:10" x14ac:dyDescent="0.25">
      <c r="A1152" s="1">
        <v>1132</v>
      </c>
      <c r="B1152" s="62">
        <v>683.9</v>
      </c>
      <c r="C1152" s="62">
        <v>0.4</v>
      </c>
      <c r="D1152" s="62">
        <v>692.3</v>
      </c>
      <c r="E1152" s="67">
        <v>1132</v>
      </c>
      <c r="F1152" s="67">
        <v>283.7</v>
      </c>
      <c r="G1152" s="62">
        <v>0</v>
      </c>
      <c r="H1152" s="62">
        <v>1132</v>
      </c>
      <c r="I1152" s="62">
        <v>268.60000000000002</v>
      </c>
      <c r="J1152" s="62">
        <v>0</v>
      </c>
    </row>
    <row r="1153" spans="1:10" x14ac:dyDescent="0.25">
      <c r="A1153" s="1">
        <v>1133</v>
      </c>
      <c r="B1153" s="62">
        <v>684.3</v>
      </c>
      <c r="C1153" s="62">
        <v>0.4</v>
      </c>
      <c r="D1153" s="62">
        <v>692.6</v>
      </c>
      <c r="E1153" s="67">
        <v>1133</v>
      </c>
      <c r="F1153" s="67">
        <v>283.7</v>
      </c>
      <c r="G1153" s="62">
        <v>0</v>
      </c>
      <c r="H1153" s="62">
        <v>1133</v>
      </c>
      <c r="I1153" s="62">
        <v>268.60000000000002</v>
      </c>
      <c r="J1153" s="62">
        <v>0</v>
      </c>
    </row>
    <row r="1154" spans="1:10" x14ac:dyDescent="0.25">
      <c r="A1154" s="1">
        <v>1134</v>
      </c>
      <c r="B1154" s="62">
        <v>684.7</v>
      </c>
      <c r="C1154" s="62">
        <v>0.30000000000000004</v>
      </c>
      <c r="D1154" s="62">
        <v>693</v>
      </c>
      <c r="E1154" s="67">
        <v>1134</v>
      </c>
      <c r="F1154" s="67">
        <v>283.7</v>
      </c>
      <c r="G1154" s="62">
        <v>0</v>
      </c>
      <c r="H1154" s="62">
        <v>1134</v>
      </c>
      <c r="I1154" s="62">
        <v>268.60000000000002</v>
      </c>
      <c r="J1154" s="62">
        <v>0</v>
      </c>
    </row>
    <row r="1155" spans="1:10" x14ac:dyDescent="0.25">
      <c r="A1155" s="1">
        <v>1135</v>
      </c>
      <c r="B1155" s="62">
        <v>685</v>
      </c>
      <c r="C1155" s="62">
        <v>0.30000000000000004</v>
      </c>
      <c r="D1155" s="62">
        <v>693.4</v>
      </c>
      <c r="E1155" s="67">
        <v>1135</v>
      </c>
      <c r="F1155" s="67">
        <v>283.8</v>
      </c>
      <c r="G1155" s="62">
        <v>0</v>
      </c>
      <c r="H1155" s="62">
        <v>1135</v>
      </c>
      <c r="I1155" s="62">
        <v>268.60000000000002</v>
      </c>
      <c r="J1155" s="62">
        <v>0</v>
      </c>
    </row>
    <row r="1156" spans="1:10" x14ac:dyDescent="0.25">
      <c r="A1156" s="1">
        <v>1136</v>
      </c>
      <c r="B1156" s="62">
        <v>685.3</v>
      </c>
      <c r="C1156" s="62">
        <v>0.30000000000000004</v>
      </c>
      <c r="D1156" s="62">
        <v>693.7</v>
      </c>
      <c r="E1156" s="67">
        <v>1136</v>
      </c>
      <c r="F1156" s="67">
        <v>283.8</v>
      </c>
      <c r="G1156" s="62">
        <v>0</v>
      </c>
      <c r="H1156" s="62">
        <v>1136</v>
      </c>
      <c r="I1156" s="62">
        <v>268.60000000000002</v>
      </c>
      <c r="J1156" s="62">
        <v>0</v>
      </c>
    </row>
    <row r="1157" spans="1:10" x14ac:dyDescent="0.25">
      <c r="A1157" s="1">
        <v>1137</v>
      </c>
      <c r="B1157" s="62">
        <v>685.6</v>
      </c>
      <c r="C1157" s="62">
        <v>0.30000000000000004</v>
      </c>
      <c r="D1157" s="62">
        <v>694</v>
      </c>
      <c r="E1157" s="67">
        <v>1137</v>
      </c>
      <c r="F1157" s="67">
        <v>283.8</v>
      </c>
      <c r="G1157" s="62">
        <v>0</v>
      </c>
      <c r="H1157" s="62">
        <v>1137</v>
      </c>
      <c r="I1157" s="62">
        <v>268.60000000000002</v>
      </c>
      <c r="J1157" s="62">
        <v>0</v>
      </c>
    </row>
    <row r="1158" spans="1:10" x14ac:dyDescent="0.25">
      <c r="A1158" s="1">
        <v>1138</v>
      </c>
      <c r="B1158" s="62">
        <v>685.9</v>
      </c>
      <c r="C1158" s="62">
        <v>0.30000000000000004</v>
      </c>
      <c r="D1158" s="62">
        <v>694.3</v>
      </c>
      <c r="E1158" s="67">
        <v>1138</v>
      </c>
      <c r="F1158" s="67">
        <v>283.8</v>
      </c>
      <c r="G1158" s="62">
        <v>0</v>
      </c>
      <c r="H1158" s="62">
        <v>1138</v>
      </c>
      <c r="I1158" s="62">
        <v>268.60000000000002</v>
      </c>
      <c r="J1158" s="62">
        <v>0</v>
      </c>
    </row>
    <row r="1159" spans="1:10" x14ac:dyDescent="0.25">
      <c r="A1159" s="1">
        <v>1139</v>
      </c>
      <c r="B1159" s="62">
        <v>686.2</v>
      </c>
      <c r="C1159" s="62">
        <v>0.30000000000000004</v>
      </c>
      <c r="D1159" s="62">
        <v>694.6</v>
      </c>
      <c r="E1159" s="67">
        <v>1139</v>
      </c>
      <c r="F1159" s="67">
        <v>283.8</v>
      </c>
      <c r="G1159" s="62">
        <v>0</v>
      </c>
      <c r="H1159" s="62">
        <v>1139</v>
      </c>
      <c r="I1159" s="62">
        <v>268.60000000000002</v>
      </c>
      <c r="J1159" s="62">
        <v>0</v>
      </c>
    </row>
    <row r="1160" spans="1:10" x14ac:dyDescent="0.25">
      <c r="A1160" s="1">
        <v>1140</v>
      </c>
      <c r="B1160" s="62">
        <v>686.5</v>
      </c>
      <c r="C1160" s="62">
        <v>0.30000000000000004</v>
      </c>
      <c r="D1160" s="62">
        <v>694.8</v>
      </c>
      <c r="E1160" s="67">
        <v>1140</v>
      </c>
      <c r="F1160" s="67">
        <v>283.8</v>
      </c>
      <c r="G1160" s="62">
        <v>0</v>
      </c>
      <c r="H1160" s="62">
        <v>1140</v>
      </c>
      <c r="I1160" s="62">
        <v>268.60000000000002</v>
      </c>
      <c r="J1160" s="62">
        <v>0</v>
      </c>
    </row>
    <row r="1161" spans="1:10" x14ac:dyDescent="0.25">
      <c r="A1161" s="1">
        <v>1141</v>
      </c>
      <c r="B1161" s="62">
        <v>686.7</v>
      </c>
      <c r="C1161" s="62">
        <v>0.2</v>
      </c>
      <c r="D1161" s="62">
        <v>695.1</v>
      </c>
      <c r="E1161" s="67">
        <v>1141</v>
      </c>
      <c r="F1161" s="67">
        <v>283.8</v>
      </c>
      <c r="G1161" s="62">
        <v>0</v>
      </c>
      <c r="H1161" s="62">
        <v>1141</v>
      </c>
      <c r="I1161" s="62">
        <v>268.60000000000002</v>
      </c>
      <c r="J1161" s="62">
        <v>0</v>
      </c>
    </row>
    <row r="1162" spans="1:10" x14ac:dyDescent="0.25">
      <c r="A1162" s="1">
        <v>1142</v>
      </c>
      <c r="B1162" s="62">
        <v>686.9</v>
      </c>
      <c r="C1162" s="62">
        <v>0.2</v>
      </c>
      <c r="D1162" s="62">
        <v>695.3</v>
      </c>
      <c r="E1162" s="67">
        <v>1142</v>
      </c>
      <c r="F1162" s="67">
        <v>283.89999999999998</v>
      </c>
      <c r="G1162" s="62">
        <v>0</v>
      </c>
      <c r="H1162" s="62">
        <v>1142</v>
      </c>
      <c r="I1162" s="62">
        <v>268.60000000000002</v>
      </c>
      <c r="J1162" s="62">
        <v>0</v>
      </c>
    </row>
    <row r="1163" spans="1:10" x14ac:dyDescent="0.25">
      <c r="A1163" s="1">
        <v>1143</v>
      </c>
      <c r="B1163" s="62">
        <v>687.1</v>
      </c>
      <c r="C1163" s="62">
        <v>0.2</v>
      </c>
      <c r="D1163" s="62">
        <v>695.5</v>
      </c>
      <c r="E1163" s="67">
        <v>1143</v>
      </c>
      <c r="F1163" s="67">
        <v>283.89999999999998</v>
      </c>
      <c r="G1163" s="62">
        <v>0</v>
      </c>
      <c r="H1163" s="62">
        <v>1143</v>
      </c>
      <c r="I1163" s="62">
        <v>268.60000000000002</v>
      </c>
      <c r="J1163" s="62">
        <v>0</v>
      </c>
    </row>
    <row r="1164" spans="1:10" x14ac:dyDescent="0.25">
      <c r="A1164" s="1">
        <v>1144</v>
      </c>
      <c r="B1164" s="62">
        <v>687.3</v>
      </c>
      <c r="C1164" s="62">
        <v>0.2</v>
      </c>
      <c r="D1164" s="62">
        <v>695.7</v>
      </c>
      <c r="E1164" s="67">
        <v>1144</v>
      </c>
      <c r="F1164" s="67">
        <v>283.89999999999998</v>
      </c>
      <c r="G1164" s="62">
        <v>0</v>
      </c>
      <c r="H1164" s="62">
        <v>1144</v>
      </c>
      <c r="I1164" s="62">
        <v>268.60000000000002</v>
      </c>
      <c r="J1164" s="62">
        <v>0</v>
      </c>
    </row>
    <row r="1165" spans="1:10" x14ac:dyDescent="0.25">
      <c r="A1165" s="1">
        <v>1145</v>
      </c>
      <c r="B1165" s="62">
        <v>687.5</v>
      </c>
      <c r="C1165" s="62">
        <v>0.2</v>
      </c>
      <c r="D1165" s="62">
        <v>695.9</v>
      </c>
      <c r="E1165" s="67">
        <v>1145</v>
      </c>
      <c r="F1165" s="67">
        <v>283.89999999999998</v>
      </c>
      <c r="G1165" s="62">
        <v>0</v>
      </c>
      <c r="H1165" s="62">
        <v>1145</v>
      </c>
      <c r="I1165" s="62">
        <v>268.60000000000002</v>
      </c>
      <c r="J1165" s="62">
        <v>0</v>
      </c>
    </row>
    <row r="1166" spans="1:10" x14ac:dyDescent="0.25">
      <c r="A1166" s="1">
        <v>1146</v>
      </c>
      <c r="B1166" s="62">
        <v>687.7</v>
      </c>
      <c r="C1166" s="62">
        <v>0.2</v>
      </c>
      <c r="D1166" s="62">
        <v>696.1</v>
      </c>
      <c r="E1166" s="67">
        <v>1146</v>
      </c>
      <c r="F1166" s="67">
        <v>283.89999999999998</v>
      </c>
      <c r="G1166" s="62">
        <v>0</v>
      </c>
      <c r="H1166" s="62">
        <v>1146</v>
      </c>
      <c r="I1166" s="62">
        <v>268.60000000000002</v>
      </c>
      <c r="J1166" s="62">
        <v>0</v>
      </c>
    </row>
    <row r="1167" spans="1:10" x14ac:dyDescent="0.25">
      <c r="A1167" s="1">
        <v>1147</v>
      </c>
      <c r="B1167" s="62">
        <v>687.8</v>
      </c>
      <c r="C1167" s="62">
        <v>0.1</v>
      </c>
      <c r="D1167" s="62">
        <v>696.2</v>
      </c>
      <c r="E1167" s="67">
        <v>1147</v>
      </c>
      <c r="F1167" s="67">
        <v>283.89999999999998</v>
      </c>
      <c r="G1167" s="62">
        <v>0</v>
      </c>
      <c r="H1167" s="62">
        <v>1147</v>
      </c>
      <c r="I1167" s="62">
        <v>268.60000000000002</v>
      </c>
      <c r="J1167" s="62">
        <v>0</v>
      </c>
    </row>
    <row r="1168" spans="1:10" x14ac:dyDescent="0.25">
      <c r="A1168" s="1">
        <v>1148</v>
      </c>
      <c r="B1168" s="62">
        <v>688</v>
      </c>
      <c r="C1168" s="62">
        <v>0.1</v>
      </c>
      <c r="D1168" s="62">
        <v>696.3</v>
      </c>
      <c r="E1168" s="67">
        <v>1148</v>
      </c>
      <c r="F1168" s="67">
        <v>283.89999999999998</v>
      </c>
      <c r="G1168" s="62">
        <v>0</v>
      </c>
      <c r="H1168" s="62">
        <v>1148</v>
      </c>
      <c r="I1168" s="62">
        <v>268.60000000000002</v>
      </c>
      <c r="J1168" s="62">
        <v>0</v>
      </c>
    </row>
    <row r="1169" spans="1:10" x14ac:dyDescent="0.25">
      <c r="A1169" s="1">
        <v>1149</v>
      </c>
      <c r="B1169" s="62">
        <v>688.1</v>
      </c>
      <c r="C1169" s="62">
        <v>0.1</v>
      </c>
      <c r="D1169" s="62">
        <v>696.5</v>
      </c>
      <c r="E1169" s="67">
        <v>1149</v>
      </c>
      <c r="F1169" s="67">
        <v>283.89999999999998</v>
      </c>
      <c r="G1169" s="62">
        <v>0</v>
      </c>
      <c r="H1169" s="62">
        <v>1149</v>
      </c>
      <c r="I1169" s="62">
        <v>268.60000000000002</v>
      </c>
      <c r="J1169" s="62">
        <v>0</v>
      </c>
    </row>
    <row r="1170" spans="1:10" x14ac:dyDescent="0.25">
      <c r="A1170" s="1">
        <v>1150</v>
      </c>
      <c r="B1170" s="62">
        <v>688.2</v>
      </c>
      <c r="C1170" s="62">
        <v>0.1</v>
      </c>
      <c r="D1170" s="62">
        <v>696.6</v>
      </c>
      <c r="E1170" s="67">
        <v>1150</v>
      </c>
      <c r="F1170" s="67">
        <v>283.89999999999998</v>
      </c>
      <c r="G1170" s="62">
        <v>0</v>
      </c>
      <c r="H1170" s="62">
        <v>1150</v>
      </c>
      <c r="I1170" s="62">
        <v>268.60000000000002</v>
      </c>
      <c r="J1170" s="62">
        <v>0</v>
      </c>
    </row>
    <row r="1171" spans="1:10" x14ac:dyDescent="0.25">
      <c r="A1171" s="1">
        <v>1151</v>
      </c>
      <c r="B1171" s="62">
        <v>688.3</v>
      </c>
      <c r="C1171" s="62">
        <v>0.1</v>
      </c>
      <c r="D1171" s="62">
        <v>696.7</v>
      </c>
      <c r="E1171" s="67">
        <v>1151</v>
      </c>
      <c r="F1171" s="67">
        <v>283.89999999999998</v>
      </c>
      <c r="G1171" s="62">
        <v>0</v>
      </c>
      <c r="H1171" s="62">
        <v>1151</v>
      </c>
      <c r="I1171" s="62">
        <v>268.60000000000002</v>
      </c>
      <c r="J1171" s="62">
        <v>0</v>
      </c>
    </row>
    <row r="1172" spans="1:10" x14ac:dyDescent="0.25">
      <c r="A1172" s="1">
        <v>1152</v>
      </c>
      <c r="B1172" s="62">
        <v>688.4</v>
      </c>
      <c r="C1172" s="62">
        <v>0.1</v>
      </c>
      <c r="D1172" s="62">
        <v>696.8</v>
      </c>
      <c r="E1172" s="67">
        <v>1152</v>
      </c>
      <c r="F1172" s="67">
        <v>283.89999999999998</v>
      </c>
      <c r="G1172" s="62">
        <v>0</v>
      </c>
      <c r="H1172" s="62">
        <v>1152</v>
      </c>
      <c r="I1172" s="62">
        <v>268.60000000000002</v>
      </c>
      <c r="J1172" s="62">
        <v>0</v>
      </c>
    </row>
    <row r="1173" spans="1:10" x14ac:dyDescent="0.25">
      <c r="A1173" s="1">
        <v>1153</v>
      </c>
      <c r="B1173" s="62">
        <v>688.4</v>
      </c>
      <c r="C1173" s="62">
        <v>0.1</v>
      </c>
      <c r="D1173" s="62">
        <v>696.8</v>
      </c>
      <c r="E1173" s="67">
        <v>1153</v>
      </c>
      <c r="F1173" s="67">
        <v>283.89999999999998</v>
      </c>
      <c r="G1173" s="62">
        <v>0</v>
      </c>
      <c r="H1173" s="62">
        <v>1153</v>
      </c>
      <c r="I1173" s="62">
        <v>268.60000000000002</v>
      </c>
      <c r="J1173" s="62">
        <v>0</v>
      </c>
    </row>
    <row r="1174" spans="1:10" x14ac:dyDescent="0.25">
      <c r="A1174" s="1">
        <v>1154</v>
      </c>
      <c r="B1174" s="62">
        <v>688.5</v>
      </c>
      <c r="C1174" s="62">
        <v>0.1</v>
      </c>
      <c r="D1174" s="62">
        <v>696.9</v>
      </c>
      <c r="E1174" s="67">
        <v>1154</v>
      </c>
      <c r="F1174" s="67">
        <v>283.89999999999998</v>
      </c>
      <c r="G1174" s="62">
        <v>0</v>
      </c>
      <c r="H1174" s="62">
        <v>1154</v>
      </c>
      <c r="I1174" s="62">
        <v>268.60000000000002</v>
      </c>
      <c r="J1174" s="62">
        <v>0</v>
      </c>
    </row>
    <row r="1175" spans="1:10" x14ac:dyDescent="0.25">
      <c r="A1175" s="1">
        <v>1155</v>
      </c>
      <c r="B1175" s="62">
        <v>688.5</v>
      </c>
      <c r="C1175" s="62">
        <v>0</v>
      </c>
      <c r="D1175" s="62">
        <v>696.9</v>
      </c>
      <c r="E1175" s="67">
        <v>1155</v>
      </c>
      <c r="F1175" s="67">
        <v>283.89999999999998</v>
      </c>
      <c r="G1175" s="62">
        <v>0</v>
      </c>
      <c r="H1175" s="62">
        <v>1155</v>
      </c>
      <c r="I1175" s="62">
        <v>268.5</v>
      </c>
      <c r="J1175" s="62">
        <v>0</v>
      </c>
    </row>
    <row r="1176" spans="1:10" x14ac:dyDescent="0.25">
      <c r="A1176" s="1">
        <v>1156</v>
      </c>
      <c r="B1176" s="62">
        <v>688.6</v>
      </c>
      <c r="C1176" s="62">
        <v>0</v>
      </c>
      <c r="D1176" s="62">
        <v>697</v>
      </c>
      <c r="E1176" s="67">
        <v>1156</v>
      </c>
      <c r="F1176" s="67">
        <v>283.89999999999998</v>
      </c>
      <c r="G1176" s="62">
        <v>0</v>
      </c>
      <c r="H1176" s="62">
        <v>1156</v>
      </c>
      <c r="I1176" s="62">
        <v>268.5</v>
      </c>
      <c r="J1176" s="62">
        <v>0</v>
      </c>
    </row>
    <row r="1177" spans="1:10" x14ac:dyDescent="0.25">
      <c r="A1177" s="1">
        <v>1157</v>
      </c>
      <c r="B1177" s="62">
        <v>688.6</v>
      </c>
      <c r="C1177" s="62">
        <v>0</v>
      </c>
      <c r="D1177" s="62">
        <v>697</v>
      </c>
      <c r="E1177" s="67">
        <v>1157</v>
      </c>
      <c r="F1177" s="67">
        <v>283.89999999999998</v>
      </c>
      <c r="G1177" s="62">
        <v>0</v>
      </c>
      <c r="H1177" s="62">
        <v>1157</v>
      </c>
      <c r="I1177" s="62">
        <v>268.5</v>
      </c>
      <c r="J1177" s="62">
        <v>0</v>
      </c>
    </row>
    <row r="1178" spans="1:10" x14ac:dyDescent="0.25">
      <c r="A1178" s="1">
        <v>1158</v>
      </c>
      <c r="B1178" s="62">
        <v>688.6</v>
      </c>
      <c r="C1178" s="62">
        <v>0</v>
      </c>
      <c r="D1178" s="62">
        <v>697</v>
      </c>
      <c r="E1178" s="67">
        <v>1158</v>
      </c>
      <c r="F1178" s="67">
        <v>283.89999999999998</v>
      </c>
      <c r="G1178" s="62">
        <v>0</v>
      </c>
      <c r="H1178" s="62">
        <v>1158</v>
      </c>
      <c r="I1178" s="62">
        <v>268.5</v>
      </c>
      <c r="J1178" s="62">
        <v>0</v>
      </c>
    </row>
    <row r="1179" spans="1:10" x14ac:dyDescent="0.25">
      <c r="A1179" s="1">
        <v>1159</v>
      </c>
      <c r="B1179" s="62">
        <v>688.6</v>
      </c>
      <c r="C1179" s="62">
        <v>0</v>
      </c>
      <c r="D1179" s="62">
        <v>697</v>
      </c>
      <c r="E1179" s="67">
        <v>1159</v>
      </c>
      <c r="F1179" s="67">
        <v>283.89999999999998</v>
      </c>
      <c r="G1179" s="62">
        <v>0</v>
      </c>
      <c r="H1179" s="62">
        <v>1159</v>
      </c>
      <c r="I1179" s="62">
        <v>268.5</v>
      </c>
      <c r="J1179" s="62">
        <v>0</v>
      </c>
    </row>
    <row r="1180" spans="1:10" x14ac:dyDescent="0.25">
      <c r="A1180" s="1">
        <v>1160</v>
      </c>
      <c r="B1180" s="62">
        <v>688.6</v>
      </c>
      <c r="C1180" s="62">
        <v>0</v>
      </c>
      <c r="D1180" s="62">
        <v>697</v>
      </c>
      <c r="E1180" s="67">
        <v>1160</v>
      </c>
      <c r="F1180" s="67">
        <v>283.89999999999998</v>
      </c>
      <c r="G1180" s="62">
        <v>0</v>
      </c>
      <c r="H1180" s="62">
        <v>1160</v>
      </c>
      <c r="I1180" s="62">
        <v>268.5</v>
      </c>
      <c r="J1180" s="62">
        <v>0</v>
      </c>
    </row>
    <row r="1181" spans="1:10" x14ac:dyDescent="0.25">
      <c r="A1181" s="1">
        <v>1161</v>
      </c>
      <c r="B1181" s="62">
        <v>688.6</v>
      </c>
      <c r="C1181" s="62">
        <v>0</v>
      </c>
      <c r="D1181" s="62">
        <v>697</v>
      </c>
      <c r="E1181" s="67">
        <v>1161</v>
      </c>
      <c r="F1181" s="67">
        <v>283.89999999999998</v>
      </c>
      <c r="G1181" s="62">
        <v>0</v>
      </c>
      <c r="H1181" s="62">
        <v>1161</v>
      </c>
      <c r="I1181" s="62">
        <v>268.5</v>
      </c>
      <c r="J1181" s="62">
        <v>0</v>
      </c>
    </row>
    <row r="1182" spans="1:10" x14ac:dyDescent="0.25">
      <c r="A1182" s="1">
        <v>1162</v>
      </c>
      <c r="B1182" s="62">
        <v>688.6</v>
      </c>
      <c r="C1182" s="62">
        <v>0</v>
      </c>
      <c r="D1182" s="62">
        <v>697</v>
      </c>
      <c r="E1182" s="67">
        <v>1162</v>
      </c>
      <c r="F1182" s="67">
        <v>283.89999999999998</v>
      </c>
      <c r="G1182" s="62">
        <v>0</v>
      </c>
      <c r="H1182" s="62">
        <v>1162</v>
      </c>
      <c r="I1182" s="62">
        <v>268.5</v>
      </c>
      <c r="J1182" s="62">
        <v>0</v>
      </c>
    </row>
    <row r="1183" spans="1:10" x14ac:dyDescent="0.25">
      <c r="A1183" s="1">
        <v>1163</v>
      </c>
      <c r="B1183" s="62">
        <v>688.6</v>
      </c>
      <c r="C1183" s="62">
        <v>0</v>
      </c>
      <c r="D1183" s="62">
        <v>697</v>
      </c>
      <c r="E1183" s="67">
        <v>1163</v>
      </c>
      <c r="F1183" s="67">
        <v>283.89999999999998</v>
      </c>
      <c r="G1183" s="62">
        <v>0</v>
      </c>
      <c r="H1183" s="62">
        <v>1163</v>
      </c>
      <c r="I1183" s="62">
        <v>268.39999999999998</v>
      </c>
      <c r="J1183" s="62">
        <v>0</v>
      </c>
    </row>
    <row r="1184" spans="1:10" x14ac:dyDescent="0.25">
      <c r="A1184" s="1">
        <v>1164</v>
      </c>
      <c r="B1184" s="62">
        <v>688.5</v>
      </c>
      <c r="C1184" s="62">
        <v>0</v>
      </c>
      <c r="D1184" s="62">
        <v>696.9</v>
      </c>
      <c r="E1184" s="67">
        <v>1164</v>
      </c>
      <c r="F1184" s="67">
        <v>283.89999999999998</v>
      </c>
      <c r="G1184" s="62">
        <v>0</v>
      </c>
      <c r="H1184" s="62">
        <v>1164</v>
      </c>
      <c r="I1184" s="62">
        <v>268.39999999999998</v>
      </c>
      <c r="J1184" s="62">
        <v>0</v>
      </c>
    </row>
    <row r="1185" spans="1:10" x14ac:dyDescent="0.25">
      <c r="A1185" s="1">
        <v>1165</v>
      </c>
      <c r="B1185" s="62">
        <v>688.5</v>
      </c>
      <c r="C1185" s="62">
        <v>0</v>
      </c>
      <c r="D1185" s="62">
        <v>696.9</v>
      </c>
      <c r="E1185" s="67">
        <v>1165</v>
      </c>
      <c r="F1185" s="67">
        <v>283.89999999999998</v>
      </c>
      <c r="G1185" s="62">
        <v>0</v>
      </c>
      <c r="H1185" s="62">
        <v>1165</v>
      </c>
      <c r="I1185" s="62">
        <v>268.39999999999998</v>
      </c>
      <c r="J1185" s="62">
        <v>0</v>
      </c>
    </row>
    <row r="1186" spans="1:10" x14ac:dyDescent="0.25">
      <c r="A1186" s="1">
        <v>1166</v>
      </c>
      <c r="B1186" s="62">
        <v>688.4</v>
      </c>
      <c r="C1186" s="62">
        <v>-0.1</v>
      </c>
      <c r="D1186" s="62">
        <v>696.8</v>
      </c>
      <c r="E1186" s="67">
        <v>1166</v>
      </c>
      <c r="F1186" s="67">
        <v>283.89999999999998</v>
      </c>
      <c r="G1186" s="62">
        <v>0</v>
      </c>
      <c r="H1186" s="62">
        <v>1166</v>
      </c>
      <c r="I1186" s="62">
        <v>268.39999999999998</v>
      </c>
      <c r="J1186" s="62">
        <v>0</v>
      </c>
    </row>
    <row r="1187" spans="1:10" x14ac:dyDescent="0.25">
      <c r="A1187" s="1">
        <v>1167</v>
      </c>
      <c r="B1187" s="62">
        <v>688.4</v>
      </c>
      <c r="C1187" s="62">
        <v>-0.1</v>
      </c>
      <c r="D1187" s="62">
        <v>696.8</v>
      </c>
      <c r="E1187" s="67">
        <v>1167</v>
      </c>
      <c r="F1187" s="67">
        <v>283.89999999999998</v>
      </c>
      <c r="G1187" s="62">
        <v>0</v>
      </c>
      <c r="H1187" s="62">
        <v>1167</v>
      </c>
      <c r="I1187" s="62">
        <v>268.39999999999998</v>
      </c>
      <c r="J1187" s="62">
        <v>0</v>
      </c>
    </row>
    <row r="1188" spans="1:10" x14ac:dyDescent="0.25">
      <c r="A1188" s="1">
        <v>1168</v>
      </c>
      <c r="B1188" s="62">
        <v>688.3</v>
      </c>
      <c r="C1188" s="62">
        <v>-0.1</v>
      </c>
      <c r="D1188" s="62">
        <v>696.7</v>
      </c>
      <c r="E1188" s="67">
        <v>1168</v>
      </c>
      <c r="F1188" s="67">
        <v>283.89999999999998</v>
      </c>
      <c r="G1188" s="62">
        <v>0</v>
      </c>
      <c r="H1188" s="62">
        <v>1168</v>
      </c>
      <c r="I1188" s="62">
        <v>268.39999999999998</v>
      </c>
      <c r="J1188" s="62">
        <v>0</v>
      </c>
    </row>
    <row r="1189" spans="1:10" x14ac:dyDescent="0.25">
      <c r="A1189" s="1">
        <v>1169</v>
      </c>
      <c r="B1189" s="62">
        <v>688.2</v>
      </c>
      <c r="C1189" s="62">
        <v>-0.1</v>
      </c>
      <c r="D1189" s="62">
        <v>696.6</v>
      </c>
      <c r="E1189" s="67">
        <v>1169</v>
      </c>
      <c r="F1189" s="67">
        <v>283.89999999999998</v>
      </c>
      <c r="G1189" s="62">
        <v>0</v>
      </c>
      <c r="H1189" s="62">
        <v>1169</v>
      </c>
      <c r="I1189" s="62">
        <v>268.39999999999998</v>
      </c>
      <c r="J1189" s="62">
        <v>0</v>
      </c>
    </row>
    <row r="1190" spans="1:10" x14ac:dyDescent="0.25">
      <c r="A1190" s="1">
        <v>1170</v>
      </c>
      <c r="B1190" s="62">
        <v>688.1</v>
      </c>
      <c r="C1190" s="62">
        <v>-0.1</v>
      </c>
      <c r="D1190" s="62">
        <v>696.5</v>
      </c>
      <c r="E1190" s="67">
        <v>1170</v>
      </c>
      <c r="F1190" s="67">
        <v>283.89999999999998</v>
      </c>
      <c r="G1190" s="62">
        <v>0</v>
      </c>
      <c r="H1190" s="62">
        <v>1170</v>
      </c>
      <c r="I1190" s="62">
        <v>268.3</v>
      </c>
      <c r="J1190" s="62">
        <v>0</v>
      </c>
    </row>
    <row r="1191" spans="1:10" x14ac:dyDescent="0.25">
      <c r="A1191" s="1">
        <v>1171</v>
      </c>
      <c r="B1191" s="62">
        <v>688</v>
      </c>
      <c r="C1191" s="62">
        <v>-0.1</v>
      </c>
      <c r="D1191" s="62">
        <v>696.4</v>
      </c>
      <c r="E1191" s="67">
        <v>1171</v>
      </c>
      <c r="F1191" s="67">
        <v>283.89999999999998</v>
      </c>
      <c r="G1191" s="62">
        <v>0</v>
      </c>
      <c r="H1191" s="62">
        <v>1171</v>
      </c>
      <c r="I1191" s="62">
        <v>268.3</v>
      </c>
      <c r="J1191" s="62">
        <v>0</v>
      </c>
    </row>
    <row r="1192" spans="1:10" x14ac:dyDescent="0.25">
      <c r="A1192" s="1">
        <v>1172</v>
      </c>
      <c r="B1192" s="62">
        <v>687.9</v>
      </c>
      <c r="C1192" s="62">
        <v>-0.1</v>
      </c>
      <c r="D1192" s="62">
        <v>696.3</v>
      </c>
      <c r="E1192" s="67">
        <v>1172</v>
      </c>
      <c r="F1192" s="67">
        <v>283.89999999999998</v>
      </c>
      <c r="G1192" s="62">
        <v>0</v>
      </c>
      <c r="H1192" s="62">
        <v>1172</v>
      </c>
      <c r="I1192" s="62">
        <v>268.3</v>
      </c>
      <c r="J1192" s="62">
        <v>0</v>
      </c>
    </row>
    <row r="1193" spans="1:10" x14ac:dyDescent="0.25">
      <c r="A1193" s="1">
        <v>1173</v>
      </c>
      <c r="B1193" s="62">
        <v>687.8</v>
      </c>
      <c r="C1193" s="62">
        <v>-0.1</v>
      </c>
      <c r="D1193" s="62">
        <v>696.2</v>
      </c>
      <c r="E1193" s="67">
        <v>1173</v>
      </c>
      <c r="F1193" s="67">
        <v>283.89999999999998</v>
      </c>
      <c r="G1193" s="62">
        <v>0</v>
      </c>
      <c r="H1193" s="62">
        <v>1173</v>
      </c>
      <c r="I1193" s="62">
        <v>268.3</v>
      </c>
      <c r="J1193" s="62">
        <v>0</v>
      </c>
    </row>
    <row r="1194" spans="1:10" x14ac:dyDescent="0.25">
      <c r="A1194" s="1">
        <v>1174</v>
      </c>
      <c r="B1194" s="62">
        <v>687.7</v>
      </c>
      <c r="C1194" s="62">
        <v>-0.1</v>
      </c>
      <c r="D1194" s="62">
        <v>696.1</v>
      </c>
      <c r="E1194" s="67">
        <v>1174</v>
      </c>
      <c r="F1194" s="67">
        <v>283.89999999999998</v>
      </c>
      <c r="G1194" s="62">
        <v>0</v>
      </c>
      <c r="H1194" s="62">
        <v>1174</v>
      </c>
      <c r="I1194" s="62">
        <v>268.3</v>
      </c>
      <c r="J1194" s="62">
        <v>0</v>
      </c>
    </row>
    <row r="1195" spans="1:10" x14ac:dyDescent="0.25">
      <c r="A1195" s="1">
        <v>1175</v>
      </c>
      <c r="B1195" s="62">
        <v>687.6</v>
      </c>
      <c r="C1195" s="62">
        <v>-0.1</v>
      </c>
      <c r="D1195" s="62">
        <v>696</v>
      </c>
      <c r="E1195" s="67">
        <v>1175</v>
      </c>
      <c r="F1195" s="67">
        <v>283.89999999999998</v>
      </c>
      <c r="G1195" s="62">
        <v>0</v>
      </c>
      <c r="H1195" s="62">
        <v>1175</v>
      </c>
      <c r="I1195" s="62">
        <v>268.3</v>
      </c>
      <c r="J1195" s="62">
        <v>0</v>
      </c>
    </row>
    <row r="1196" spans="1:10" x14ac:dyDescent="0.25">
      <c r="A1196" s="1">
        <v>1176</v>
      </c>
      <c r="B1196" s="62">
        <v>687.5</v>
      </c>
      <c r="C1196" s="62">
        <v>-0.1</v>
      </c>
      <c r="D1196" s="62">
        <v>695.8</v>
      </c>
      <c r="E1196" s="67">
        <v>1176</v>
      </c>
      <c r="F1196" s="67">
        <v>283.89999999999998</v>
      </c>
      <c r="G1196" s="62">
        <v>0</v>
      </c>
      <c r="H1196" s="62">
        <v>1176</v>
      </c>
      <c r="I1196" s="62">
        <v>268.3</v>
      </c>
      <c r="J1196" s="62">
        <v>0</v>
      </c>
    </row>
    <row r="1197" spans="1:10" x14ac:dyDescent="0.25">
      <c r="A1197" s="1">
        <v>1177</v>
      </c>
      <c r="B1197" s="62">
        <v>687.3</v>
      </c>
      <c r="C1197" s="62">
        <v>-0.1</v>
      </c>
      <c r="D1197" s="62">
        <v>695.7</v>
      </c>
      <c r="E1197" s="67">
        <v>1177</v>
      </c>
      <c r="F1197" s="67">
        <v>283.89999999999998</v>
      </c>
      <c r="G1197" s="62">
        <v>0</v>
      </c>
      <c r="H1197" s="62">
        <v>1177</v>
      </c>
      <c r="I1197" s="62">
        <v>268.2</v>
      </c>
      <c r="J1197" s="62">
        <v>0</v>
      </c>
    </row>
    <row r="1198" spans="1:10" x14ac:dyDescent="0.25">
      <c r="A1198" s="1">
        <v>1178</v>
      </c>
      <c r="B1198" s="62">
        <v>687.2</v>
      </c>
      <c r="C1198" s="62">
        <v>-0.2</v>
      </c>
      <c r="D1198" s="62">
        <v>695.5</v>
      </c>
      <c r="E1198" s="67">
        <v>1178</v>
      </c>
      <c r="F1198" s="67">
        <v>283.89999999999998</v>
      </c>
      <c r="G1198" s="62">
        <v>0</v>
      </c>
      <c r="H1198" s="62">
        <v>1178</v>
      </c>
      <c r="I1198" s="62">
        <v>268.2</v>
      </c>
      <c r="J1198" s="62">
        <v>0</v>
      </c>
    </row>
    <row r="1199" spans="1:10" x14ac:dyDescent="0.25">
      <c r="A1199" s="1">
        <v>1179</v>
      </c>
      <c r="B1199" s="62">
        <v>687</v>
      </c>
      <c r="C1199" s="62">
        <v>-0.2</v>
      </c>
      <c r="D1199" s="62">
        <v>695.4</v>
      </c>
      <c r="E1199" s="67">
        <v>1179</v>
      </c>
      <c r="F1199" s="67">
        <v>283.89999999999998</v>
      </c>
      <c r="G1199" s="62">
        <v>0</v>
      </c>
      <c r="H1199" s="62">
        <v>1179</v>
      </c>
      <c r="I1199" s="62">
        <v>268.2</v>
      </c>
      <c r="J1199" s="62">
        <v>0</v>
      </c>
    </row>
    <row r="1200" spans="1:10" x14ac:dyDescent="0.25">
      <c r="A1200" s="1">
        <v>1180</v>
      </c>
      <c r="B1200" s="62">
        <v>686.8</v>
      </c>
      <c r="C1200" s="62">
        <v>-0.2</v>
      </c>
      <c r="D1200" s="62">
        <v>695.2</v>
      </c>
      <c r="E1200" s="67">
        <v>1180</v>
      </c>
      <c r="F1200" s="67">
        <v>283.89999999999998</v>
      </c>
      <c r="G1200" s="62">
        <v>0</v>
      </c>
      <c r="H1200" s="62">
        <v>1180</v>
      </c>
      <c r="I1200" s="62">
        <v>268.2</v>
      </c>
      <c r="J1200" s="62">
        <v>0</v>
      </c>
    </row>
    <row r="1201" spans="1:10" x14ac:dyDescent="0.25">
      <c r="A1201" s="1">
        <v>1181</v>
      </c>
      <c r="B1201" s="62">
        <v>686.7</v>
      </c>
      <c r="C1201" s="62">
        <v>-0.2</v>
      </c>
      <c r="D1201" s="62">
        <v>695</v>
      </c>
      <c r="E1201" s="67">
        <v>1181</v>
      </c>
      <c r="F1201" s="67">
        <v>283.89999999999998</v>
      </c>
      <c r="G1201" s="62">
        <v>0</v>
      </c>
      <c r="H1201" s="62">
        <v>1181</v>
      </c>
      <c r="I1201" s="62">
        <v>268.2</v>
      </c>
      <c r="J1201" s="62">
        <v>0</v>
      </c>
    </row>
    <row r="1202" spans="1:10" x14ac:dyDescent="0.25">
      <c r="A1202" s="1">
        <v>1182</v>
      </c>
      <c r="B1202" s="62">
        <v>686.5</v>
      </c>
      <c r="C1202" s="62">
        <v>-0.2</v>
      </c>
      <c r="D1202" s="62">
        <v>694.8</v>
      </c>
      <c r="E1202" s="67">
        <v>1182</v>
      </c>
      <c r="F1202" s="67">
        <v>283.89999999999998</v>
      </c>
      <c r="G1202" s="62">
        <v>0</v>
      </c>
      <c r="H1202" s="62">
        <v>1182</v>
      </c>
      <c r="I1202" s="62">
        <v>268.2</v>
      </c>
      <c r="J1202" s="62">
        <v>0</v>
      </c>
    </row>
    <row r="1203" spans="1:10" x14ac:dyDescent="0.25">
      <c r="A1203" s="1">
        <v>1183</v>
      </c>
      <c r="B1203" s="62">
        <v>686.3</v>
      </c>
      <c r="C1203" s="62">
        <v>-0.2</v>
      </c>
      <c r="D1203" s="62">
        <v>694.6</v>
      </c>
      <c r="E1203" s="67">
        <v>1183</v>
      </c>
      <c r="F1203" s="67">
        <v>283.89999999999998</v>
      </c>
      <c r="G1203" s="62">
        <v>0</v>
      </c>
      <c r="H1203" s="62">
        <v>1183</v>
      </c>
      <c r="I1203" s="62">
        <v>268.10000000000002</v>
      </c>
      <c r="J1203" s="62">
        <v>0</v>
      </c>
    </row>
    <row r="1204" spans="1:10" x14ac:dyDescent="0.25">
      <c r="A1204" s="1">
        <v>1184</v>
      </c>
      <c r="B1204" s="62">
        <v>686.1</v>
      </c>
      <c r="C1204" s="62">
        <v>-0.2</v>
      </c>
      <c r="D1204" s="62">
        <v>694.4</v>
      </c>
      <c r="E1204" s="67">
        <v>1184</v>
      </c>
      <c r="F1204" s="67">
        <v>283.89999999999998</v>
      </c>
      <c r="G1204" s="62">
        <v>0</v>
      </c>
      <c r="H1204" s="62">
        <v>1184</v>
      </c>
      <c r="I1204" s="62">
        <v>268.10000000000002</v>
      </c>
      <c r="J1204" s="62">
        <v>0</v>
      </c>
    </row>
    <row r="1205" spans="1:10" x14ac:dyDescent="0.25">
      <c r="A1205" s="1">
        <v>1185</v>
      </c>
      <c r="B1205" s="62">
        <v>685.9</v>
      </c>
      <c r="C1205" s="62">
        <v>-0.2</v>
      </c>
      <c r="D1205" s="62">
        <v>694.2</v>
      </c>
      <c r="E1205" s="67">
        <v>1185</v>
      </c>
      <c r="F1205" s="67">
        <v>283.89999999999998</v>
      </c>
      <c r="G1205" s="62">
        <v>0</v>
      </c>
      <c r="H1205" s="62">
        <v>1185</v>
      </c>
      <c r="I1205" s="62">
        <v>268.10000000000002</v>
      </c>
      <c r="J1205" s="62">
        <v>0</v>
      </c>
    </row>
    <row r="1206" spans="1:10" x14ac:dyDescent="0.25">
      <c r="A1206" s="1">
        <v>1186</v>
      </c>
      <c r="B1206" s="62">
        <v>685.6</v>
      </c>
      <c r="C1206" s="62">
        <v>-0.2</v>
      </c>
      <c r="D1206" s="62">
        <v>694</v>
      </c>
      <c r="E1206" s="67">
        <v>1186</v>
      </c>
      <c r="F1206" s="67">
        <v>283.89999999999998</v>
      </c>
      <c r="G1206" s="62">
        <v>0</v>
      </c>
      <c r="H1206" s="62">
        <v>1186</v>
      </c>
      <c r="I1206" s="62">
        <v>268.10000000000002</v>
      </c>
      <c r="J1206" s="62">
        <v>0</v>
      </c>
    </row>
    <row r="1207" spans="1:10" x14ac:dyDescent="0.25">
      <c r="A1207" s="1">
        <v>1187</v>
      </c>
      <c r="B1207" s="62">
        <v>685.4</v>
      </c>
      <c r="C1207" s="62">
        <v>-0.2</v>
      </c>
      <c r="D1207" s="62">
        <v>693.8</v>
      </c>
      <c r="E1207" s="67">
        <v>1187</v>
      </c>
      <c r="F1207" s="67">
        <v>283.89999999999998</v>
      </c>
      <c r="G1207" s="62">
        <v>0</v>
      </c>
      <c r="H1207" s="62">
        <v>1187</v>
      </c>
      <c r="I1207" s="62">
        <v>268.10000000000002</v>
      </c>
      <c r="J1207" s="62">
        <v>0</v>
      </c>
    </row>
    <row r="1208" spans="1:10" x14ac:dyDescent="0.25">
      <c r="A1208" s="1">
        <v>1188</v>
      </c>
      <c r="B1208" s="62">
        <v>685.2</v>
      </c>
      <c r="C1208" s="62">
        <v>-0.2</v>
      </c>
      <c r="D1208" s="62">
        <v>693.5</v>
      </c>
      <c r="E1208" s="67">
        <v>1188</v>
      </c>
      <c r="F1208" s="67">
        <v>283.89999999999998</v>
      </c>
      <c r="G1208" s="62">
        <v>0</v>
      </c>
      <c r="H1208" s="62">
        <v>1188</v>
      </c>
      <c r="I1208" s="62">
        <v>268</v>
      </c>
      <c r="J1208" s="62">
        <v>0</v>
      </c>
    </row>
    <row r="1209" spans="1:10" x14ac:dyDescent="0.25">
      <c r="A1209" s="1">
        <v>1189</v>
      </c>
      <c r="B1209" s="62">
        <v>684.9</v>
      </c>
      <c r="C1209" s="62">
        <v>-0.2</v>
      </c>
      <c r="D1209" s="62">
        <v>693.3</v>
      </c>
      <c r="E1209" s="67">
        <v>1189</v>
      </c>
      <c r="F1209" s="67">
        <v>283.89999999999998</v>
      </c>
      <c r="G1209" s="62">
        <v>0</v>
      </c>
      <c r="H1209" s="62">
        <v>1189</v>
      </c>
      <c r="I1209" s="62">
        <v>268</v>
      </c>
      <c r="J1209" s="62">
        <v>0</v>
      </c>
    </row>
    <row r="1210" spans="1:10" x14ac:dyDescent="0.25">
      <c r="A1210" s="1">
        <v>1190</v>
      </c>
      <c r="B1210" s="62">
        <v>684.7</v>
      </c>
      <c r="C1210" s="62">
        <v>-0.30000000000000004</v>
      </c>
      <c r="D1210" s="62">
        <v>693</v>
      </c>
      <c r="E1210" s="67">
        <v>1190</v>
      </c>
      <c r="F1210" s="67">
        <v>283.89999999999998</v>
      </c>
      <c r="G1210" s="62">
        <v>0</v>
      </c>
      <c r="H1210" s="62">
        <v>1190</v>
      </c>
      <c r="I1210" s="62">
        <v>268</v>
      </c>
      <c r="J1210" s="62">
        <v>0</v>
      </c>
    </row>
    <row r="1211" spans="1:10" x14ac:dyDescent="0.25">
      <c r="A1211" s="1">
        <v>1191</v>
      </c>
      <c r="B1211" s="62">
        <v>684.4</v>
      </c>
      <c r="C1211" s="62">
        <v>-0.30000000000000004</v>
      </c>
      <c r="D1211" s="62">
        <v>692.8</v>
      </c>
      <c r="E1211" s="67">
        <v>1191</v>
      </c>
      <c r="F1211" s="67">
        <v>283.89999999999998</v>
      </c>
      <c r="G1211" s="62">
        <v>0</v>
      </c>
      <c r="H1211" s="62">
        <v>1191</v>
      </c>
      <c r="I1211" s="62">
        <v>268</v>
      </c>
      <c r="J1211" s="62">
        <v>0</v>
      </c>
    </row>
    <row r="1212" spans="1:10" x14ac:dyDescent="0.25">
      <c r="A1212" s="1">
        <v>1192</v>
      </c>
      <c r="B1212" s="62">
        <v>684.2</v>
      </c>
      <c r="C1212" s="62">
        <v>-0.30000000000000004</v>
      </c>
      <c r="D1212" s="62">
        <v>692.5</v>
      </c>
      <c r="E1212" s="67">
        <v>1192</v>
      </c>
      <c r="F1212" s="67">
        <v>283.89999999999998</v>
      </c>
      <c r="G1212" s="62">
        <v>0</v>
      </c>
      <c r="H1212" s="62">
        <v>1192</v>
      </c>
      <c r="I1212" s="62">
        <v>268</v>
      </c>
      <c r="J1212" s="62">
        <v>0</v>
      </c>
    </row>
    <row r="1213" spans="1:10" x14ac:dyDescent="0.25">
      <c r="A1213" s="1">
        <v>1193</v>
      </c>
      <c r="B1213" s="62">
        <v>683.9</v>
      </c>
      <c r="C1213" s="62">
        <v>-0.30000000000000004</v>
      </c>
      <c r="D1213" s="62">
        <v>692.2</v>
      </c>
      <c r="E1213" s="67">
        <v>1193</v>
      </c>
      <c r="F1213" s="67">
        <v>283.89999999999998</v>
      </c>
      <c r="G1213" s="62">
        <v>0</v>
      </c>
      <c r="H1213" s="62">
        <v>1193</v>
      </c>
      <c r="I1213" s="62">
        <v>268</v>
      </c>
      <c r="J1213" s="62">
        <v>0</v>
      </c>
    </row>
    <row r="1214" spans="1:10" x14ac:dyDescent="0.25">
      <c r="A1214" s="1">
        <v>1194</v>
      </c>
      <c r="B1214" s="62">
        <v>683.6</v>
      </c>
      <c r="C1214" s="62">
        <v>-0.30000000000000004</v>
      </c>
      <c r="D1214" s="62">
        <v>691.9</v>
      </c>
      <c r="E1214" s="67">
        <v>1194</v>
      </c>
      <c r="F1214" s="67">
        <v>283.89999999999998</v>
      </c>
      <c r="G1214" s="62">
        <v>0</v>
      </c>
      <c r="H1214" s="62">
        <v>1194</v>
      </c>
      <c r="I1214" s="62">
        <v>267.89999999999998</v>
      </c>
      <c r="J1214" s="62">
        <v>0</v>
      </c>
    </row>
    <row r="1215" spans="1:10" x14ac:dyDescent="0.25">
      <c r="A1215" s="1">
        <v>1195</v>
      </c>
      <c r="B1215" s="62">
        <v>683.3</v>
      </c>
      <c r="C1215" s="62">
        <v>-0.30000000000000004</v>
      </c>
      <c r="D1215" s="62">
        <v>691.7</v>
      </c>
      <c r="E1215" s="67">
        <v>1195</v>
      </c>
      <c r="F1215" s="67">
        <v>283.89999999999998</v>
      </c>
      <c r="G1215" s="62">
        <v>0</v>
      </c>
      <c r="H1215" s="62">
        <v>1195</v>
      </c>
      <c r="I1215" s="62">
        <v>267.89999999999998</v>
      </c>
      <c r="J1215" s="62">
        <v>0</v>
      </c>
    </row>
    <row r="1216" spans="1:10" x14ac:dyDescent="0.25">
      <c r="A1216" s="1">
        <v>1196</v>
      </c>
      <c r="B1216" s="62">
        <v>683</v>
      </c>
      <c r="C1216" s="62">
        <v>-0.30000000000000004</v>
      </c>
      <c r="D1216" s="62">
        <v>691.3</v>
      </c>
      <c r="E1216" s="67">
        <v>1196</v>
      </c>
      <c r="F1216" s="67">
        <v>283.89999999999998</v>
      </c>
      <c r="G1216" s="62">
        <v>0</v>
      </c>
      <c r="H1216" s="62">
        <v>1196</v>
      </c>
      <c r="I1216" s="62">
        <v>267.89999999999998</v>
      </c>
      <c r="J1216" s="62">
        <v>0</v>
      </c>
    </row>
    <row r="1217" spans="1:10" x14ac:dyDescent="0.25">
      <c r="A1217" s="1">
        <v>1197</v>
      </c>
      <c r="B1217" s="62">
        <v>682.7</v>
      </c>
      <c r="C1217" s="62">
        <v>-0.30000000000000004</v>
      </c>
      <c r="D1217" s="62">
        <v>691</v>
      </c>
      <c r="E1217" s="67">
        <v>1197</v>
      </c>
      <c r="F1217" s="67">
        <v>283.89999999999998</v>
      </c>
      <c r="G1217" s="62">
        <v>0</v>
      </c>
      <c r="H1217" s="62">
        <v>1197</v>
      </c>
      <c r="I1217" s="62">
        <v>267.89999999999998</v>
      </c>
      <c r="J1217" s="62">
        <v>0</v>
      </c>
    </row>
    <row r="1218" spans="1:10" x14ac:dyDescent="0.25">
      <c r="A1218" s="1">
        <v>1198</v>
      </c>
      <c r="B1218" s="62">
        <v>682.4</v>
      </c>
      <c r="C1218" s="62">
        <v>-0.30000000000000004</v>
      </c>
      <c r="D1218" s="62">
        <v>690.7</v>
      </c>
      <c r="E1218" s="67">
        <v>1198</v>
      </c>
      <c r="F1218" s="67">
        <v>283.8</v>
      </c>
      <c r="G1218" s="62">
        <v>0</v>
      </c>
      <c r="H1218" s="62">
        <v>1198</v>
      </c>
      <c r="I1218" s="62">
        <v>267.89999999999998</v>
      </c>
      <c r="J1218" s="62">
        <v>0</v>
      </c>
    </row>
    <row r="1219" spans="1:10" x14ac:dyDescent="0.25">
      <c r="A1219" s="1">
        <v>1199</v>
      </c>
      <c r="B1219" s="62">
        <v>682</v>
      </c>
      <c r="C1219" s="62">
        <v>-0.4</v>
      </c>
      <c r="D1219" s="62">
        <v>690.3</v>
      </c>
      <c r="E1219" s="67">
        <v>1199</v>
      </c>
      <c r="F1219" s="67">
        <v>283.8</v>
      </c>
      <c r="G1219" s="62">
        <v>0</v>
      </c>
      <c r="H1219" s="62">
        <v>1199</v>
      </c>
      <c r="I1219" s="62">
        <v>267.8</v>
      </c>
      <c r="J1219" s="62">
        <v>0</v>
      </c>
    </row>
    <row r="1220" spans="1:10" x14ac:dyDescent="0.25">
      <c r="A1220" s="1">
        <v>1200</v>
      </c>
      <c r="B1220" s="62">
        <v>681.7</v>
      </c>
      <c r="C1220" s="62">
        <v>-0.4</v>
      </c>
      <c r="D1220" s="62">
        <v>690</v>
      </c>
      <c r="E1220" s="67">
        <v>1200</v>
      </c>
      <c r="F1220" s="67">
        <v>283.8</v>
      </c>
      <c r="G1220" s="62">
        <v>0</v>
      </c>
      <c r="H1220" s="62">
        <v>1200</v>
      </c>
      <c r="I1220" s="62">
        <v>267.8</v>
      </c>
      <c r="J1220" s="62">
        <v>0</v>
      </c>
    </row>
    <row r="1221" spans="1:10" x14ac:dyDescent="0.25">
      <c r="A1221" s="1">
        <v>1201</v>
      </c>
      <c r="B1221" s="62">
        <v>681.3</v>
      </c>
      <c r="C1221" s="62">
        <v>-0.4</v>
      </c>
      <c r="D1221" s="62">
        <v>689.6</v>
      </c>
      <c r="E1221" s="67">
        <v>1201</v>
      </c>
      <c r="F1221" s="67">
        <v>283.8</v>
      </c>
      <c r="G1221" s="62">
        <v>0</v>
      </c>
      <c r="H1221" s="62">
        <v>1201</v>
      </c>
      <c r="I1221" s="62">
        <v>267.8</v>
      </c>
      <c r="J1221" s="62">
        <v>0</v>
      </c>
    </row>
    <row r="1222" spans="1:10" x14ac:dyDescent="0.25">
      <c r="A1222" s="1">
        <v>1202</v>
      </c>
      <c r="B1222" s="62">
        <v>680.9</v>
      </c>
      <c r="C1222" s="62">
        <v>-0.4</v>
      </c>
      <c r="D1222" s="62">
        <v>689.2</v>
      </c>
      <c r="E1222" s="67">
        <v>1202</v>
      </c>
      <c r="F1222" s="67">
        <v>283.8</v>
      </c>
      <c r="G1222" s="62">
        <v>0</v>
      </c>
      <c r="H1222" s="62">
        <v>1202</v>
      </c>
      <c r="I1222" s="62">
        <v>267.8</v>
      </c>
      <c r="J1222" s="62">
        <v>0</v>
      </c>
    </row>
    <row r="1223" spans="1:10" x14ac:dyDescent="0.25">
      <c r="A1223" s="1">
        <v>1203</v>
      </c>
      <c r="B1223" s="62">
        <v>680.5</v>
      </c>
      <c r="C1223" s="62">
        <v>-0.4</v>
      </c>
      <c r="D1223" s="62">
        <v>688.8</v>
      </c>
      <c r="E1223" s="67">
        <v>1203</v>
      </c>
      <c r="F1223" s="67">
        <v>283.7</v>
      </c>
      <c r="G1223" s="62">
        <v>0</v>
      </c>
      <c r="H1223" s="62">
        <v>1203</v>
      </c>
      <c r="I1223" s="62">
        <v>267.8</v>
      </c>
      <c r="J1223" s="62">
        <v>0</v>
      </c>
    </row>
    <row r="1224" spans="1:10" x14ac:dyDescent="0.25">
      <c r="A1224" s="1">
        <v>1204</v>
      </c>
      <c r="B1224" s="62">
        <v>680</v>
      </c>
      <c r="C1224" s="62">
        <v>-0.4</v>
      </c>
      <c r="D1224" s="62">
        <v>688.3</v>
      </c>
      <c r="E1224" s="67">
        <v>1204</v>
      </c>
      <c r="F1224" s="67">
        <v>283.7</v>
      </c>
      <c r="G1224" s="62">
        <v>0</v>
      </c>
      <c r="H1224" s="62">
        <v>1204</v>
      </c>
      <c r="I1224" s="62">
        <v>267.8</v>
      </c>
      <c r="J1224" s="62">
        <v>0</v>
      </c>
    </row>
    <row r="1225" spans="1:10" x14ac:dyDescent="0.25">
      <c r="A1225" s="1">
        <v>1205</v>
      </c>
      <c r="B1225" s="62">
        <v>679.6</v>
      </c>
      <c r="C1225" s="62">
        <v>-0.5</v>
      </c>
      <c r="D1225" s="62">
        <v>687.9</v>
      </c>
      <c r="E1225" s="67">
        <v>1205</v>
      </c>
      <c r="F1225" s="67">
        <v>283.7</v>
      </c>
      <c r="G1225" s="62">
        <v>0</v>
      </c>
      <c r="H1225" s="62">
        <v>1205</v>
      </c>
      <c r="I1225" s="62">
        <v>267.7</v>
      </c>
      <c r="J1225" s="62">
        <v>0</v>
      </c>
    </row>
    <row r="1226" spans="1:10" x14ac:dyDescent="0.25">
      <c r="A1226" s="1">
        <v>1206</v>
      </c>
      <c r="B1226" s="62">
        <v>679.1</v>
      </c>
      <c r="C1226" s="62">
        <v>-0.5</v>
      </c>
      <c r="D1226" s="62">
        <v>687.4</v>
      </c>
      <c r="E1226" s="67">
        <v>1206</v>
      </c>
      <c r="F1226" s="67">
        <v>283.7</v>
      </c>
      <c r="G1226" s="62">
        <v>0</v>
      </c>
      <c r="H1226" s="62">
        <v>1206</v>
      </c>
      <c r="I1226" s="62">
        <v>267.7</v>
      </c>
      <c r="J1226" s="62">
        <v>0</v>
      </c>
    </row>
    <row r="1227" spans="1:10" x14ac:dyDescent="0.25">
      <c r="A1227" s="1">
        <v>1207</v>
      </c>
      <c r="B1227" s="62">
        <v>678.6</v>
      </c>
      <c r="C1227" s="62">
        <v>-0.5</v>
      </c>
      <c r="D1227" s="62">
        <v>686.9</v>
      </c>
      <c r="E1227" s="67">
        <v>1207</v>
      </c>
      <c r="F1227" s="67">
        <v>283.60000000000002</v>
      </c>
      <c r="G1227" s="62">
        <v>0</v>
      </c>
      <c r="H1227" s="62">
        <v>1207</v>
      </c>
      <c r="I1227" s="62">
        <v>267.7</v>
      </c>
      <c r="J1227" s="62">
        <v>0</v>
      </c>
    </row>
    <row r="1228" spans="1:10" x14ac:dyDescent="0.25">
      <c r="A1228" s="1">
        <v>1208</v>
      </c>
      <c r="B1228" s="62">
        <v>678.1</v>
      </c>
      <c r="C1228" s="62">
        <v>-0.60000000000000009</v>
      </c>
      <c r="D1228" s="62">
        <v>686.3</v>
      </c>
      <c r="E1228" s="67">
        <v>1208</v>
      </c>
      <c r="F1228" s="67">
        <v>283.60000000000002</v>
      </c>
      <c r="G1228" s="62">
        <v>0</v>
      </c>
      <c r="H1228" s="62">
        <v>1208</v>
      </c>
      <c r="I1228" s="62">
        <v>267.7</v>
      </c>
      <c r="J1228" s="62">
        <v>0</v>
      </c>
    </row>
    <row r="1229" spans="1:10" x14ac:dyDescent="0.25">
      <c r="A1229" s="1">
        <v>1209</v>
      </c>
      <c r="B1229" s="62">
        <v>677.5</v>
      </c>
      <c r="C1229" s="62">
        <v>-0.60000000000000009</v>
      </c>
      <c r="D1229" s="62">
        <v>685.8</v>
      </c>
      <c r="E1229" s="67">
        <v>1209</v>
      </c>
      <c r="F1229" s="67">
        <v>283.5</v>
      </c>
      <c r="G1229" s="62">
        <v>0</v>
      </c>
      <c r="H1229" s="62">
        <v>1209</v>
      </c>
      <c r="I1229" s="62">
        <v>267.7</v>
      </c>
      <c r="J1229" s="62">
        <v>0</v>
      </c>
    </row>
    <row r="1230" spans="1:10" x14ac:dyDescent="0.25">
      <c r="A1230" s="1">
        <v>1210</v>
      </c>
      <c r="B1230" s="62">
        <v>676.9</v>
      </c>
      <c r="C1230" s="62">
        <v>-0.60000000000000009</v>
      </c>
      <c r="D1230" s="62">
        <v>685.2</v>
      </c>
      <c r="E1230" s="67">
        <v>1210</v>
      </c>
      <c r="F1230" s="67">
        <v>283.5</v>
      </c>
      <c r="G1230" s="62">
        <v>-0.1</v>
      </c>
      <c r="H1230" s="62">
        <v>1210</v>
      </c>
      <c r="I1230" s="62">
        <v>267.7</v>
      </c>
      <c r="J1230" s="62">
        <v>0</v>
      </c>
    </row>
    <row r="1231" spans="1:10" x14ac:dyDescent="0.25">
      <c r="A1231" s="1">
        <v>1211</v>
      </c>
      <c r="B1231" s="62">
        <v>676.3</v>
      </c>
      <c r="C1231" s="62">
        <v>-0.60000000000000009</v>
      </c>
      <c r="D1231" s="62">
        <v>684.5</v>
      </c>
      <c r="E1231" s="67">
        <v>1211</v>
      </c>
      <c r="F1231" s="67">
        <v>283.39999999999998</v>
      </c>
      <c r="G1231" s="62">
        <v>-0.1</v>
      </c>
      <c r="H1231" s="62">
        <v>1211</v>
      </c>
      <c r="I1231" s="62">
        <v>267.60000000000002</v>
      </c>
      <c r="J1231" s="62">
        <v>0</v>
      </c>
    </row>
    <row r="1232" spans="1:10" x14ac:dyDescent="0.25">
      <c r="A1232" s="1">
        <v>1212</v>
      </c>
      <c r="B1232" s="62">
        <v>675.6</v>
      </c>
      <c r="C1232" s="62">
        <v>-0.60000000000000009</v>
      </c>
      <c r="D1232" s="62">
        <v>683.9</v>
      </c>
      <c r="E1232" s="67">
        <v>1212</v>
      </c>
      <c r="F1232" s="67">
        <v>283.39999999999998</v>
      </c>
      <c r="G1232" s="62">
        <v>-0.1</v>
      </c>
      <c r="H1232" s="62">
        <v>1212</v>
      </c>
      <c r="I1232" s="62">
        <v>267.60000000000002</v>
      </c>
      <c r="J1232" s="62">
        <v>0</v>
      </c>
    </row>
    <row r="1233" spans="1:10" x14ac:dyDescent="0.25">
      <c r="A1233" s="1">
        <v>1213</v>
      </c>
      <c r="B1233" s="62">
        <v>675</v>
      </c>
      <c r="C1233" s="62">
        <v>-0.7</v>
      </c>
      <c r="D1233" s="62">
        <v>683.2</v>
      </c>
      <c r="E1233" s="67">
        <v>1213</v>
      </c>
      <c r="F1233" s="67">
        <v>283.3</v>
      </c>
      <c r="G1233" s="62">
        <v>-0.1</v>
      </c>
      <c r="H1233" s="62">
        <v>1213</v>
      </c>
      <c r="I1233" s="62">
        <v>267.60000000000002</v>
      </c>
      <c r="J1233" s="62">
        <v>0</v>
      </c>
    </row>
    <row r="1234" spans="1:10" x14ac:dyDescent="0.25">
      <c r="A1234" s="1">
        <v>1214</v>
      </c>
      <c r="B1234" s="62">
        <v>674.3</v>
      </c>
      <c r="C1234" s="62">
        <v>-0.7</v>
      </c>
      <c r="D1234" s="62">
        <v>682.5</v>
      </c>
      <c r="E1234" s="67">
        <v>1214</v>
      </c>
      <c r="F1234" s="67">
        <v>283.2</v>
      </c>
      <c r="G1234" s="62">
        <v>-0.1</v>
      </c>
      <c r="H1234" s="62">
        <v>1214</v>
      </c>
      <c r="I1234" s="62">
        <v>267.60000000000002</v>
      </c>
      <c r="J1234" s="62">
        <v>0</v>
      </c>
    </row>
    <row r="1235" spans="1:10" x14ac:dyDescent="0.25">
      <c r="A1235" s="1">
        <v>1215</v>
      </c>
      <c r="B1235" s="62">
        <v>673.6</v>
      </c>
      <c r="C1235" s="62">
        <v>-0.7</v>
      </c>
      <c r="D1235" s="62">
        <v>681.8</v>
      </c>
      <c r="E1235" s="67">
        <v>1215</v>
      </c>
      <c r="F1235" s="67">
        <v>283.2</v>
      </c>
      <c r="G1235" s="62">
        <v>-0.1</v>
      </c>
      <c r="H1235" s="62">
        <v>1215</v>
      </c>
      <c r="I1235" s="62">
        <v>267.60000000000002</v>
      </c>
      <c r="J1235" s="62">
        <v>0</v>
      </c>
    </row>
    <row r="1236" spans="1:10" x14ac:dyDescent="0.25">
      <c r="A1236" s="1">
        <v>1216</v>
      </c>
      <c r="B1236" s="62">
        <v>672.9</v>
      </c>
      <c r="C1236" s="62">
        <v>-0.7</v>
      </c>
      <c r="D1236" s="62">
        <v>681.1</v>
      </c>
      <c r="E1236" s="67">
        <v>1216</v>
      </c>
      <c r="F1236" s="67">
        <v>283.10000000000002</v>
      </c>
      <c r="G1236" s="62">
        <v>-0.1</v>
      </c>
      <c r="H1236" s="62">
        <v>1216</v>
      </c>
      <c r="I1236" s="62">
        <v>267.60000000000002</v>
      </c>
      <c r="J1236" s="62">
        <v>0</v>
      </c>
    </row>
    <row r="1237" spans="1:10" x14ac:dyDescent="0.25">
      <c r="A1237" s="1">
        <v>1217</v>
      </c>
      <c r="B1237" s="62">
        <v>672.2</v>
      </c>
      <c r="C1237" s="62">
        <v>-0.7</v>
      </c>
      <c r="D1237" s="62">
        <v>680.4</v>
      </c>
      <c r="E1237" s="67">
        <v>1217</v>
      </c>
      <c r="F1237" s="67">
        <v>283</v>
      </c>
      <c r="G1237" s="62">
        <v>-0.1</v>
      </c>
      <c r="H1237" s="62">
        <v>1217</v>
      </c>
      <c r="I1237" s="62">
        <v>267.5</v>
      </c>
      <c r="J1237" s="62">
        <v>0</v>
      </c>
    </row>
    <row r="1238" spans="1:10" x14ac:dyDescent="0.25">
      <c r="A1238" s="1">
        <v>1218</v>
      </c>
      <c r="B1238" s="62">
        <v>671.5</v>
      </c>
      <c r="C1238" s="62">
        <v>-0.7</v>
      </c>
      <c r="D1238" s="62">
        <v>679.7</v>
      </c>
      <c r="E1238" s="67">
        <v>1218</v>
      </c>
      <c r="F1238" s="67">
        <v>283</v>
      </c>
      <c r="G1238" s="62">
        <v>-0.1</v>
      </c>
      <c r="H1238" s="62">
        <v>1218</v>
      </c>
      <c r="I1238" s="62">
        <v>267.5</v>
      </c>
      <c r="J1238" s="62">
        <v>0</v>
      </c>
    </row>
    <row r="1239" spans="1:10" x14ac:dyDescent="0.25">
      <c r="A1239" s="1">
        <v>1219</v>
      </c>
      <c r="B1239" s="62">
        <v>670.8</v>
      </c>
      <c r="C1239" s="62">
        <v>-0.7</v>
      </c>
      <c r="D1239" s="62">
        <v>679</v>
      </c>
      <c r="E1239" s="67">
        <v>1219</v>
      </c>
      <c r="F1239" s="67">
        <v>282.89999999999998</v>
      </c>
      <c r="G1239" s="62">
        <v>-0.1</v>
      </c>
      <c r="H1239" s="62">
        <v>1219</v>
      </c>
      <c r="I1239" s="62">
        <v>267.5</v>
      </c>
      <c r="J1239" s="62">
        <v>0</v>
      </c>
    </row>
    <row r="1240" spans="1:10" x14ac:dyDescent="0.25">
      <c r="A1240" s="1">
        <v>1220</v>
      </c>
      <c r="B1240" s="62">
        <v>670.1</v>
      </c>
      <c r="C1240" s="62">
        <v>-0.7</v>
      </c>
      <c r="D1240" s="62">
        <v>678.2</v>
      </c>
      <c r="E1240" s="67">
        <v>1220</v>
      </c>
      <c r="F1240" s="67">
        <v>282.8</v>
      </c>
      <c r="G1240" s="62">
        <v>-0.1</v>
      </c>
      <c r="H1240" s="62">
        <v>1220</v>
      </c>
      <c r="I1240" s="62">
        <v>267.5</v>
      </c>
      <c r="J1240" s="62">
        <v>0</v>
      </c>
    </row>
    <row r="1241" spans="1:10" x14ac:dyDescent="0.25">
      <c r="A1241" s="1">
        <v>1221</v>
      </c>
      <c r="B1241" s="62">
        <v>669.3</v>
      </c>
      <c r="C1241" s="62">
        <v>-0.7</v>
      </c>
      <c r="D1241" s="62">
        <v>677.5</v>
      </c>
      <c r="E1241" s="67">
        <v>1221</v>
      </c>
      <c r="F1241" s="67">
        <v>282.7</v>
      </c>
      <c r="G1241" s="62">
        <v>-0.1</v>
      </c>
      <c r="H1241" s="62">
        <v>1221</v>
      </c>
      <c r="I1241" s="62">
        <v>267.5</v>
      </c>
      <c r="J1241" s="62">
        <v>0</v>
      </c>
    </row>
    <row r="1242" spans="1:10" x14ac:dyDescent="0.25">
      <c r="A1242" s="1">
        <v>1222</v>
      </c>
      <c r="B1242" s="62">
        <v>668.6</v>
      </c>
      <c r="C1242" s="62">
        <v>-0.7</v>
      </c>
      <c r="D1242" s="62">
        <v>676.8</v>
      </c>
      <c r="E1242" s="67">
        <v>1222</v>
      </c>
      <c r="F1242" s="67">
        <v>282.7</v>
      </c>
      <c r="G1242" s="62">
        <v>-0.1</v>
      </c>
      <c r="H1242" s="62">
        <v>1222</v>
      </c>
      <c r="I1242" s="62">
        <v>267.5</v>
      </c>
      <c r="J1242" s="62">
        <v>0</v>
      </c>
    </row>
    <row r="1243" spans="1:10" x14ac:dyDescent="0.25">
      <c r="A1243" s="1">
        <v>1223</v>
      </c>
      <c r="B1243" s="62">
        <v>667.9</v>
      </c>
      <c r="C1243" s="62">
        <v>-0.7</v>
      </c>
      <c r="D1243" s="62">
        <v>676.1</v>
      </c>
      <c r="E1243" s="67">
        <v>1223</v>
      </c>
      <c r="F1243" s="67">
        <v>282.60000000000002</v>
      </c>
      <c r="G1243" s="62">
        <v>-0.1</v>
      </c>
      <c r="H1243" s="62">
        <v>1223</v>
      </c>
      <c r="I1243" s="62">
        <v>267.5</v>
      </c>
      <c r="J1243" s="62">
        <v>0</v>
      </c>
    </row>
    <row r="1244" spans="1:10" x14ac:dyDescent="0.25">
      <c r="A1244" s="1">
        <v>1224</v>
      </c>
      <c r="B1244" s="62">
        <v>667.3</v>
      </c>
      <c r="C1244" s="62">
        <v>-0.7</v>
      </c>
      <c r="D1244" s="62">
        <v>675.4</v>
      </c>
      <c r="E1244" s="67">
        <v>1224</v>
      </c>
      <c r="F1244" s="67">
        <v>282.5</v>
      </c>
      <c r="G1244" s="62">
        <v>-0.1</v>
      </c>
      <c r="H1244" s="62">
        <v>1224</v>
      </c>
      <c r="I1244" s="62">
        <v>267.5</v>
      </c>
      <c r="J1244" s="62">
        <v>0</v>
      </c>
    </row>
    <row r="1245" spans="1:10" x14ac:dyDescent="0.25">
      <c r="A1245" s="1">
        <v>1225</v>
      </c>
      <c r="B1245" s="62">
        <v>666.6</v>
      </c>
      <c r="C1245" s="62">
        <v>-0.7</v>
      </c>
      <c r="D1245" s="62">
        <v>674.7</v>
      </c>
      <c r="E1245" s="67">
        <v>1225</v>
      </c>
      <c r="F1245" s="67">
        <v>282.5</v>
      </c>
      <c r="G1245" s="62">
        <v>-0.1</v>
      </c>
      <c r="H1245" s="62">
        <v>1225</v>
      </c>
      <c r="I1245" s="62">
        <v>267.39999999999998</v>
      </c>
      <c r="J1245" s="62">
        <v>0</v>
      </c>
    </row>
    <row r="1246" spans="1:10" x14ac:dyDescent="0.25">
      <c r="A1246" s="1">
        <v>1226</v>
      </c>
      <c r="B1246" s="62">
        <v>665.9</v>
      </c>
      <c r="C1246" s="62">
        <v>-0.60000000000000009</v>
      </c>
      <c r="D1246" s="62">
        <v>674</v>
      </c>
      <c r="E1246" s="67">
        <v>1226</v>
      </c>
      <c r="F1246" s="67">
        <v>282.39999999999998</v>
      </c>
      <c r="G1246" s="62">
        <v>-0.1</v>
      </c>
      <c r="H1246" s="62">
        <v>1226</v>
      </c>
      <c r="I1246" s="62">
        <v>267.39999999999998</v>
      </c>
      <c r="J1246" s="62">
        <v>0</v>
      </c>
    </row>
    <row r="1247" spans="1:10" x14ac:dyDescent="0.25">
      <c r="A1247" s="1">
        <v>1227</v>
      </c>
      <c r="B1247" s="62">
        <v>665.3</v>
      </c>
      <c r="C1247" s="62">
        <v>-0.60000000000000009</v>
      </c>
      <c r="D1247" s="62">
        <v>673.4</v>
      </c>
      <c r="E1247" s="67">
        <v>1227</v>
      </c>
      <c r="F1247" s="67">
        <v>282.3</v>
      </c>
      <c r="G1247" s="62">
        <v>-0.1</v>
      </c>
      <c r="H1247" s="62">
        <v>1227</v>
      </c>
      <c r="I1247" s="62">
        <v>267.39999999999998</v>
      </c>
      <c r="J1247" s="62">
        <v>0</v>
      </c>
    </row>
    <row r="1248" spans="1:10" x14ac:dyDescent="0.25">
      <c r="A1248" s="1">
        <v>1228</v>
      </c>
      <c r="B1248" s="62">
        <v>664.7</v>
      </c>
      <c r="C1248" s="62">
        <v>-0.60000000000000009</v>
      </c>
      <c r="D1248" s="62">
        <v>672.8</v>
      </c>
      <c r="E1248" s="67">
        <v>1228</v>
      </c>
      <c r="F1248" s="67">
        <v>282.3</v>
      </c>
      <c r="G1248" s="62">
        <v>-0.1</v>
      </c>
      <c r="H1248" s="62">
        <v>1228</v>
      </c>
      <c r="I1248" s="62">
        <v>267.39999999999998</v>
      </c>
      <c r="J1248" s="62">
        <v>0</v>
      </c>
    </row>
    <row r="1249" spans="1:10" x14ac:dyDescent="0.25">
      <c r="A1249" s="1">
        <v>1229</v>
      </c>
      <c r="B1249" s="62">
        <v>664.1</v>
      </c>
      <c r="C1249" s="62">
        <v>-0.60000000000000009</v>
      </c>
      <c r="D1249" s="62">
        <v>672.2</v>
      </c>
      <c r="E1249" s="67">
        <v>1229</v>
      </c>
      <c r="F1249" s="67">
        <v>282.2</v>
      </c>
      <c r="G1249" s="62">
        <v>-0.1</v>
      </c>
      <c r="H1249" s="62">
        <v>1229</v>
      </c>
      <c r="I1249" s="62">
        <v>267.39999999999998</v>
      </c>
      <c r="J1249" s="62">
        <v>0</v>
      </c>
    </row>
    <row r="1250" spans="1:10" x14ac:dyDescent="0.25">
      <c r="A1250" s="1">
        <v>1230</v>
      </c>
      <c r="B1250" s="62">
        <v>663.5</v>
      </c>
      <c r="C1250" s="62">
        <v>-0.5</v>
      </c>
      <c r="D1250" s="62">
        <v>671.6</v>
      </c>
      <c r="E1250" s="67">
        <v>1230</v>
      </c>
      <c r="F1250" s="67">
        <v>282.10000000000002</v>
      </c>
      <c r="G1250" s="62">
        <v>-0.1</v>
      </c>
      <c r="H1250" s="62">
        <v>1230</v>
      </c>
      <c r="I1250" s="62">
        <v>267.39999999999998</v>
      </c>
      <c r="J1250" s="62">
        <v>0</v>
      </c>
    </row>
    <row r="1251" spans="1:10" x14ac:dyDescent="0.25">
      <c r="A1251" s="1">
        <v>1231</v>
      </c>
      <c r="B1251" s="62">
        <v>663</v>
      </c>
      <c r="C1251" s="62">
        <v>-0.5</v>
      </c>
      <c r="D1251" s="62">
        <v>671.1</v>
      </c>
      <c r="E1251" s="67">
        <v>1231</v>
      </c>
      <c r="F1251" s="67">
        <v>282.10000000000002</v>
      </c>
      <c r="G1251" s="62">
        <v>-0.1</v>
      </c>
      <c r="H1251" s="62">
        <v>1231</v>
      </c>
      <c r="I1251" s="62">
        <v>267.39999999999998</v>
      </c>
      <c r="J1251" s="62">
        <v>0</v>
      </c>
    </row>
    <row r="1252" spans="1:10" x14ac:dyDescent="0.25">
      <c r="A1252" s="1">
        <v>1232</v>
      </c>
      <c r="B1252" s="62">
        <v>662.5</v>
      </c>
      <c r="C1252" s="62">
        <v>-0.5</v>
      </c>
      <c r="D1252" s="62">
        <v>670.6</v>
      </c>
      <c r="E1252" s="67">
        <v>1232</v>
      </c>
      <c r="F1252" s="67">
        <v>282</v>
      </c>
      <c r="G1252" s="62">
        <v>-0.1</v>
      </c>
      <c r="H1252" s="62">
        <v>1232</v>
      </c>
      <c r="I1252" s="62">
        <v>267.39999999999998</v>
      </c>
      <c r="J1252" s="62">
        <v>0</v>
      </c>
    </row>
    <row r="1253" spans="1:10" x14ac:dyDescent="0.25">
      <c r="A1253" s="1">
        <v>1233</v>
      </c>
      <c r="B1253" s="62">
        <v>662</v>
      </c>
      <c r="C1253" s="62">
        <v>-0.4</v>
      </c>
      <c r="D1253" s="62">
        <v>670.1</v>
      </c>
      <c r="E1253" s="67">
        <v>1233</v>
      </c>
      <c r="F1253" s="67">
        <v>282</v>
      </c>
      <c r="G1253" s="62">
        <v>-0.1</v>
      </c>
      <c r="H1253" s="62">
        <v>1233</v>
      </c>
      <c r="I1253" s="62">
        <v>267.39999999999998</v>
      </c>
      <c r="J1253" s="62">
        <v>0</v>
      </c>
    </row>
    <row r="1254" spans="1:10" x14ac:dyDescent="0.25">
      <c r="A1254" s="1">
        <v>1234</v>
      </c>
      <c r="B1254" s="62">
        <v>661.6</v>
      </c>
      <c r="C1254" s="62">
        <v>-0.4</v>
      </c>
      <c r="D1254" s="62">
        <v>669.7</v>
      </c>
      <c r="E1254" s="67">
        <v>1234</v>
      </c>
      <c r="F1254" s="67">
        <v>281.89999999999998</v>
      </c>
      <c r="G1254" s="62">
        <v>0</v>
      </c>
      <c r="H1254" s="62">
        <v>1234</v>
      </c>
      <c r="I1254" s="62">
        <v>267.39999999999998</v>
      </c>
      <c r="J1254" s="62">
        <v>0</v>
      </c>
    </row>
    <row r="1255" spans="1:10" x14ac:dyDescent="0.25">
      <c r="A1255" s="1">
        <v>1235</v>
      </c>
      <c r="B1255" s="62">
        <v>661.2</v>
      </c>
      <c r="C1255" s="62">
        <v>-0.4</v>
      </c>
      <c r="D1255" s="62">
        <v>669.3</v>
      </c>
      <c r="E1255" s="67">
        <v>1235</v>
      </c>
      <c r="F1255" s="67">
        <v>281.89999999999998</v>
      </c>
      <c r="G1255" s="62">
        <v>0</v>
      </c>
      <c r="H1255" s="62">
        <v>1235</v>
      </c>
      <c r="I1255" s="62">
        <v>267.39999999999998</v>
      </c>
      <c r="J1255" s="62">
        <v>0</v>
      </c>
    </row>
    <row r="1256" spans="1:10" x14ac:dyDescent="0.25">
      <c r="A1256" s="1">
        <v>1236</v>
      </c>
      <c r="B1256" s="62">
        <v>660.9</v>
      </c>
      <c r="C1256" s="62">
        <v>-0.30000000000000004</v>
      </c>
      <c r="D1256" s="62">
        <v>668.9</v>
      </c>
      <c r="E1256" s="67">
        <v>1236</v>
      </c>
      <c r="F1256" s="67">
        <v>281.8</v>
      </c>
      <c r="G1256" s="62">
        <v>0</v>
      </c>
      <c r="H1256" s="62">
        <v>1236</v>
      </c>
      <c r="I1256" s="62">
        <v>267.39999999999998</v>
      </c>
      <c r="J1256" s="62">
        <v>0</v>
      </c>
    </row>
    <row r="1257" spans="1:10" x14ac:dyDescent="0.25">
      <c r="A1257" s="1">
        <v>1237</v>
      </c>
      <c r="B1257" s="62">
        <v>660.6</v>
      </c>
      <c r="C1257" s="62">
        <v>-0.30000000000000004</v>
      </c>
      <c r="D1257" s="62">
        <v>668.7</v>
      </c>
      <c r="E1257" s="67">
        <v>1237</v>
      </c>
      <c r="F1257" s="67">
        <v>281.8</v>
      </c>
      <c r="G1257" s="62">
        <v>0</v>
      </c>
      <c r="H1257" s="62">
        <v>1237</v>
      </c>
      <c r="I1257" s="62">
        <v>267.39999999999998</v>
      </c>
      <c r="J1257" s="62">
        <v>0</v>
      </c>
    </row>
    <row r="1258" spans="1:10" x14ac:dyDescent="0.25">
      <c r="A1258" s="1">
        <v>1238</v>
      </c>
      <c r="B1258" s="62">
        <v>660.4</v>
      </c>
      <c r="C1258" s="62">
        <v>-0.2</v>
      </c>
      <c r="D1258" s="62">
        <v>668.4</v>
      </c>
      <c r="E1258" s="67">
        <v>1238</v>
      </c>
      <c r="F1258" s="67">
        <v>281.8</v>
      </c>
      <c r="G1258" s="62">
        <v>0</v>
      </c>
      <c r="H1258" s="62">
        <v>1238</v>
      </c>
      <c r="I1258" s="62">
        <v>267.39999999999998</v>
      </c>
      <c r="J1258" s="62">
        <v>0</v>
      </c>
    </row>
    <row r="1259" spans="1:10" x14ac:dyDescent="0.25">
      <c r="A1259" s="1">
        <v>1239</v>
      </c>
      <c r="B1259" s="62">
        <v>660.2</v>
      </c>
      <c r="C1259" s="62">
        <v>-0.2</v>
      </c>
      <c r="D1259" s="62">
        <v>668.2</v>
      </c>
      <c r="E1259" s="67">
        <v>1239</v>
      </c>
      <c r="F1259" s="67">
        <v>281.7</v>
      </c>
      <c r="G1259" s="62">
        <v>0</v>
      </c>
      <c r="H1259" s="62">
        <v>1239</v>
      </c>
      <c r="I1259" s="62">
        <v>267.39999999999998</v>
      </c>
      <c r="J1259" s="62">
        <v>0</v>
      </c>
    </row>
    <row r="1260" spans="1:10" x14ac:dyDescent="0.25">
      <c r="A1260" s="1">
        <v>1240</v>
      </c>
      <c r="B1260" s="62">
        <v>660</v>
      </c>
      <c r="C1260" s="62">
        <v>-0.1</v>
      </c>
      <c r="D1260" s="62">
        <v>668.1</v>
      </c>
      <c r="E1260" s="67">
        <v>1240</v>
      </c>
      <c r="F1260" s="67">
        <v>281.7</v>
      </c>
      <c r="G1260" s="62">
        <v>0</v>
      </c>
      <c r="H1260" s="62">
        <v>1240</v>
      </c>
      <c r="I1260" s="62">
        <v>267.39999999999998</v>
      </c>
      <c r="J1260" s="62">
        <v>0</v>
      </c>
    </row>
    <row r="1261" spans="1:10" x14ac:dyDescent="0.25">
      <c r="A1261" s="1">
        <v>1241</v>
      </c>
      <c r="B1261" s="62">
        <v>660</v>
      </c>
      <c r="C1261" s="62">
        <v>0</v>
      </c>
      <c r="D1261" s="62">
        <v>668</v>
      </c>
      <c r="E1261" s="67">
        <v>1241</v>
      </c>
      <c r="F1261" s="67">
        <v>281.7</v>
      </c>
      <c r="G1261" s="62">
        <v>0</v>
      </c>
      <c r="H1261" s="62">
        <v>1241</v>
      </c>
      <c r="I1261" s="62">
        <v>267.39999999999998</v>
      </c>
      <c r="J1261" s="62">
        <v>0</v>
      </c>
    </row>
    <row r="1262" spans="1:10" x14ac:dyDescent="0.25">
      <c r="A1262" s="1">
        <v>1242</v>
      </c>
      <c r="B1262" s="62">
        <v>660</v>
      </c>
      <c r="C1262" s="62">
        <v>0</v>
      </c>
      <c r="D1262" s="62">
        <v>668</v>
      </c>
      <c r="E1262" s="67">
        <v>1242</v>
      </c>
      <c r="F1262" s="67">
        <v>281.7</v>
      </c>
      <c r="G1262" s="62">
        <v>0</v>
      </c>
      <c r="H1262" s="62">
        <v>1242</v>
      </c>
      <c r="I1262" s="62">
        <v>267.39999999999998</v>
      </c>
      <c r="J1262" s="62">
        <v>0</v>
      </c>
    </row>
    <row r="1263" spans="1:10" x14ac:dyDescent="0.25">
      <c r="A1263" s="1">
        <v>1243</v>
      </c>
      <c r="B1263" s="62">
        <v>660</v>
      </c>
      <c r="C1263" s="62">
        <v>0.1</v>
      </c>
      <c r="D1263" s="62">
        <v>668.1</v>
      </c>
      <c r="E1263" s="67">
        <v>1243</v>
      </c>
      <c r="F1263" s="67">
        <v>281.7</v>
      </c>
      <c r="G1263" s="62">
        <v>0</v>
      </c>
      <c r="H1263" s="62">
        <v>1243</v>
      </c>
      <c r="I1263" s="62">
        <v>267.39999999999998</v>
      </c>
      <c r="J1263" s="62">
        <v>0</v>
      </c>
    </row>
    <row r="1264" spans="1:10" x14ac:dyDescent="0.25">
      <c r="A1264" s="1">
        <v>1244</v>
      </c>
      <c r="B1264" s="62">
        <v>660.1</v>
      </c>
      <c r="C1264" s="62">
        <v>0.2</v>
      </c>
      <c r="D1264" s="62">
        <v>668.2</v>
      </c>
      <c r="E1264" s="67">
        <v>1244</v>
      </c>
      <c r="F1264" s="67">
        <v>281.7</v>
      </c>
      <c r="G1264" s="62">
        <v>0</v>
      </c>
      <c r="H1264" s="62">
        <v>1244</v>
      </c>
      <c r="I1264" s="62">
        <v>267.39999999999998</v>
      </c>
      <c r="J1264" s="62">
        <v>0</v>
      </c>
    </row>
    <row r="1265" spans="1:10" x14ac:dyDescent="0.25">
      <c r="A1265" s="1">
        <v>1245</v>
      </c>
      <c r="B1265" s="62">
        <v>660.3</v>
      </c>
      <c r="C1265" s="62">
        <v>0.2</v>
      </c>
      <c r="D1265" s="62">
        <v>668.4</v>
      </c>
      <c r="E1265" s="67">
        <v>1245</v>
      </c>
      <c r="F1265" s="67">
        <v>281.7</v>
      </c>
      <c r="G1265" s="62">
        <v>0</v>
      </c>
      <c r="H1265" s="62">
        <v>1245</v>
      </c>
      <c r="I1265" s="62">
        <v>267.39999999999998</v>
      </c>
      <c r="J1265" s="62">
        <v>0</v>
      </c>
    </row>
    <row r="1266" spans="1:10" x14ac:dyDescent="0.25">
      <c r="A1266" s="1">
        <v>1246</v>
      </c>
      <c r="B1266" s="62">
        <v>660.6</v>
      </c>
      <c r="C1266" s="62">
        <v>0.30000000000000004</v>
      </c>
      <c r="D1266" s="62">
        <v>668.6</v>
      </c>
      <c r="E1266" s="67">
        <v>1246</v>
      </c>
      <c r="F1266" s="67">
        <v>281.7</v>
      </c>
      <c r="G1266" s="62">
        <v>0</v>
      </c>
      <c r="H1266" s="62">
        <v>1246</v>
      </c>
      <c r="I1266" s="62">
        <v>267.39999999999998</v>
      </c>
      <c r="J1266" s="62">
        <v>0</v>
      </c>
    </row>
    <row r="1267" spans="1:10" x14ac:dyDescent="0.25">
      <c r="A1267" s="1">
        <v>1247</v>
      </c>
      <c r="B1267" s="62">
        <v>660.9</v>
      </c>
      <c r="C1267" s="62">
        <v>0.4</v>
      </c>
      <c r="D1267" s="62">
        <v>669</v>
      </c>
      <c r="E1267" s="67">
        <v>1247</v>
      </c>
      <c r="F1267" s="67">
        <v>281.7</v>
      </c>
      <c r="G1267" s="62">
        <v>0</v>
      </c>
      <c r="H1267" s="62">
        <v>1247</v>
      </c>
      <c r="I1267" s="62">
        <v>267.39999999999998</v>
      </c>
      <c r="J1267" s="62">
        <v>0</v>
      </c>
    </row>
    <row r="1268" spans="1:10" x14ac:dyDescent="0.25">
      <c r="A1268" s="1">
        <v>1248</v>
      </c>
      <c r="B1268" s="62">
        <v>661.3</v>
      </c>
      <c r="C1268" s="62">
        <v>0.5</v>
      </c>
      <c r="D1268" s="62">
        <v>669.4</v>
      </c>
      <c r="E1268" s="67">
        <v>1248</v>
      </c>
      <c r="F1268" s="67">
        <v>281.8</v>
      </c>
      <c r="G1268" s="62">
        <v>0</v>
      </c>
      <c r="H1268" s="62">
        <v>1248</v>
      </c>
      <c r="I1268" s="62">
        <v>267.39999999999998</v>
      </c>
      <c r="J1268" s="62">
        <v>0</v>
      </c>
    </row>
    <row r="1269" spans="1:10" x14ac:dyDescent="0.25">
      <c r="A1269" s="1">
        <v>1249</v>
      </c>
      <c r="B1269" s="62">
        <v>661.8</v>
      </c>
      <c r="C1269" s="62">
        <v>0.5</v>
      </c>
      <c r="D1269" s="62">
        <v>669.9</v>
      </c>
      <c r="E1269" s="67">
        <v>1249</v>
      </c>
      <c r="F1269" s="67">
        <v>281.8</v>
      </c>
      <c r="G1269" s="62">
        <v>0</v>
      </c>
      <c r="H1269" s="62">
        <v>1249</v>
      </c>
      <c r="I1269" s="62">
        <v>267.39999999999998</v>
      </c>
      <c r="J1269" s="62">
        <v>0</v>
      </c>
    </row>
    <row r="1270" spans="1:10" x14ac:dyDescent="0.25">
      <c r="A1270" s="1">
        <v>1250</v>
      </c>
      <c r="B1270" s="62">
        <v>662.4</v>
      </c>
      <c r="C1270" s="62">
        <v>0.60000000000000009</v>
      </c>
      <c r="D1270" s="62">
        <v>670.5</v>
      </c>
      <c r="E1270" s="67">
        <v>1250</v>
      </c>
      <c r="F1270" s="67">
        <v>281.8</v>
      </c>
      <c r="G1270" s="62">
        <v>0</v>
      </c>
      <c r="H1270" s="62">
        <v>1250</v>
      </c>
      <c r="I1270" s="62">
        <v>267.5</v>
      </c>
      <c r="J1270" s="62">
        <v>0</v>
      </c>
    </row>
    <row r="1271" spans="1:10" x14ac:dyDescent="0.25">
      <c r="A1271" s="1">
        <v>1251</v>
      </c>
      <c r="B1271" s="62">
        <v>663</v>
      </c>
      <c r="C1271" s="62">
        <v>0.7</v>
      </c>
      <c r="D1271" s="62">
        <v>671.1</v>
      </c>
      <c r="E1271" s="67">
        <v>1251</v>
      </c>
      <c r="F1271" s="67">
        <v>281.89999999999998</v>
      </c>
      <c r="G1271" s="62">
        <v>0</v>
      </c>
      <c r="H1271" s="62">
        <v>1251</v>
      </c>
      <c r="I1271" s="62">
        <v>267.5</v>
      </c>
      <c r="J1271" s="62">
        <v>0</v>
      </c>
    </row>
    <row r="1272" spans="1:10" x14ac:dyDescent="0.25">
      <c r="A1272" s="1">
        <v>1252</v>
      </c>
      <c r="B1272" s="62">
        <v>663.7</v>
      </c>
      <c r="C1272" s="62">
        <v>0.7</v>
      </c>
      <c r="D1272" s="62">
        <v>671.8</v>
      </c>
      <c r="E1272" s="67">
        <v>1252</v>
      </c>
      <c r="F1272" s="67">
        <v>281.89999999999998</v>
      </c>
      <c r="G1272" s="62">
        <v>0</v>
      </c>
      <c r="H1272" s="62">
        <v>1252</v>
      </c>
      <c r="I1272" s="62">
        <v>267.5</v>
      </c>
      <c r="J1272" s="62">
        <v>0</v>
      </c>
    </row>
    <row r="1273" spans="1:10" x14ac:dyDescent="0.25">
      <c r="A1273" s="1">
        <v>1253</v>
      </c>
      <c r="B1273" s="62">
        <v>664.4</v>
      </c>
      <c r="C1273" s="62">
        <v>0.8</v>
      </c>
      <c r="D1273" s="62">
        <v>672.5</v>
      </c>
      <c r="E1273" s="67">
        <v>1253</v>
      </c>
      <c r="F1273" s="67">
        <v>282</v>
      </c>
      <c r="G1273" s="62">
        <v>0</v>
      </c>
      <c r="H1273" s="62">
        <v>1253</v>
      </c>
      <c r="I1273" s="62">
        <v>267.5</v>
      </c>
      <c r="J1273" s="62">
        <v>0</v>
      </c>
    </row>
    <row r="1274" spans="1:10" x14ac:dyDescent="0.25">
      <c r="A1274" s="1">
        <v>1254</v>
      </c>
      <c r="B1274" s="62">
        <v>665.2</v>
      </c>
      <c r="C1274" s="62">
        <v>0.8</v>
      </c>
      <c r="D1274" s="62">
        <v>673.3</v>
      </c>
      <c r="E1274" s="67">
        <v>1254</v>
      </c>
      <c r="F1274" s="67">
        <v>282</v>
      </c>
      <c r="G1274" s="62">
        <v>0</v>
      </c>
      <c r="H1274" s="62">
        <v>1254</v>
      </c>
      <c r="I1274" s="62">
        <v>267.5</v>
      </c>
      <c r="J1274" s="62">
        <v>0</v>
      </c>
    </row>
    <row r="1275" spans="1:10" x14ac:dyDescent="0.25">
      <c r="A1275" s="1">
        <v>1255</v>
      </c>
      <c r="B1275" s="62">
        <v>666</v>
      </c>
      <c r="C1275" s="62">
        <v>0.8</v>
      </c>
      <c r="D1275" s="62">
        <v>674.1</v>
      </c>
      <c r="E1275" s="67">
        <v>1255</v>
      </c>
      <c r="F1275" s="67">
        <v>282</v>
      </c>
      <c r="G1275" s="62">
        <v>0</v>
      </c>
      <c r="H1275" s="62">
        <v>1255</v>
      </c>
      <c r="I1275" s="62">
        <v>267.5</v>
      </c>
      <c r="J1275" s="62">
        <v>0</v>
      </c>
    </row>
    <row r="1276" spans="1:10" x14ac:dyDescent="0.25">
      <c r="A1276" s="1">
        <v>1256</v>
      </c>
      <c r="B1276" s="62">
        <v>666.9</v>
      </c>
      <c r="C1276" s="62">
        <v>0.9</v>
      </c>
      <c r="D1276" s="62">
        <v>675</v>
      </c>
      <c r="E1276" s="67">
        <v>1256</v>
      </c>
      <c r="F1276" s="67">
        <v>282.10000000000002</v>
      </c>
      <c r="G1276" s="62">
        <v>0</v>
      </c>
      <c r="H1276" s="62">
        <v>1256</v>
      </c>
      <c r="I1276" s="62">
        <v>267.60000000000002</v>
      </c>
      <c r="J1276" s="62">
        <v>0</v>
      </c>
    </row>
    <row r="1277" spans="1:10" x14ac:dyDescent="0.25">
      <c r="A1277" s="1">
        <v>1257</v>
      </c>
      <c r="B1277" s="62">
        <v>667.8</v>
      </c>
      <c r="C1277" s="62">
        <v>0.9</v>
      </c>
      <c r="D1277" s="62">
        <v>675.9</v>
      </c>
      <c r="E1277" s="67">
        <v>1257</v>
      </c>
      <c r="F1277" s="67">
        <v>282.10000000000002</v>
      </c>
      <c r="G1277" s="62">
        <v>0</v>
      </c>
      <c r="H1277" s="62">
        <v>1257</v>
      </c>
      <c r="I1277" s="62">
        <v>267.60000000000002</v>
      </c>
      <c r="J1277" s="62">
        <v>0</v>
      </c>
    </row>
    <row r="1278" spans="1:10" x14ac:dyDescent="0.25">
      <c r="A1278" s="1">
        <v>1258</v>
      </c>
      <c r="B1278" s="62">
        <v>668.7</v>
      </c>
      <c r="C1278" s="62">
        <v>0.9</v>
      </c>
      <c r="D1278" s="62">
        <v>676.9</v>
      </c>
      <c r="E1278" s="67">
        <v>1258</v>
      </c>
      <c r="F1278" s="67">
        <v>282.10000000000002</v>
      </c>
      <c r="G1278" s="62">
        <v>0</v>
      </c>
      <c r="H1278" s="62">
        <v>1258</v>
      </c>
      <c r="I1278" s="62">
        <v>267.60000000000002</v>
      </c>
      <c r="J1278" s="62">
        <v>0</v>
      </c>
    </row>
    <row r="1279" spans="1:10" x14ac:dyDescent="0.25">
      <c r="A1279" s="1">
        <v>1259</v>
      </c>
      <c r="B1279" s="62">
        <v>669.6</v>
      </c>
      <c r="C1279" s="62">
        <v>1</v>
      </c>
      <c r="D1279" s="62">
        <v>677.8</v>
      </c>
      <c r="E1279" s="67">
        <v>1259</v>
      </c>
      <c r="F1279" s="67">
        <v>282.10000000000002</v>
      </c>
      <c r="G1279" s="62">
        <v>0</v>
      </c>
      <c r="H1279" s="62">
        <v>1259</v>
      </c>
      <c r="I1279" s="62">
        <v>267.60000000000002</v>
      </c>
      <c r="J1279" s="62">
        <v>0</v>
      </c>
    </row>
    <row r="1280" spans="1:10" x14ac:dyDescent="0.25">
      <c r="A1280" s="1">
        <v>1260</v>
      </c>
      <c r="B1280" s="62">
        <v>670.6</v>
      </c>
      <c r="C1280" s="62">
        <v>1</v>
      </c>
      <c r="D1280" s="62">
        <v>678.8</v>
      </c>
      <c r="E1280" s="67">
        <v>1260</v>
      </c>
      <c r="F1280" s="67">
        <v>282</v>
      </c>
      <c r="G1280" s="62">
        <v>0</v>
      </c>
      <c r="H1280" s="62">
        <v>1260</v>
      </c>
      <c r="I1280" s="62">
        <v>267.7</v>
      </c>
      <c r="J1280" s="62">
        <v>0</v>
      </c>
    </row>
    <row r="1281" spans="1:10" x14ac:dyDescent="0.25">
      <c r="A1281" s="1">
        <v>1261</v>
      </c>
      <c r="B1281" s="62">
        <v>671.6</v>
      </c>
      <c r="C1281" s="62">
        <v>1</v>
      </c>
      <c r="D1281" s="62">
        <v>679.8</v>
      </c>
      <c r="E1281" s="67">
        <v>1261</v>
      </c>
      <c r="F1281" s="67">
        <v>282</v>
      </c>
      <c r="G1281" s="62">
        <v>0</v>
      </c>
      <c r="H1281" s="62">
        <v>1261</v>
      </c>
      <c r="I1281" s="62">
        <v>267.7</v>
      </c>
      <c r="J1281" s="62">
        <v>0</v>
      </c>
    </row>
    <row r="1282" spans="1:10" x14ac:dyDescent="0.25">
      <c r="A1282" s="1">
        <v>1262</v>
      </c>
      <c r="B1282" s="62">
        <v>672.6</v>
      </c>
      <c r="C1282" s="62">
        <v>1</v>
      </c>
      <c r="D1282" s="62">
        <v>680.8</v>
      </c>
      <c r="E1282" s="67">
        <v>1262</v>
      </c>
      <c r="F1282" s="67">
        <v>282</v>
      </c>
      <c r="G1282" s="62">
        <v>0</v>
      </c>
      <c r="H1282" s="62">
        <v>1262</v>
      </c>
      <c r="I1282" s="62">
        <v>267.7</v>
      </c>
      <c r="J1282" s="62">
        <v>0</v>
      </c>
    </row>
    <row r="1283" spans="1:10" x14ac:dyDescent="0.25">
      <c r="A1283" s="1">
        <v>1263</v>
      </c>
      <c r="B1283" s="62">
        <v>673.6</v>
      </c>
      <c r="C1283" s="62">
        <v>1</v>
      </c>
      <c r="D1283" s="62">
        <v>681.8</v>
      </c>
      <c r="E1283" s="67">
        <v>1263</v>
      </c>
      <c r="F1283" s="67">
        <v>281.89999999999998</v>
      </c>
      <c r="G1283" s="62">
        <v>0</v>
      </c>
      <c r="H1283" s="62">
        <v>1263</v>
      </c>
      <c r="I1283" s="62">
        <v>267.8</v>
      </c>
      <c r="J1283" s="62">
        <v>0</v>
      </c>
    </row>
    <row r="1284" spans="1:10" x14ac:dyDescent="0.25">
      <c r="A1284" s="1">
        <v>1264</v>
      </c>
      <c r="B1284" s="62">
        <v>674.6</v>
      </c>
      <c r="C1284" s="62">
        <v>1</v>
      </c>
      <c r="D1284" s="62">
        <v>682.8</v>
      </c>
      <c r="E1284" s="67">
        <v>1264</v>
      </c>
      <c r="F1284" s="67">
        <v>281.89999999999998</v>
      </c>
      <c r="G1284" s="62">
        <v>-0.1</v>
      </c>
      <c r="H1284" s="62">
        <v>1264</v>
      </c>
      <c r="I1284" s="62">
        <v>267.8</v>
      </c>
      <c r="J1284" s="62">
        <v>0</v>
      </c>
    </row>
    <row r="1285" spans="1:10" x14ac:dyDescent="0.25">
      <c r="A1285" s="1">
        <v>1265</v>
      </c>
      <c r="B1285" s="62">
        <v>675.6</v>
      </c>
      <c r="C1285" s="62">
        <v>1</v>
      </c>
      <c r="D1285" s="62">
        <v>683.8</v>
      </c>
      <c r="E1285" s="67">
        <v>1265</v>
      </c>
      <c r="F1285" s="67">
        <v>281.8</v>
      </c>
      <c r="G1285" s="62">
        <v>-0.1</v>
      </c>
      <c r="H1285" s="62">
        <v>1265</v>
      </c>
      <c r="I1285" s="62">
        <v>267.8</v>
      </c>
      <c r="J1285" s="62">
        <v>0</v>
      </c>
    </row>
    <row r="1286" spans="1:10" x14ac:dyDescent="0.25">
      <c r="A1286" s="1">
        <v>1266</v>
      </c>
      <c r="B1286" s="62">
        <v>676.5</v>
      </c>
      <c r="C1286" s="62">
        <v>1</v>
      </c>
      <c r="D1286" s="62">
        <v>684.8</v>
      </c>
      <c r="E1286" s="67">
        <v>1266</v>
      </c>
      <c r="F1286" s="67">
        <v>281.8</v>
      </c>
      <c r="G1286" s="62">
        <v>-0.1</v>
      </c>
      <c r="H1286" s="62">
        <v>1266</v>
      </c>
      <c r="I1286" s="62">
        <v>267.89999999999998</v>
      </c>
      <c r="J1286" s="62">
        <v>0</v>
      </c>
    </row>
    <row r="1287" spans="1:10" x14ac:dyDescent="0.25">
      <c r="A1287" s="1">
        <v>1267</v>
      </c>
      <c r="B1287" s="62">
        <v>677.5</v>
      </c>
      <c r="C1287" s="62">
        <v>1</v>
      </c>
      <c r="D1287" s="62">
        <v>685.8</v>
      </c>
      <c r="E1287" s="67">
        <v>1267</v>
      </c>
      <c r="F1287" s="67">
        <v>281.7</v>
      </c>
      <c r="G1287" s="62">
        <v>-0.1</v>
      </c>
      <c r="H1287" s="62">
        <v>1267</v>
      </c>
      <c r="I1287" s="62">
        <v>267.89999999999998</v>
      </c>
      <c r="J1287" s="62">
        <v>0</v>
      </c>
    </row>
    <row r="1288" spans="1:10" x14ac:dyDescent="0.25">
      <c r="A1288" s="1">
        <v>1268</v>
      </c>
      <c r="B1288" s="62">
        <v>678.5</v>
      </c>
      <c r="C1288" s="62">
        <v>1</v>
      </c>
      <c r="D1288" s="62">
        <v>686.8</v>
      </c>
      <c r="E1288" s="67">
        <v>1268</v>
      </c>
      <c r="F1288" s="67">
        <v>281.7</v>
      </c>
      <c r="G1288" s="62">
        <v>-0.1</v>
      </c>
      <c r="H1288" s="62">
        <v>1268</v>
      </c>
      <c r="I1288" s="62">
        <v>267.89999999999998</v>
      </c>
      <c r="J1288" s="62">
        <v>0</v>
      </c>
    </row>
    <row r="1289" spans="1:10" x14ac:dyDescent="0.25">
      <c r="A1289" s="1">
        <v>1269</v>
      </c>
      <c r="B1289" s="62">
        <v>679.5</v>
      </c>
      <c r="C1289" s="62">
        <v>1</v>
      </c>
      <c r="D1289" s="62">
        <v>687.8</v>
      </c>
      <c r="E1289" s="67">
        <v>1269</v>
      </c>
      <c r="F1289" s="67">
        <v>281.60000000000002</v>
      </c>
      <c r="G1289" s="62">
        <v>-0.1</v>
      </c>
      <c r="H1289" s="62">
        <v>1269</v>
      </c>
      <c r="I1289" s="62">
        <v>268</v>
      </c>
      <c r="J1289" s="62">
        <v>0</v>
      </c>
    </row>
    <row r="1290" spans="1:10" x14ac:dyDescent="0.25">
      <c r="A1290" s="1">
        <v>1270</v>
      </c>
      <c r="B1290" s="62">
        <v>680.4</v>
      </c>
      <c r="C1290" s="62">
        <v>0.9</v>
      </c>
      <c r="D1290" s="62">
        <v>688.7</v>
      </c>
      <c r="E1290" s="67">
        <v>1270</v>
      </c>
      <c r="F1290" s="67">
        <v>281.5</v>
      </c>
      <c r="G1290" s="62">
        <v>-0.1</v>
      </c>
      <c r="H1290" s="62">
        <v>1270</v>
      </c>
      <c r="I1290" s="62">
        <v>268</v>
      </c>
      <c r="J1290" s="62">
        <v>0</v>
      </c>
    </row>
    <row r="1291" spans="1:10" x14ac:dyDescent="0.25">
      <c r="A1291" s="1">
        <v>1271</v>
      </c>
      <c r="B1291" s="62">
        <v>681.3</v>
      </c>
      <c r="C1291" s="62">
        <v>0.9</v>
      </c>
      <c r="D1291" s="62">
        <v>689.7</v>
      </c>
      <c r="E1291" s="67">
        <v>1271</v>
      </c>
      <c r="F1291" s="67">
        <v>281.39999999999998</v>
      </c>
      <c r="G1291" s="62">
        <v>-0.1</v>
      </c>
      <c r="H1291" s="62">
        <v>1271</v>
      </c>
      <c r="I1291" s="62">
        <v>268</v>
      </c>
      <c r="J1291" s="62">
        <v>0</v>
      </c>
    </row>
    <row r="1292" spans="1:10" x14ac:dyDescent="0.25">
      <c r="A1292" s="1">
        <v>1272</v>
      </c>
      <c r="B1292" s="62">
        <v>682.2</v>
      </c>
      <c r="C1292" s="62">
        <v>0.9</v>
      </c>
      <c r="D1292" s="62">
        <v>690.6</v>
      </c>
      <c r="E1292" s="67">
        <v>1272</v>
      </c>
      <c r="F1292" s="67">
        <v>281.39999999999998</v>
      </c>
      <c r="G1292" s="62">
        <v>-0.1</v>
      </c>
      <c r="H1292" s="62">
        <v>1272</v>
      </c>
      <c r="I1292" s="62">
        <v>268.10000000000002</v>
      </c>
      <c r="J1292" s="62">
        <v>0</v>
      </c>
    </row>
    <row r="1293" spans="1:10" x14ac:dyDescent="0.25">
      <c r="A1293" s="1">
        <v>1273</v>
      </c>
      <c r="B1293" s="62">
        <v>683.1</v>
      </c>
      <c r="C1293" s="62">
        <v>0.9</v>
      </c>
      <c r="D1293" s="62">
        <v>691.5</v>
      </c>
      <c r="E1293" s="67">
        <v>1273</v>
      </c>
      <c r="F1293" s="67">
        <v>281.3</v>
      </c>
      <c r="G1293" s="62">
        <v>-0.1</v>
      </c>
      <c r="H1293" s="62">
        <v>1273</v>
      </c>
      <c r="I1293" s="62">
        <v>268.10000000000002</v>
      </c>
      <c r="J1293" s="62">
        <v>0</v>
      </c>
    </row>
    <row r="1294" spans="1:10" x14ac:dyDescent="0.25">
      <c r="A1294" s="1">
        <v>1274</v>
      </c>
      <c r="B1294" s="62">
        <v>684</v>
      </c>
      <c r="C1294" s="62">
        <v>0.8</v>
      </c>
      <c r="D1294" s="62">
        <v>692.3</v>
      </c>
      <c r="E1294" s="67">
        <v>1274</v>
      </c>
      <c r="F1294" s="67">
        <v>281.2</v>
      </c>
      <c r="G1294" s="62">
        <v>-0.1</v>
      </c>
      <c r="H1294" s="62">
        <v>1274</v>
      </c>
      <c r="I1294" s="62">
        <v>268.2</v>
      </c>
      <c r="J1294" s="62">
        <v>0</v>
      </c>
    </row>
    <row r="1295" spans="1:10" x14ac:dyDescent="0.25">
      <c r="A1295" s="1">
        <v>1275</v>
      </c>
      <c r="B1295" s="62">
        <v>684.8</v>
      </c>
      <c r="C1295" s="62">
        <v>0.8</v>
      </c>
      <c r="D1295" s="62">
        <v>693.1</v>
      </c>
      <c r="E1295" s="67">
        <v>1275</v>
      </c>
      <c r="F1295" s="67">
        <v>281.2</v>
      </c>
      <c r="G1295" s="62">
        <v>-0.1</v>
      </c>
      <c r="H1295" s="62">
        <v>1275</v>
      </c>
      <c r="I1295" s="62">
        <v>268.2</v>
      </c>
      <c r="J1295" s="62">
        <v>0</v>
      </c>
    </row>
    <row r="1296" spans="1:10" x14ac:dyDescent="0.25">
      <c r="A1296" s="1">
        <v>1276</v>
      </c>
      <c r="B1296" s="62">
        <v>685.6</v>
      </c>
      <c r="C1296" s="62">
        <v>0.8</v>
      </c>
      <c r="D1296" s="62">
        <v>693.9</v>
      </c>
      <c r="E1296" s="67">
        <v>1276</v>
      </c>
      <c r="F1296" s="67">
        <v>281.10000000000002</v>
      </c>
      <c r="G1296" s="62">
        <v>-0.1</v>
      </c>
      <c r="H1296" s="62">
        <v>1276</v>
      </c>
      <c r="I1296" s="62">
        <v>268.3</v>
      </c>
      <c r="J1296" s="62">
        <v>0</v>
      </c>
    </row>
    <row r="1297" spans="1:10" x14ac:dyDescent="0.25">
      <c r="A1297" s="1">
        <v>1277</v>
      </c>
      <c r="B1297" s="62">
        <v>686.3</v>
      </c>
      <c r="C1297" s="62">
        <v>0.7</v>
      </c>
      <c r="D1297" s="62">
        <v>694.7</v>
      </c>
      <c r="E1297" s="67">
        <v>1277</v>
      </c>
      <c r="F1297" s="67">
        <v>281</v>
      </c>
      <c r="G1297" s="62">
        <v>-0.1</v>
      </c>
      <c r="H1297" s="62">
        <v>1277</v>
      </c>
      <c r="I1297" s="62">
        <v>268.3</v>
      </c>
      <c r="J1297" s="62">
        <v>0</v>
      </c>
    </row>
    <row r="1298" spans="1:10" x14ac:dyDescent="0.25">
      <c r="A1298" s="1">
        <v>1278</v>
      </c>
      <c r="B1298" s="62">
        <v>687</v>
      </c>
      <c r="C1298" s="62">
        <v>0.7</v>
      </c>
      <c r="D1298" s="62">
        <v>695.4</v>
      </c>
      <c r="E1298" s="67">
        <v>1278</v>
      </c>
      <c r="F1298" s="67">
        <v>281</v>
      </c>
      <c r="G1298" s="62">
        <v>-0.1</v>
      </c>
      <c r="H1298" s="62">
        <v>1278</v>
      </c>
      <c r="I1298" s="62">
        <v>268.3</v>
      </c>
      <c r="J1298" s="62">
        <v>0</v>
      </c>
    </row>
    <row r="1299" spans="1:10" x14ac:dyDescent="0.25">
      <c r="A1299" s="1">
        <v>1279</v>
      </c>
      <c r="B1299" s="62">
        <v>687.6</v>
      </c>
      <c r="C1299" s="62">
        <v>0.60000000000000009</v>
      </c>
      <c r="D1299" s="62">
        <v>696</v>
      </c>
      <c r="E1299" s="67">
        <v>1279</v>
      </c>
      <c r="F1299" s="67">
        <v>280.89999999999998</v>
      </c>
      <c r="G1299" s="62">
        <v>-0.1</v>
      </c>
      <c r="H1299" s="62">
        <v>1279</v>
      </c>
      <c r="I1299" s="62">
        <v>268.39999999999998</v>
      </c>
      <c r="J1299" s="62">
        <v>0</v>
      </c>
    </row>
    <row r="1300" spans="1:10" x14ac:dyDescent="0.25">
      <c r="A1300" s="1">
        <v>1280</v>
      </c>
      <c r="B1300" s="62">
        <v>688.2</v>
      </c>
      <c r="C1300" s="62">
        <v>0.60000000000000009</v>
      </c>
      <c r="D1300" s="62">
        <v>696.6</v>
      </c>
      <c r="E1300" s="67">
        <v>1280</v>
      </c>
      <c r="F1300" s="67">
        <v>280.89999999999998</v>
      </c>
      <c r="G1300" s="62">
        <v>0</v>
      </c>
      <c r="H1300" s="62">
        <v>1280</v>
      </c>
      <c r="I1300" s="62">
        <v>268.39999999999998</v>
      </c>
      <c r="J1300" s="62">
        <v>0</v>
      </c>
    </row>
    <row r="1301" spans="1:10" x14ac:dyDescent="0.25">
      <c r="A1301" s="1">
        <v>1281</v>
      </c>
      <c r="B1301" s="62">
        <v>688.8</v>
      </c>
      <c r="C1301" s="62">
        <v>0.5</v>
      </c>
      <c r="D1301" s="62">
        <v>697.2</v>
      </c>
      <c r="E1301" s="67">
        <v>1281</v>
      </c>
      <c r="F1301" s="67">
        <v>280.8</v>
      </c>
      <c r="G1301" s="62">
        <v>0</v>
      </c>
      <c r="H1301" s="62">
        <v>1281</v>
      </c>
      <c r="I1301" s="62">
        <v>268.5</v>
      </c>
      <c r="J1301" s="62">
        <v>0</v>
      </c>
    </row>
    <row r="1302" spans="1:10" x14ac:dyDescent="0.25">
      <c r="A1302" s="1">
        <v>1282</v>
      </c>
      <c r="B1302" s="62">
        <v>689.3</v>
      </c>
      <c r="C1302" s="62">
        <v>0.5</v>
      </c>
      <c r="D1302" s="62">
        <v>697.7</v>
      </c>
      <c r="E1302" s="67">
        <v>1282</v>
      </c>
      <c r="F1302" s="67">
        <v>280.8</v>
      </c>
      <c r="G1302" s="62">
        <v>0</v>
      </c>
      <c r="H1302" s="62">
        <v>1282</v>
      </c>
      <c r="I1302" s="62">
        <v>268.5</v>
      </c>
      <c r="J1302" s="62">
        <v>0</v>
      </c>
    </row>
    <row r="1303" spans="1:10" x14ac:dyDescent="0.25">
      <c r="A1303" s="1">
        <v>1283</v>
      </c>
      <c r="B1303" s="62">
        <v>689.8</v>
      </c>
      <c r="C1303" s="62">
        <v>0.5</v>
      </c>
      <c r="D1303" s="62">
        <v>698.2</v>
      </c>
      <c r="E1303" s="67">
        <v>1283</v>
      </c>
      <c r="F1303" s="67">
        <v>280.8</v>
      </c>
      <c r="G1303" s="62">
        <v>0</v>
      </c>
      <c r="H1303" s="62">
        <v>1283</v>
      </c>
      <c r="I1303" s="62">
        <v>268.60000000000002</v>
      </c>
      <c r="J1303" s="62">
        <v>0</v>
      </c>
    </row>
    <row r="1304" spans="1:10" x14ac:dyDescent="0.25">
      <c r="A1304" s="1">
        <v>1284</v>
      </c>
      <c r="B1304" s="62">
        <v>690.2</v>
      </c>
      <c r="C1304" s="62">
        <v>0.4</v>
      </c>
      <c r="D1304" s="62">
        <v>698.7</v>
      </c>
      <c r="E1304" s="67">
        <v>1284</v>
      </c>
      <c r="F1304" s="67">
        <v>280.7</v>
      </c>
      <c r="G1304" s="62">
        <v>0</v>
      </c>
      <c r="H1304" s="62">
        <v>1284</v>
      </c>
      <c r="I1304" s="62">
        <v>268.60000000000002</v>
      </c>
      <c r="J1304" s="62">
        <v>0</v>
      </c>
    </row>
    <row r="1305" spans="1:10" x14ac:dyDescent="0.25">
      <c r="A1305" s="1">
        <v>1285</v>
      </c>
      <c r="B1305" s="62">
        <v>690.6</v>
      </c>
      <c r="C1305" s="62">
        <v>0.4</v>
      </c>
      <c r="D1305" s="62">
        <v>699.1</v>
      </c>
      <c r="E1305" s="67">
        <v>1285</v>
      </c>
      <c r="F1305" s="67">
        <v>280.7</v>
      </c>
      <c r="G1305" s="62">
        <v>0</v>
      </c>
      <c r="H1305" s="62">
        <v>1285</v>
      </c>
      <c r="I1305" s="62">
        <v>268.60000000000002</v>
      </c>
      <c r="J1305" s="62">
        <v>0</v>
      </c>
    </row>
    <row r="1306" spans="1:10" x14ac:dyDescent="0.25">
      <c r="A1306" s="1">
        <v>1286</v>
      </c>
      <c r="B1306" s="62">
        <v>691</v>
      </c>
      <c r="C1306" s="62">
        <v>0.30000000000000004</v>
      </c>
      <c r="D1306" s="62">
        <v>699.4</v>
      </c>
      <c r="E1306" s="67">
        <v>1286</v>
      </c>
      <c r="F1306" s="67">
        <v>280.7</v>
      </c>
      <c r="G1306" s="62">
        <v>0</v>
      </c>
      <c r="H1306" s="62">
        <v>1286</v>
      </c>
      <c r="I1306" s="62">
        <v>268.7</v>
      </c>
      <c r="J1306" s="62">
        <v>0</v>
      </c>
    </row>
    <row r="1307" spans="1:10" x14ac:dyDescent="0.25">
      <c r="A1307" s="1">
        <v>1287</v>
      </c>
      <c r="B1307" s="62">
        <v>691.3</v>
      </c>
      <c r="C1307" s="62">
        <v>0.30000000000000004</v>
      </c>
      <c r="D1307" s="62">
        <v>699.7</v>
      </c>
      <c r="E1307" s="67">
        <v>1287</v>
      </c>
      <c r="F1307" s="67">
        <v>280.7</v>
      </c>
      <c r="G1307" s="62">
        <v>0</v>
      </c>
      <c r="H1307" s="62">
        <v>1287</v>
      </c>
      <c r="I1307" s="62">
        <v>268.7</v>
      </c>
      <c r="J1307" s="62">
        <v>0</v>
      </c>
    </row>
    <row r="1308" spans="1:10" x14ac:dyDescent="0.25">
      <c r="A1308" s="1">
        <v>1288</v>
      </c>
      <c r="B1308" s="62">
        <v>691.6</v>
      </c>
      <c r="C1308" s="62">
        <v>0.2</v>
      </c>
      <c r="D1308" s="62">
        <v>700</v>
      </c>
      <c r="E1308" s="67">
        <v>1288</v>
      </c>
      <c r="F1308" s="67">
        <v>280.7</v>
      </c>
      <c r="G1308" s="62">
        <v>0</v>
      </c>
      <c r="H1308" s="62">
        <v>1288</v>
      </c>
      <c r="I1308" s="62">
        <v>268.8</v>
      </c>
      <c r="J1308" s="62">
        <v>0</v>
      </c>
    </row>
    <row r="1309" spans="1:10" x14ac:dyDescent="0.25">
      <c r="A1309" s="1">
        <v>1289</v>
      </c>
      <c r="B1309" s="62">
        <v>691.8</v>
      </c>
      <c r="C1309" s="62">
        <v>0.2</v>
      </c>
      <c r="D1309" s="62">
        <v>700.2</v>
      </c>
      <c r="E1309" s="67">
        <v>1289</v>
      </c>
      <c r="F1309" s="67">
        <v>280.7</v>
      </c>
      <c r="G1309" s="62">
        <v>0</v>
      </c>
      <c r="H1309" s="62">
        <v>1289</v>
      </c>
      <c r="I1309" s="62">
        <v>268.8</v>
      </c>
      <c r="J1309" s="62">
        <v>0</v>
      </c>
    </row>
    <row r="1310" spans="1:10" x14ac:dyDescent="0.25">
      <c r="A1310" s="1">
        <v>1290</v>
      </c>
      <c r="B1310" s="62">
        <v>692</v>
      </c>
      <c r="C1310" s="62">
        <v>0.2</v>
      </c>
      <c r="D1310" s="62">
        <v>700.4</v>
      </c>
      <c r="E1310" s="67">
        <v>1290</v>
      </c>
      <c r="F1310" s="67">
        <v>280.7</v>
      </c>
      <c r="G1310" s="62">
        <v>0</v>
      </c>
      <c r="H1310" s="62">
        <v>1290</v>
      </c>
      <c r="I1310" s="62">
        <v>268.89999999999998</v>
      </c>
      <c r="J1310" s="62">
        <v>0</v>
      </c>
    </row>
    <row r="1311" spans="1:10" x14ac:dyDescent="0.25">
      <c r="A1311" s="1">
        <v>1291</v>
      </c>
      <c r="B1311" s="62">
        <v>692.1</v>
      </c>
      <c r="C1311" s="62">
        <v>0.1</v>
      </c>
      <c r="D1311" s="62">
        <v>700.6</v>
      </c>
      <c r="E1311" s="67">
        <v>1291</v>
      </c>
      <c r="F1311" s="67">
        <v>280.7</v>
      </c>
      <c r="G1311" s="62">
        <v>0</v>
      </c>
      <c r="H1311" s="62">
        <v>1291</v>
      </c>
      <c r="I1311" s="62">
        <v>268.89999999999998</v>
      </c>
      <c r="J1311" s="62">
        <v>0</v>
      </c>
    </row>
    <row r="1312" spans="1:10" x14ac:dyDescent="0.25">
      <c r="A1312" s="1">
        <v>1292</v>
      </c>
      <c r="B1312" s="62">
        <v>692.2</v>
      </c>
      <c r="C1312" s="62">
        <v>0.1</v>
      </c>
      <c r="D1312" s="62">
        <v>700.7</v>
      </c>
      <c r="E1312" s="67">
        <v>1292</v>
      </c>
      <c r="F1312" s="67">
        <v>280.7</v>
      </c>
      <c r="G1312" s="62">
        <v>0</v>
      </c>
      <c r="H1312" s="62">
        <v>1292</v>
      </c>
      <c r="I1312" s="62">
        <v>269</v>
      </c>
      <c r="J1312" s="62">
        <v>0</v>
      </c>
    </row>
    <row r="1313" spans="1:10" x14ac:dyDescent="0.25">
      <c r="A1313" s="1">
        <v>1293</v>
      </c>
      <c r="B1313" s="62">
        <v>692.3</v>
      </c>
      <c r="C1313" s="62">
        <v>0</v>
      </c>
      <c r="D1313" s="62">
        <v>700.7</v>
      </c>
      <c r="E1313" s="67">
        <v>1293</v>
      </c>
      <c r="F1313" s="67">
        <v>280.7</v>
      </c>
      <c r="G1313" s="62">
        <v>0</v>
      </c>
      <c r="H1313" s="62">
        <v>1293</v>
      </c>
      <c r="I1313" s="62">
        <v>269</v>
      </c>
      <c r="J1313" s="62">
        <v>0</v>
      </c>
    </row>
    <row r="1314" spans="1:10" x14ac:dyDescent="0.25">
      <c r="A1314" s="1">
        <v>1294</v>
      </c>
      <c r="B1314" s="62">
        <v>692.3</v>
      </c>
      <c r="C1314" s="62">
        <v>0</v>
      </c>
      <c r="D1314" s="62">
        <v>700.8</v>
      </c>
      <c r="E1314" s="67">
        <v>1294</v>
      </c>
      <c r="F1314" s="67">
        <v>280.7</v>
      </c>
      <c r="G1314" s="62">
        <v>0</v>
      </c>
      <c r="H1314" s="62">
        <v>1294</v>
      </c>
      <c r="I1314" s="62">
        <v>269</v>
      </c>
      <c r="J1314" s="62">
        <v>0</v>
      </c>
    </row>
    <row r="1315" spans="1:10" x14ac:dyDescent="0.25">
      <c r="A1315" s="1">
        <v>1295</v>
      </c>
      <c r="B1315" s="62">
        <v>692.3</v>
      </c>
      <c r="C1315" s="62">
        <v>0</v>
      </c>
      <c r="D1315" s="62">
        <v>700.8</v>
      </c>
      <c r="E1315" s="67">
        <v>1295</v>
      </c>
      <c r="F1315" s="67">
        <v>280.7</v>
      </c>
      <c r="G1315" s="62">
        <v>0</v>
      </c>
      <c r="H1315" s="62">
        <v>1295</v>
      </c>
      <c r="I1315" s="62">
        <v>269.10000000000002</v>
      </c>
      <c r="J1315" s="62">
        <v>0</v>
      </c>
    </row>
    <row r="1316" spans="1:10" x14ac:dyDescent="0.25">
      <c r="A1316" s="1">
        <v>1296</v>
      </c>
      <c r="B1316" s="62">
        <v>692.3</v>
      </c>
      <c r="C1316" s="62">
        <v>-0.1</v>
      </c>
      <c r="D1316" s="62">
        <v>700.7</v>
      </c>
      <c r="E1316" s="67">
        <v>1296</v>
      </c>
      <c r="F1316" s="67">
        <v>280.8</v>
      </c>
      <c r="G1316" s="62">
        <v>0</v>
      </c>
      <c r="H1316" s="62">
        <v>1296</v>
      </c>
      <c r="I1316" s="62">
        <v>269.10000000000002</v>
      </c>
      <c r="J1316" s="62">
        <v>0</v>
      </c>
    </row>
    <row r="1317" spans="1:10" x14ac:dyDescent="0.25">
      <c r="A1317" s="1">
        <v>1297</v>
      </c>
      <c r="B1317" s="62">
        <v>692.2</v>
      </c>
      <c r="C1317" s="62">
        <v>-0.1</v>
      </c>
      <c r="D1317" s="62">
        <v>700.6</v>
      </c>
      <c r="E1317" s="67">
        <v>1297</v>
      </c>
      <c r="F1317" s="67">
        <v>280.8</v>
      </c>
      <c r="G1317" s="62">
        <v>0</v>
      </c>
      <c r="H1317" s="62">
        <v>1297</v>
      </c>
      <c r="I1317" s="62">
        <v>269.2</v>
      </c>
      <c r="J1317" s="62">
        <v>0</v>
      </c>
    </row>
    <row r="1318" spans="1:10" x14ac:dyDescent="0.25">
      <c r="A1318" s="1">
        <v>1298</v>
      </c>
      <c r="B1318" s="62">
        <v>692</v>
      </c>
      <c r="C1318" s="62">
        <v>-0.2</v>
      </c>
      <c r="D1318" s="62">
        <v>700.5</v>
      </c>
      <c r="E1318" s="67">
        <v>1298</v>
      </c>
      <c r="F1318" s="67">
        <v>280.89999999999998</v>
      </c>
      <c r="G1318" s="62">
        <v>0</v>
      </c>
      <c r="H1318" s="62">
        <v>1298</v>
      </c>
      <c r="I1318" s="62">
        <v>269.2</v>
      </c>
      <c r="J1318" s="62">
        <v>0</v>
      </c>
    </row>
    <row r="1319" spans="1:10" x14ac:dyDescent="0.25">
      <c r="A1319" s="1">
        <v>1299</v>
      </c>
      <c r="B1319" s="62">
        <v>691.8</v>
      </c>
      <c r="C1319" s="62">
        <v>-0.2</v>
      </c>
      <c r="D1319" s="62">
        <v>700.3</v>
      </c>
      <c r="E1319" s="67">
        <v>1299</v>
      </c>
      <c r="F1319" s="67">
        <v>280.89999999999998</v>
      </c>
      <c r="G1319" s="62">
        <v>0.1</v>
      </c>
      <c r="H1319" s="62">
        <v>1299</v>
      </c>
      <c r="I1319" s="62">
        <v>269.2</v>
      </c>
      <c r="J1319" s="62">
        <v>0</v>
      </c>
    </row>
    <row r="1320" spans="1:10" x14ac:dyDescent="0.25">
      <c r="A1320" s="1">
        <v>1300</v>
      </c>
      <c r="B1320" s="62">
        <v>691.6</v>
      </c>
      <c r="C1320" s="62">
        <v>-0.2</v>
      </c>
      <c r="D1320" s="62">
        <v>700.1</v>
      </c>
      <c r="E1320" s="67">
        <v>1300</v>
      </c>
      <c r="F1320" s="67">
        <v>281</v>
      </c>
      <c r="G1320" s="62">
        <v>0.1</v>
      </c>
      <c r="H1320" s="62">
        <v>1300</v>
      </c>
      <c r="I1320" s="62">
        <v>269.3</v>
      </c>
      <c r="J1320" s="62">
        <v>0</v>
      </c>
    </row>
    <row r="1321" spans="1:10" x14ac:dyDescent="0.25">
      <c r="A1321" s="1">
        <v>1301</v>
      </c>
      <c r="B1321" s="62">
        <v>691.4</v>
      </c>
      <c r="C1321" s="62">
        <v>-0.30000000000000004</v>
      </c>
      <c r="D1321" s="62">
        <v>699.8</v>
      </c>
      <c r="E1321" s="67">
        <v>1301</v>
      </c>
      <c r="F1321" s="67">
        <v>281</v>
      </c>
      <c r="G1321" s="62">
        <v>0.1</v>
      </c>
      <c r="H1321" s="62">
        <v>1301</v>
      </c>
      <c r="I1321" s="62">
        <v>269.3</v>
      </c>
      <c r="J1321" s="62">
        <v>0</v>
      </c>
    </row>
    <row r="1322" spans="1:10" x14ac:dyDescent="0.25">
      <c r="A1322" s="1">
        <v>1302</v>
      </c>
      <c r="B1322" s="62">
        <v>691.1</v>
      </c>
      <c r="C1322" s="62">
        <v>-0.30000000000000004</v>
      </c>
      <c r="D1322" s="62">
        <v>699.5</v>
      </c>
      <c r="E1322" s="67">
        <v>1302</v>
      </c>
      <c r="F1322" s="67">
        <v>281.10000000000002</v>
      </c>
      <c r="G1322" s="62">
        <v>0.1</v>
      </c>
      <c r="H1322" s="62">
        <v>1302</v>
      </c>
      <c r="I1322" s="62">
        <v>269.3</v>
      </c>
      <c r="J1322" s="62">
        <v>0</v>
      </c>
    </row>
    <row r="1323" spans="1:10" x14ac:dyDescent="0.25">
      <c r="A1323" s="1">
        <v>1303</v>
      </c>
      <c r="B1323" s="62">
        <v>690.7</v>
      </c>
      <c r="C1323" s="62">
        <v>-0.4</v>
      </c>
      <c r="D1323" s="62">
        <v>699.2</v>
      </c>
      <c r="E1323" s="67">
        <v>1303</v>
      </c>
      <c r="F1323" s="67">
        <v>281.2</v>
      </c>
      <c r="G1323" s="62">
        <v>0.1</v>
      </c>
      <c r="H1323" s="62">
        <v>1303</v>
      </c>
      <c r="I1323" s="62">
        <v>269.39999999999998</v>
      </c>
      <c r="J1323" s="62">
        <v>0</v>
      </c>
    </row>
    <row r="1324" spans="1:10" x14ac:dyDescent="0.25">
      <c r="A1324" s="1">
        <v>1304</v>
      </c>
      <c r="B1324" s="62">
        <v>690.4</v>
      </c>
      <c r="C1324" s="62">
        <v>-0.4</v>
      </c>
      <c r="D1324" s="62">
        <v>698.8</v>
      </c>
      <c r="E1324" s="67">
        <v>1304</v>
      </c>
      <c r="F1324" s="67">
        <v>281.3</v>
      </c>
      <c r="G1324" s="62">
        <v>0.1</v>
      </c>
      <c r="H1324" s="62">
        <v>1304</v>
      </c>
      <c r="I1324" s="62">
        <v>269.39999999999998</v>
      </c>
      <c r="J1324" s="62">
        <v>0</v>
      </c>
    </row>
    <row r="1325" spans="1:10" x14ac:dyDescent="0.25">
      <c r="A1325" s="1">
        <v>1305</v>
      </c>
      <c r="B1325" s="62">
        <v>690</v>
      </c>
      <c r="C1325" s="62">
        <v>-0.4</v>
      </c>
      <c r="D1325" s="62">
        <v>698.4</v>
      </c>
      <c r="E1325" s="67">
        <v>1305</v>
      </c>
      <c r="F1325" s="67">
        <v>281.39999999999998</v>
      </c>
      <c r="G1325" s="62">
        <v>0.1</v>
      </c>
      <c r="H1325" s="62">
        <v>1305</v>
      </c>
      <c r="I1325" s="62">
        <v>269.39999999999998</v>
      </c>
      <c r="J1325" s="62">
        <v>0</v>
      </c>
    </row>
    <row r="1326" spans="1:10" x14ac:dyDescent="0.25">
      <c r="A1326" s="1">
        <v>1306</v>
      </c>
      <c r="B1326" s="62">
        <v>689.5</v>
      </c>
      <c r="C1326" s="62">
        <v>-0.5</v>
      </c>
      <c r="D1326" s="62">
        <v>697.9</v>
      </c>
      <c r="E1326" s="67">
        <v>1306</v>
      </c>
      <c r="F1326" s="67">
        <v>281.5</v>
      </c>
      <c r="G1326" s="62">
        <v>0.1</v>
      </c>
      <c r="H1326" s="62">
        <v>1306</v>
      </c>
      <c r="I1326" s="62">
        <v>269.5</v>
      </c>
      <c r="J1326" s="62">
        <v>0</v>
      </c>
    </row>
    <row r="1327" spans="1:10" x14ac:dyDescent="0.25">
      <c r="A1327" s="1">
        <v>1307</v>
      </c>
      <c r="B1327" s="62">
        <v>689</v>
      </c>
      <c r="C1327" s="62">
        <v>-0.5</v>
      </c>
      <c r="D1327" s="62">
        <v>697.4</v>
      </c>
      <c r="E1327" s="67">
        <v>1307</v>
      </c>
      <c r="F1327" s="67">
        <v>281.60000000000002</v>
      </c>
      <c r="G1327" s="62">
        <v>0.1</v>
      </c>
      <c r="H1327" s="62">
        <v>1307</v>
      </c>
      <c r="I1327" s="62">
        <v>269.5</v>
      </c>
      <c r="J1327" s="62">
        <v>0</v>
      </c>
    </row>
    <row r="1328" spans="1:10" x14ac:dyDescent="0.25">
      <c r="A1328" s="1">
        <v>1308</v>
      </c>
      <c r="B1328" s="62">
        <v>688.5</v>
      </c>
      <c r="C1328" s="62">
        <v>-0.5</v>
      </c>
      <c r="D1328" s="62">
        <v>696.9</v>
      </c>
      <c r="E1328" s="67">
        <v>1308</v>
      </c>
      <c r="F1328" s="67">
        <v>281.7</v>
      </c>
      <c r="G1328" s="62">
        <v>0.1</v>
      </c>
      <c r="H1328" s="62">
        <v>1308</v>
      </c>
      <c r="I1328" s="62">
        <v>269.5</v>
      </c>
      <c r="J1328" s="62">
        <v>0</v>
      </c>
    </row>
    <row r="1329" spans="1:10" x14ac:dyDescent="0.25">
      <c r="A1329" s="1">
        <v>1309</v>
      </c>
      <c r="B1329" s="62">
        <v>687.9</v>
      </c>
      <c r="C1329" s="62">
        <v>-0.60000000000000009</v>
      </c>
      <c r="D1329" s="62">
        <v>696.3</v>
      </c>
      <c r="E1329" s="67">
        <v>1309</v>
      </c>
      <c r="F1329" s="67">
        <v>281.8</v>
      </c>
      <c r="G1329" s="62">
        <v>0.1</v>
      </c>
      <c r="H1329" s="62">
        <v>1309</v>
      </c>
      <c r="I1329" s="62">
        <v>269.60000000000002</v>
      </c>
      <c r="J1329" s="62">
        <v>0</v>
      </c>
    </row>
    <row r="1330" spans="1:10" x14ac:dyDescent="0.25">
      <c r="A1330" s="1">
        <v>1310</v>
      </c>
      <c r="B1330" s="62">
        <v>687.3</v>
      </c>
      <c r="C1330" s="62">
        <v>-0.60000000000000009</v>
      </c>
      <c r="D1330" s="62">
        <v>695.7</v>
      </c>
      <c r="E1330" s="67">
        <v>1310</v>
      </c>
      <c r="F1330" s="67">
        <v>281.89999999999998</v>
      </c>
      <c r="G1330" s="62">
        <v>0.1</v>
      </c>
      <c r="H1330" s="62">
        <v>1310</v>
      </c>
      <c r="I1330" s="62">
        <v>269.60000000000002</v>
      </c>
      <c r="J1330" s="62">
        <v>0</v>
      </c>
    </row>
    <row r="1331" spans="1:10" x14ac:dyDescent="0.25">
      <c r="A1331" s="1">
        <v>1311</v>
      </c>
      <c r="B1331" s="62">
        <v>686.7</v>
      </c>
      <c r="C1331" s="62">
        <v>-0.60000000000000009</v>
      </c>
      <c r="D1331" s="62">
        <v>695.1</v>
      </c>
      <c r="E1331" s="67">
        <v>1311</v>
      </c>
      <c r="F1331" s="67">
        <v>282.10000000000002</v>
      </c>
      <c r="G1331" s="62">
        <v>0.1</v>
      </c>
      <c r="H1331" s="62">
        <v>1311</v>
      </c>
      <c r="I1331" s="62">
        <v>269.60000000000002</v>
      </c>
      <c r="J1331" s="62">
        <v>0</v>
      </c>
    </row>
    <row r="1332" spans="1:10" x14ac:dyDescent="0.25">
      <c r="A1332" s="1">
        <v>1312</v>
      </c>
      <c r="B1332" s="62">
        <v>686</v>
      </c>
      <c r="C1332" s="62">
        <v>-0.7</v>
      </c>
      <c r="D1332" s="62">
        <v>694.4</v>
      </c>
      <c r="E1332" s="67">
        <v>1312</v>
      </c>
      <c r="F1332" s="67">
        <v>282.2</v>
      </c>
      <c r="G1332" s="62">
        <v>0.1</v>
      </c>
      <c r="H1332" s="62">
        <v>1312</v>
      </c>
      <c r="I1332" s="62">
        <v>269.60000000000002</v>
      </c>
      <c r="J1332" s="62">
        <v>0</v>
      </c>
    </row>
    <row r="1333" spans="1:10" x14ac:dyDescent="0.25">
      <c r="A1333" s="1">
        <v>1313</v>
      </c>
      <c r="B1333" s="62">
        <v>685.3</v>
      </c>
      <c r="C1333" s="62">
        <v>-0.7</v>
      </c>
      <c r="D1333" s="62">
        <v>693.7</v>
      </c>
      <c r="E1333" s="67">
        <v>1313</v>
      </c>
      <c r="F1333" s="67">
        <v>282.3</v>
      </c>
      <c r="G1333" s="62">
        <v>0.1</v>
      </c>
      <c r="H1333" s="62">
        <v>1313</v>
      </c>
      <c r="I1333" s="62">
        <v>269.7</v>
      </c>
      <c r="J1333" s="62">
        <v>0</v>
      </c>
    </row>
    <row r="1334" spans="1:10" x14ac:dyDescent="0.25">
      <c r="A1334" s="1">
        <v>1314</v>
      </c>
      <c r="B1334" s="62">
        <v>684.6</v>
      </c>
      <c r="C1334" s="62">
        <v>-0.7</v>
      </c>
      <c r="D1334" s="62">
        <v>693</v>
      </c>
      <c r="E1334" s="67">
        <v>1314</v>
      </c>
      <c r="F1334" s="67">
        <v>282.39999999999998</v>
      </c>
      <c r="G1334" s="62">
        <v>0.1</v>
      </c>
      <c r="H1334" s="62">
        <v>1314</v>
      </c>
      <c r="I1334" s="62">
        <v>269.7</v>
      </c>
      <c r="J1334" s="62">
        <v>0</v>
      </c>
    </row>
    <row r="1335" spans="1:10" x14ac:dyDescent="0.25">
      <c r="A1335" s="1">
        <v>1315</v>
      </c>
      <c r="B1335" s="62">
        <v>683.9</v>
      </c>
      <c r="C1335" s="62">
        <v>-0.7</v>
      </c>
      <c r="D1335" s="62">
        <v>692.3</v>
      </c>
      <c r="E1335" s="67">
        <v>1315</v>
      </c>
      <c r="F1335" s="67">
        <v>282.60000000000002</v>
      </c>
      <c r="G1335" s="62">
        <v>0.1</v>
      </c>
      <c r="H1335" s="62">
        <v>1315</v>
      </c>
      <c r="I1335" s="62">
        <v>269.7</v>
      </c>
      <c r="J1335" s="62">
        <v>0</v>
      </c>
    </row>
    <row r="1336" spans="1:10" x14ac:dyDescent="0.25">
      <c r="A1336" s="1">
        <v>1316</v>
      </c>
      <c r="B1336" s="62">
        <v>683.2</v>
      </c>
      <c r="C1336" s="62">
        <v>-0.7</v>
      </c>
      <c r="D1336" s="62">
        <v>691.5</v>
      </c>
      <c r="E1336" s="67">
        <v>1316</v>
      </c>
      <c r="F1336" s="67">
        <v>282.7</v>
      </c>
      <c r="G1336" s="62">
        <v>0.1</v>
      </c>
      <c r="H1336" s="62">
        <v>1316</v>
      </c>
      <c r="I1336" s="62">
        <v>269.7</v>
      </c>
      <c r="J1336" s="62">
        <v>0</v>
      </c>
    </row>
    <row r="1337" spans="1:10" x14ac:dyDescent="0.25">
      <c r="A1337" s="1">
        <v>1317</v>
      </c>
      <c r="B1337" s="62">
        <v>682.5</v>
      </c>
      <c r="C1337" s="62">
        <v>-0.7</v>
      </c>
      <c r="D1337" s="62">
        <v>690.8</v>
      </c>
      <c r="E1337" s="67">
        <v>1317</v>
      </c>
      <c r="F1337" s="67">
        <v>282.8</v>
      </c>
      <c r="G1337" s="62">
        <v>0.1</v>
      </c>
      <c r="H1337" s="62">
        <v>1317</v>
      </c>
      <c r="I1337" s="62">
        <v>269.7</v>
      </c>
      <c r="J1337" s="62">
        <v>0</v>
      </c>
    </row>
    <row r="1338" spans="1:10" x14ac:dyDescent="0.25">
      <c r="A1338" s="1">
        <v>1318</v>
      </c>
      <c r="B1338" s="62">
        <v>681.7</v>
      </c>
      <c r="C1338" s="62">
        <v>-0.7</v>
      </c>
      <c r="D1338" s="62">
        <v>690</v>
      </c>
      <c r="E1338" s="67">
        <v>1318</v>
      </c>
      <c r="F1338" s="67">
        <v>282.89999999999998</v>
      </c>
      <c r="G1338" s="62">
        <v>0.1</v>
      </c>
      <c r="H1338" s="62">
        <v>1318</v>
      </c>
      <c r="I1338" s="62">
        <v>269.7</v>
      </c>
      <c r="J1338" s="62">
        <v>0</v>
      </c>
    </row>
    <row r="1339" spans="1:10" x14ac:dyDescent="0.25">
      <c r="A1339" s="1">
        <v>1319</v>
      </c>
      <c r="B1339" s="62">
        <v>681</v>
      </c>
      <c r="C1339" s="62">
        <v>-0.7</v>
      </c>
      <c r="D1339" s="62">
        <v>689.3</v>
      </c>
      <c r="E1339" s="67">
        <v>1319</v>
      </c>
      <c r="F1339" s="67">
        <v>283</v>
      </c>
      <c r="G1339" s="62">
        <v>0.1</v>
      </c>
      <c r="H1339" s="62">
        <v>1319</v>
      </c>
      <c r="I1339" s="62">
        <v>269.7</v>
      </c>
      <c r="J1339" s="62">
        <v>0</v>
      </c>
    </row>
    <row r="1340" spans="1:10" x14ac:dyDescent="0.25">
      <c r="A1340" s="1">
        <v>1320</v>
      </c>
      <c r="B1340" s="62">
        <v>680.2</v>
      </c>
      <c r="C1340" s="62">
        <v>-0.7</v>
      </c>
      <c r="D1340" s="62">
        <v>688.5</v>
      </c>
      <c r="E1340" s="67">
        <v>1320</v>
      </c>
      <c r="F1340" s="67">
        <v>283.10000000000002</v>
      </c>
      <c r="G1340" s="62">
        <v>0.1</v>
      </c>
      <c r="H1340" s="62">
        <v>1320</v>
      </c>
      <c r="I1340" s="62">
        <v>269.7</v>
      </c>
      <c r="J1340" s="62">
        <v>0</v>
      </c>
    </row>
    <row r="1341" spans="1:10" x14ac:dyDescent="0.25">
      <c r="A1341" s="1">
        <v>1321</v>
      </c>
      <c r="B1341" s="62">
        <v>679.5</v>
      </c>
      <c r="C1341" s="62">
        <v>-0.7</v>
      </c>
      <c r="D1341" s="62">
        <v>687.8</v>
      </c>
      <c r="E1341" s="67">
        <v>1321</v>
      </c>
      <c r="F1341" s="67">
        <v>283.2</v>
      </c>
      <c r="G1341" s="62">
        <v>0.1</v>
      </c>
      <c r="H1341" s="62">
        <v>1321</v>
      </c>
      <c r="I1341" s="62">
        <v>269.8</v>
      </c>
      <c r="J1341" s="62">
        <v>0</v>
      </c>
    </row>
    <row r="1342" spans="1:10" x14ac:dyDescent="0.25">
      <c r="A1342" s="1">
        <v>1322</v>
      </c>
      <c r="B1342" s="62">
        <v>678.7</v>
      </c>
      <c r="C1342" s="62">
        <v>-0.7</v>
      </c>
      <c r="D1342" s="62">
        <v>687</v>
      </c>
      <c r="E1342" s="67">
        <v>1322</v>
      </c>
      <c r="F1342" s="67">
        <v>283.3</v>
      </c>
      <c r="G1342" s="62">
        <v>0.1</v>
      </c>
      <c r="H1342" s="62">
        <v>1322</v>
      </c>
      <c r="I1342" s="62">
        <v>269.8</v>
      </c>
      <c r="J1342" s="62">
        <v>0</v>
      </c>
    </row>
    <row r="1343" spans="1:10" x14ac:dyDescent="0.25">
      <c r="A1343" s="1">
        <v>1323</v>
      </c>
      <c r="B1343" s="62">
        <v>678</v>
      </c>
      <c r="C1343" s="62">
        <v>-0.7</v>
      </c>
      <c r="D1343" s="62">
        <v>686.3</v>
      </c>
      <c r="E1343" s="67">
        <v>1323</v>
      </c>
      <c r="F1343" s="67">
        <v>283.39999999999998</v>
      </c>
      <c r="G1343" s="62">
        <v>0.1</v>
      </c>
      <c r="H1343" s="62">
        <v>1323</v>
      </c>
      <c r="I1343" s="62">
        <v>269.8</v>
      </c>
      <c r="J1343" s="62">
        <v>0</v>
      </c>
    </row>
    <row r="1344" spans="1:10" x14ac:dyDescent="0.25">
      <c r="A1344" s="1">
        <v>1324</v>
      </c>
      <c r="B1344" s="62">
        <v>677.3</v>
      </c>
      <c r="C1344" s="62">
        <v>-0.7</v>
      </c>
      <c r="D1344" s="62">
        <v>685.6</v>
      </c>
      <c r="E1344" s="67">
        <v>1324</v>
      </c>
      <c r="F1344" s="67">
        <v>283.39999999999998</v>
      </c>
      <c r="G1344" s="62">
        <v>0</v>
      </c>
      <c r="H1344" s="62">
        <v>1324</v>
      </c>
      <c r="I1344" s="62">
        <v>269.8</v>
      </c>
      <c r="J1344" s="62">
        <v>0</v>
      </c>
    </row>
    <row r="1345" spans="1:10" x14ac:dyDescent="0.25">
      <c r="A1345" s="1">
        <v>1325</v>
      </c>
      <c r="B1345" s="62">
        <v>676.6</v>
      </c>
      <c r="C1345" s="62">
        <v>-0.7</v>
      </c>
      <c r="D1345" s="62">
        <v>684.9</v>
      </c>
      <c r="E1345" s="67">
        <v>1325</v>
      </c>
      <c r="F1345" s="67">
        <v>283.39999999999998</v>
      </c>
      <c r="G1345" s="62">
        <v>0</v>
      </c>
      <c r="H1345" s="62">
        <v>1325</v>
      </c>
      <c r="I1345" s="62">
        <v>269.8</v>
      </c>
      <c r="J1345" s="62">
        <v>0</v>
      </c>
    </row>
    <row r="1346" spans="1:10" x14ac:dyDescent="0.25">
      <c r="A1346" s="1">
        <v>1326</v>
      </c>
      <c r="B1346" s="62">
        <v>676</v>
      </c>
      <c r="C1346" s="62">
        <v>-0.7</v>
      </c>
      <c r="D1346" s="62">
        <v>684.2</v>
      </c>
      <c r="E1346" s="67">
        <v>1326</v>
      </c>
      <c r="F1346" s="67">
        <v>283.5</v>
      </c>
      <c r="G1346" s="62">
        <v>0</v>
      </c>
      <c r="H1346" s="62">
        <v>1326</v>
      </c>
      <c r="I1346" s="62">
        <v>269.7</v>
      </c>
      <c r="J1346" s="62">
        <v>0</v>
      </c>
    </row>
    <row r="1347" spans="1:10" x14ac:dyDescent="0.25">
      <c r="A1347" s="1">
        <v>1327</v>
      </c>
      <c r="B1347" s="62">
        <v>675.3</v>
      </c>
      <c r="C1347" s="62">
        <v>-0.60000000000000009</v>
      </c>
      <c r="D1347" s="62">
        <v>683.5</v>
      </c>
      <c r="E1347" s="67">
        <v>1327</v>
      </c>
      <c r="F1347" s="67">
        <v>283.5</v>
      </c>
      <c r="G1347" s="62">
        <v>0</v>
      </c>
      <c r="H1347" s="62">
        <v>1327</v>
      </c>
      <c r="I1347" s="62">
        <v>269.7</v>
      </c>
      <c r="J1347" s="62">
        <v>0</v>
      </c>
    </row>
    <row r="1348" spans="1:10" x14ac:dyDescent="0.25">
      <c r="A1348" s="1">
        <v>1328</v>
      </c>
      <c r="B1348" s="62">
        <v>674.7</v>
      </c>
      <c r="C1348" s="62">
        <v>-0.60000000000000009</v>
      </c>
      <c r="D1348" s="62">
        <v>682.9</v>
      </c>
      <c r="E1348" s="67">
        <v>1328</v>
      </c>
      <c r="F1348" s="67">
        <v>283.5</v>
      </c>
      <c r="G1348" s="62">
        <v>0</v>
      </c>
      <c r="H1348" s="62">
        <v>1328</v>
      </c>
      <c r="I1348" s="62">
        <v>269.7</v>
      </c>
      <c r="J1348" s="62">
        <v>0</v>
      </c>
    </row>
    <row r="1349" spans="1:10" x14ac:dyDescent="0.25">
      <c r="A1349" s="1">
        <v>1329</v>
      </c>
      <c r="B1349" s="62">
        <v>674.1</v>
      </c>
      <c r="C1349" s="62">
        <v>-0.60000000000000009</v>
      </c>
      <c r="D1349" s="62">
        <v>682.3</v>
      </c>
      <c r="E1349" s="67">
        <v>1329</v>
      </c>
      <c r="F1349" s="67">
        <v>283.39999999999998</v>
      </c>
      <c r="G1349" s="62">
        <v>0</v>
      </c>
      <c r="H1349" s="62">
        <v>1329</v>
      </c>
      <c r="I1349" s="62">
        <v>269.7</v>
      </c>
      <c r="J1349" s="62">
        <v>0</v>
      </c>
    </row>
    <row r="1350" spans="1:10" x14ac:dyDescent="0.25">
      <c r="A1350" s="1">
        <v>1330</v>
      </c>
      <c r="B1350" s="62">
        <v>673.6</v>
      </c>
      <c r="C1350" s="62">
        <v>-0.5</v>
      </c>
      <c r="D1350" s="62">
        <v>681.8</v>
      </c>
      <c r="E1350" s="67">
        <v>1330</v>
      </c>
      <c r="F1350" s="67">
        <v>283.39999999999998</v>
      </c>
      <c r="G1350" s="62">
        <v>-0.1</v>
      </c>
      <c r="H1350" s="62">
        <v>1330</v>
      </c>
      <c r="I1350" s="62">
        <v>269.7</v>
      </c>
      <c r="J1350" s="62">
        <v>0</v>
      </c>
    </row>
    <row r="1351" spans="1:10" x14ac:dyDescent="0.25">
      <c r="A1351" s="1">
        <v>1331</v>
      </c>
      <c r="B1351" s="62">
        <v>673</v>
      </c>
      <c r="C1351" s="62">
        <v>-0.5</v>
      </c>
      <c r="D1351" s="62">
        <v>681.3</v>
      </c>
      <c r="E1351" s="67">
        <v>1331</v>
      </c>
      <c r="F1351" s="67">
        <v>283.3</v>
      </c>
      <c r="G1351" s="62">
        <v>-0.1</v>
      </c>
      <c r="H1351" s="62">
        <v>1331</v>
      </c>
      <c r="I1351" s="62">
        <v>269.7</v>
      </c>
      <c r="J1351" s="62">
        <v>0</v>
      </c>
    </row>
    <row r="1352" spans="1:10" x14ac:dyDescent="0.25">
      <c r="A1352" s="1">
        <v>1332</v>
      </c>
      <c r="B1352" s="62">
        <v>672.6</v>
      </c>
      <c r="C1352" s="62">
        <v>-0.4</v>
      </c>
      <c r="D1352" s="62">
        <v>680.8</v>
      </c>
      <c r="E1352" s="67">
        <v>1332</v>
      </c>
      <c r="F1352" s="67">
        <v>283.2</v>
      </c>
      <c r="G1352" s="62">
        <v>-0.1</v>
      </c>
      <c r="H1352" s="62">
        <v>1332</v>
      </c>
      <c r="I1352" s="62">
        <v>269.7</v>
      </c>
      <c r="J1352" s="62">
        <v>0</v>
      </c>
    </row>
    <row r="1353" spans="1:10" x14ac:dyDescent="0.25">
      <c r="A1353" s="1">
        <v>1333</v>
      </c>
      <c r="B1353" s="62">
        <v>672.1</v>
      </c>
      <c r="C1353" s="62">
        <v>-0.4</v>
      </c>
      <c r="D1353" s="62">
        <v>680.3</v>
      </c>
      <c r="E1353" s="67">
        <v>1333</v>
      </c>
      <c r="F1353" s="67">
        <v>283.10000000000002</v>
      </c>
      <c r="G1353" s="62">
        <v>-0.1</v>
      </c>
      <c r="H1353" s="62">
        <v>1333</v>
      </c>
      <c r="I1353" s="62">
        <v>269.60000000000002</v>
      </c>
      <c r="J1353" s="62">
        <v>0</v>
      </c>
    </row>
    <row r="1354" spans="1:10" x14ac:dyDescent="0.25">
      <c r="A1354" s="1">
        <v>1334</v>
      </c>
      <c r="B1354" s="62">
        <v>671.8</v>
      </c>
      <c r="C1354" s="62">
        <v>-0.4</v>
      </c>
      <c r="D1354" s="62">
        <v>679.9</v>
      </c>
      <c r="E1354" s="67">
        <v>1334</v>
      </c>
      <c r="F1354" s="67">
        <v>283</v>
      </c>
      <c r="G1354" s="62">
        <v>-0.1</v>
      </c>
      <c r="H1354" s="62">
        <v>1334</v>
      </c>
      <c r="I1354" s="62">
        <v>269.60000000000002</v>
      </c>
      <c r="J1354" s="62">
        <v>0</v>
      </c>
    </row>
    <row r="1355" spans="1:10" x14ac:dyDescent="0.25">
      <c r="A1355" s="1">
        <v>1335</v>
      </c>
      <c r="B1355" s="62">
        <v>671.4</v>
      </c>
      <c r="C1355" s="62">
        <v>-0.30000000000000004</v>
      </c>
      <c r="D1355" s="62">
        <v>679.6</v>
      </c>
      <c r="E1355" s="67">
        <v>1335</v>
      </c>
      <c r="F1355" s="67">
        <v>282.8</v>
      </c>
      <c r="G1355" s="62">
        <v>-0.2</v>
      </c>
      <c r="H1355" s="62">
        <v>1335</v>
      </c>
      <c r="I1355" s="62">
        <v>269.60000000000002</v>
      </c>
      <c r="J1355" s="62">
        <v>0</v>
      </c>
    </row>
    <row r="1356" spans="1:10" x14ac:dyDescent="0.25">
      <c r="A1356" s="1">
        <v>1336</v>
      </c>
      <c r="B1356" s="62">
        <v>671.1</v>
      </c>
      <c r="C1356" s="62">
        <v>-0.30000000000000004</v>
      </c>
      <c r="D1356" s="62">
        <v>679.3</v>
      </c>
      <c r="E1356" s="67">
        <v>1336</v>
      </c>
      <c r="F1356" s="67">
        <v>282.7</v>
      </c>
      <c r="G1356" s="62">
        <v>-0.2</v>
      </c>
      <c r="H1356" s="62">
        <v>1336</v>
      </c>
      <c r="I1356" s="62">
        <v>269.60000000000002</v>
      </c>
      <c r="J1356" s="62">
        <v>0</v>
      </c>
    </row>
    <row r="1357" spans="1:10" x14ac:dyDescent="0.25">
      <c r="A1357" s="1">
        <v>1337</v>
      </c>
      <c r="B1357" s="62">
        <v>670.8</v>
      </c>
      <c r="C1357" s="62">
        <v>-0.30000000000000004</v>
      </c>
      <c r="D1357" s="62">
        <v>679</v>
      </c>
      <c r="E1357" s="67">
        <v>1337</v>
      </c>
      <c r="F1357" s="67">
        <v>282.5</v>
      </c>
      <c r="G1357" s="62">
        <v>-0.2</v>
      </c>
      <c r="H1357" s="62">
        <v>1337</v>
      </c>
      <c r="I1357" s="62">
        <v>269.5</v>
      </c>
      <c r="J1357" s="62">
        <v>0</v>
      </c>
    </row>
    <row r="1358" spans="1:10" x14ac:dyDescent="0.25">
      <c r="A1358" s="1">
        <v>1338</v>
      </c>
      <c r="B1358" s="62">
        <v>670.5</v>
      </c>
      <c r="C1358" s="62">
        <v>-0.30000000000000004</v>
      </c>
      <c r="D1358" s="62">
        <v>678.7</v>
      </c>
      <c r="E1358" s="67">
        <v>1338</v>
      </c>
      <c r="F1358" s="67">
        <v>282.3</v>
      </c>
      <c r="G1358" s="62">
        <v>-0.2</v>
      </c>
      <c r="H1358" s="62">
        <v>1338</v>
      </c>
      <c r="I1358" s="62">
        <v>269.5</v>
      </c>
      <c r="J1358" s="62">
        <v>0</v>
      </c>
    </row>
    <row r="1359" spans="1:10" x14ac:dyDescent="0.25">
      <c r="A1359" s="1">
        <v>1339</v>
      </c>
      <c r="B1359" s="62">
        <v>670.3</v>
      </c>
      <c r="C1359" s="62">
        <v>-0.2</v>
      </c>
      <c r="D1359" s="62">
        <v>678.4</v>
      </c>
      <c r="E1359" s="67">
        <v>1339</v>
      </c>
      <c r="F1359" s="67">
        <v>282.10000000000002</v>
      </c>
      <c r="G1359" s="62">
        <v>-0.2</v>
      </c>
      <c r="H1359" s="62">
        <v>1339</v>
      </c>
      <c r="I1359" s="62">
        <v>269.39999999999998</v>
      </c>
      <c r="J1359" s="62">
        <v>0</v>
      </c>
    </row>
    <row r="1360" spans="1:10" x14ac:dyDescent="0.25">
      <c r="A1360" s="1">
        <v>1340</v>
      </c>
      <c r="B1360" s="62">
        <v>670</v>
      </c>
      <c r="C1360" s="62">
        <v>-0.2</v>
      </c>
      <c r="D1360" s="62">
        <v>678.2</v>
      </c>
      <c r="E1360" s="67">
        <v>1340</v>
      </c>
      <c r="F1360" s="67">
        <v>281.89999999999998</v>
      </c>
      <c r="G1360" s="62">
        <v>-0.2</v>
      </c>
      <c r="H1360" s="62">
        <v>1340</v>
      </c>
      <c r="I1360" s="62">
        <v>269.39999999999998</v>
      </c>
      <c r="J1360" s="62">
        <v>0</v>
      </c>
    </row>
    <row r="1361" spans="1:10" x14ac:dyDescent="0.25">
      <c r="A1361" s="1">
        <v>1341</v>
      </c>
      <c r="B1361" s="62">
        <v>669.8</v>
      </c>
      <c r="C1361" s="62">
        <v>-0.2</v>
      </c>
      <c r="D1361" s="62">
        <v>678</v>
      </c>
      <c r="E1361" s="67">
        <v>1341</v>
      </c>
      <c r="F1361" s="67">
        <v>281.7</v>
      </c>
      <c r="G1361" s="62">
        <v>-0.2</v>
      </c>
      <c r="H1361" s="62">
        <v>1341</v>
      </c>
      <c r="I1361" s="62">
        <v>269.39999999999998</v>
      </c>
      <c r="J1361" s="62">
        <v>0</v>
      </c>
    </row>
    <row r="1362" spans="1:10" x14ac:dyDescent="0.25">
      <c r="A1362" s="1">
        <v>1342</v>
      </c>
      <c r="B1362" s="62">
        <v>669.6</v>
      </c>
      <c r="C1362" s="62">
        <v>-0.2</v>
      </c>
      <c r="D1362" s="62">
        <v>677.8</v>
      </c>
      <c r="E1362" s="67">
        <v>1342</v>
      </c>
      <c r="F1362" s="67">
        <v>281.5</v>
      </c>
      <c r="G1362" s="62">
        <v>-0.2</v>
      </c>
      <c r="H1362" s="62">
        <v>1342</v>
      </c>
      <c r="I1362" s="62">
        <v>269.3</v>
      </c>
      <c r="J1362" s="62">
        <v>0</v>
      </c>
    </row>
    <row r="1363" spans="1:10" x14ac:dyDescent="0.25">
      <c r="A1363" s="1">
        <v>1343</v>
      </c>
      <c r="B1363" s="62">
        <v>669.5</v>
      </c>
      <c r="C1363" s="62">
        <v>-0.2</v>
      </c>
      <c r="D1363" s="62">
        <v>677.6</v>
      </c>
      <c r="E1363" s="67">
        <v>1343</v>
      </c>
      <c r="F1363" s="67">
        <v>281.3</v>
      </c>
      <c r="G1363" s="62">
        <v>-0.2</v>
      </c>
      <c r="H1363" s="62">
        <v>1343</v>
      </c>
      <c r="I1363" s="62">
        <v>269.3</v>
      </c>
      <c r="J1363" s="62">
        <v>0</v>
      </c>
    </row>
    <row r="1364" spans="1:10" x14ac:dyDescent="0.25">
      <c r="A1364" s="1">
        <v>1344</v>
      </c>
      <c r="B1364" s="62">
        <v>669.3</v>
      </c>
      <c r="C1364" s="62">
        <v>-0.2</v>
      </c>
      <c r="D1364" s="62">
        <v>677.5</v>
      </c>
      <c r="E1364" s="67">
        <v>1344</v>
      </c>
      <c r="F1364" s="67">
        <v>281.10000000000002</v>
      </c>
      <c r="G1364" s="62">
        <v>-0.2</v>
      </c>
      <c r="H1364" s="62">
        <v>1344</v>
      </c>
      <c r="I1364" s="62">
        <v>269.2</v>
      </c>
      <c r="J1364" s="62">
        <v>0</v>
      </c>
    </row>
    <row r="1365" spans="1:10" x14ac:dyDescent="0.25">
      <c r="A1365" s="1">
        <v>1345</v>
      </c>
      <c r="B1365" s="62">
        <v>669.1</v>
      </c>
      <c r="C1365" s="62">
        <v>-0.2</v>
      </c>
      <c r="D1365" s="62">
        <v>677.3</v>
      </c>
      <c r="E1365" s="67">
        <v>1345</v>
      </c>
      <c r="F1365" s="67">
        <v>280.89999999999998</v>
      </c>
      <c r="G1365" s="62">
        <v>-0.2</v>
      </c>
      <c r="H1365" s="62">
        <v>1345</v>
      </c>
      <c r="I1365" s="62">
        <v>269.2</v>
      </c>
      <c r="J1365" s="62">
        <v>0</v>
      </c>
    </row>
    <row r="1366" spans="1:10" x14ac:dyDescent="0.25">
      <c r="A1366" s="1">
        <v>1346</v>
      </c>
      <c r="B1366" s="62">
        <v>669</v>
      </c>
      <c r="C1366" s="62">
        <v>-0.1</v>
      </c>
      <c r="D1366" s="62">
        <v>677.1</v>
      </c>
      <c r="E1366" s="67">
        <v>1346</v>
      </c>
      <c r="F1366" s="67">
        <v>280.8</v>
      </c>
      <c r="G1366" s="62">
        <v>-0.2</v>
      </c>
      <c r="H1366" s="62">
        <v>1346</v>
      </c>
      <c r="I1366" s="62">
        <v>269.10000000000002</v>
      </c>
      <c r="J1366" s="62">
        <v>-0.1</v>
      </c>
    </row>
    <row r="1367" spans="1:10" x14ac:dyDescent="0.25">
      <c r="A1367" s="1">
        <v>1347</v>
      </c>
      <c r="B1367" s="62">
        <v>668.8</v>
      </c>
      <c r="C1367" s="62">
        <v>-0.1</v>
      </c>
      <c r="D1367" s="62">
        <v>677</v>
      </c>
      <c r="E1367" s="67">
        <v>1347</v>
      </c>
      <c r="F1367" s="67">
        <v>280.60000000000002</v>
      </c>
      <c r="G1367" s="62">
        <v>-0.2</v>
      </c>
      <c r="H1367" s="62">
        <v>1347</v>
      </c>
      <c r="I1367" s="62">
        <v>269.10000000000002</v>
      </c>
      <c r="J1367" s="62">
        <v>-0.1</v>
      </c>
    </row>
    <row r="1368" spans="1:10" x14ac:dyDescent="0.25">
      <c r="A1368" s="1">
        <v>1348</v>
      </c>
      <c r="B1368" s="62">
        <v>668.7</v>
      </c>
      <c r="C1368" s="62">
        <v>-0.1</v>
      </c>
      <c r="D1368" s="62">
        <v>676.8</v>
      </c>
      <c r="E1368" s="67">
        <v>1348</v>
      </c>
      <c r="F1368" s="67">
        <v>280.39999999999998</v>
      </c>
      <c r="G1368" s="62">
        <v>-0.2</v>
      </c>
      <c r="H1368" s="62">
        <v>1348</v>
      </c>
      <c r="I1368" s="62">
        <v>269</v>
      </c>
      <c r="J1368" s="62">
        <v>-0.1</v>
      </c>
    </row>
    <row r="1369" spans="1:10" x14ac:dyDescent="0.25">
      <c r="A1369" s="1">
        <v>1349</v>
      </c>
      <c r="B1369" s="62">
        <v>668.5</v>
      </c>
      <c r="C1369" s="62">
        <v>-0.2</v>
      </c>
      <c r="D1369" s="62">
        <v>676.7</v>
      </c>
      <c r="E1369" s="67">
        <v>1349</v>
      </c>
      <c r="F1369" s="67">
        <v>280.2</v>
      </c>
      <c r="G1369" s="62">
        <v>-0.2</v>
      </c>
      <c r="H1369" s="62">
        <v>1349</v>
      </c>
      <c r="I1369" s="62">
        <v>269</v>
      </c>
      <c r="J1369" s="62">
        <v>-0.1</v>
      </c>
    </row>
    <row r="1370" spans="1:10" x14ac:dyDescent="0.25">
      <c r="A1370" s="1">
        <v>1350</v>
      </c>
      <c r="B1370" s="62">
        <v>668.4</v>
      </c>
      <c r="C1370" s="62">
        <v>-0.2</v>
      </c>
      <c r="D1370" s="62">
        <v>676.5</v>
      </c>
      <c r="E1370" s="67">
        <v>1350</v>
      </c>
      <c r="F1370" s="67">
        <v>280.10000000000002</v>
      </c>
      <c r="G1370" s="62">
        <v>-0.1</v>
      </c>
      <c r="H1370" s="62">
        <v>1350</v>
      </c>
      <c r="I1370" s="62">
        <v>268.89999999999998</v>
      </c>
      <c r="J1370" s="62">
        <v>-0.1</v>
      </c>
    </row>
    <row r="1371" spans="1:10" x14ac:dyDescent="0.25">
      <c r="A1371" s="1">
        <v>1351</v>
      </c>
      <c r="B1371" s="62">
        <v>668.2</v>
      </c>
      <c r="C1371" s="62">
        <v>-0.2</v>
      </c>
      <c r="D1371" s="62">
        <v>676.4</v>
      </c>
      <c r="E1371" s="67">
        <v>1351</v>
      </c>
      <c r="F1371" s="67">
        <v>279.89999999999998</v>
      </c>
      <c r="G1371" s="62">
        <v>-0.1</v>
      </c>
      <c r="H1371" s="62">
        <v>1351</v>
      </c>
      <c r="I1371" s="62">
        <v>268.89999999999998</v>
      </c>
      <c r="J1371" s="62">
        <v>-0.1</v>
      </c>
    </row>
    <row r="1372" spans="1:10" x14ac:dyDescent="0.25">
      <c r="A1372" s="1">
        <v>1352</v>
      </c>
      <c r="B1372" s="62">
        <v>668.1</v>
      </c>
      <c r="C1372" s="62">
        <v>-0.2</v>
      </c>
      <c r="D1372" s="62">
        <v>676.2</v>
      </c>
      <c r="E1372" s="67">
        <v>1352</v>
      </c>
      <c r="F1372" s="67">
        <v>279.8</v>
      </c>
      <c r="G1372" s="62">
        <v>-0.1</v>
      </c>
      <c r="H1372" s="62">
        <v>1352</v>
      </c>
      <c r="I1372" s="62">
        <v>268.8</v>
      </c>
      <c r="J1372" s="62">
        <v>-0.1</v>
      </c>
    </row>
    <row r="1373" spans="1:10" x14ac:dyDescent="0.25">
      <c r="A1373" s="1">
        <v>1353</v>
      </c>
      <c r="B1373" s="62">
        <v>667.9</v>
      </c>
      <c r="C1373" s="62">
        <v>-0.2</v>
      </c>
      <c r="D1373" s="62">
        <v>676</v>
      </c>
      <c r="E1373" s="67">
        <v>1353</v>
      </c>
      <c r="F1373" s="67">
        <v>279.7</v>
      </c>
      <c r="G1373" s="62">
        <v>-0.1</v>
      </c>
      <c r="H1373" s="62">
        <v>1353</v>
      </c>
      <c r="I1373" s="62">
        <v>268.7</v>
      </c>
      <c r="J1373" s="62">
        <v>-0.1</v>
      </c>
    </row>
    <row r="1374" spans="1:10" x14ac:dyDescent="0.25">
      <c r="A1374" s="1">
        <v>1354</v>
      </c>
      <c r="B1374" s="62">
        <v>667.8</v>
      </c>
      <c r="C1374" s="62">
        <v>-0.1</v>
      </c>
      <c r="D1374" s="62">
        <v>675.9</v>
      </c>
      <c r="E1374" s="67">
        <v>1354</v>
      </c>
      <c r="F1374" s="67">
        <v>279.60000000000002</v>
      </c>
      <c r="G1374" s="62">
        <v>-0.1</v>
      </c>
      <c r="H1374" s="62">
        <v>1354</v>
      </c>
      <c r="I1374" s="62">
        <v>268.7</v>
      </c>
      <c r="J1374" s="62">
        <v>-0.1</v>
      </c>
    </row>
    <row r="1375" spans="1:10" x14ac:dyDescent="0.25">
      <c r="A1375" s="1">
        <v>1355</v>
      </c>
      <c r="B1375" s="62">
        <v>667.6</v>
      </c>
      <c r="C1375" s="62">
        <v>-0.1</v>
      </c>
      <c r="D1375" s="62">
        <v>675.8</v>
      </c>
      <c r="E1375" s="67">
        <v>1355</v>
      </c>
      <c r="F1375" s="67">
        <v>279.5</v>
      </c>
      <c r="G1375" s="62">
        <v>-0.1</v>
      </c>
      <c r="H1375" s="62">
        <v>1355</v>
      </c>
      <c r="I1375" s="62">
        <v>268.60000000000002</v>
      </c>
      <c r="J1375" s="62">
        <v>-0.1</v>
      </c>
    </row>
    <row r="1376" spans="1:10" x14ac:dyDescent="0.25">
      <c r="A1376" s="1">
        <v>1356</v>
      </c>
      <c r="B1376" s="62">
        <v>667.6</v>
      </c>
      <c r="C1376" s="62">
        <v>-0.1</v>
      </c>
      <c r="D1376" s="62">
        <v>675.7</v>
      </c>
      <c r="E1376" s="67">
        <v>1356</v>
      </c>
      <c r="F1376" s="67">
        <v>279.39999999999998</v>
      </c>
      <c r="G1376" s="62">
        <v>-0.1</v>
      </c>
      <c r="H1376" s="62">
        <v>1356</v>
      </c>
      <c r="I1376" s="62">
        <v>268.60000000000002</v>
      </c>
      <c r="J1376" s="62">
        <v>-0.1</v>
      </c>
    </row>
    <row r="1377" spans="1:10" x14ac:dyDescent="0.25">
      <c r="A1377" s="1">
        <v>1357</v>
      </c>
      <c r="B1377" s="62">
        <v>667.5</v>
      </c>
      <c r="C1377" s="62">
        <v>0</v>
      </c>
      <c r="D1377" s="62">
        <v>675.7</v>
      </c>
      <c r="E1377" s="67">
        <v>1357</v>
      </c>
      <c r="F1377" s="67">
        <v>279.39999999999998</v>
      </c>
      <c r="G1377" s="62">
        <v>-0.1</v>
      </c>
      <c r="H1377" s="62">
        <v>1357</v>
      </c>
      <c r="I1377" s="62">
        <v>268.5</v>
      </c>
      <c r="J1377" s="62">
        <v>-0.1</v>
      </c>
    </row>
    <row r="1378" spans="1:10" x14ac:dyDescent="0.25">
      <c r="A1378" s="1">
        <v>1358</v>
      </c>
      <c r="B1378" s="62">
        <v>667.6</v>
      </c>
      <c r="C1378" s="62">
        <v>0.1</v>
      </c>
      <c r="D1378" s="62">
        <v>675.7</v>
      </c>
      <c r="E1378" s="67">
        <v>1358</v>
      </c>
      <c r="F1378" s="67">
        <v>279.3</v>
      </c>
      <c r="G1378" s="62">
        <v>-0.1</v>
      </c>
      <c r="H1378" s="62">
        <v>1358</v>
      </c>
      <c r="I1378" s="62">
        <v>268.39999999999998</v>
      </c>
      <c r="J1378" s="62">
        <v>-0.1</v>
      </c>
    </row>
    <row r="1379" spans="1:10" x14ac:dyDescent="0.25">
      <c r="A1379" s="1">
        <v>1359</v>
      </c>
      <c r="B1379" s="62">
        <v>667.7</v>
      </c>
      <c r="C1379" s="62">
        <v>0.1</v>
      </c>
      <c r="D1379" s="62">
        <v>675.8</v>
      </c>
      <c r="E1379" s="67">
        <v>1359</v>
      </c>
      <c r="F1379" s="67">
        <v>279.3</v>
      </c>
      <c r="G1379" s="62">
        <v>0</v>
      </c>
      <c r="H1379" s="62">
        <v>1359</v>
      </c>
      <c r="I1379" s="62">
        <v>268.39999999999998</v>
      </c>
      <c r="J1379" s="62">
        <v>-0.1</v>
      </c>
    </row>
    <row r="1380" spans="1:10" x14ac:dyDescent="0.25">
      <c r="A1380" s="1">
        <v>1360</v>
      </c>
      <c r="B1380" s="62">
        <v>667.8</v>
      </c>
      <c r="C1380" s="62">
        <v>0.2</v>
      </c>
      <c r="D1380" s="62">
        <v>676</v>
      </c>
      <c r="E1380" s="67">
        <v>1360</v>
      </c>
      <c r="F1380" s="67">
        <v>279.2</v>
      </c>
      <c r="G1380" s="62">
        <v>0</v>
      </c>
      <c r="H1380" s="62">
        <v>1360</v>
      </c>
      <c r="I1380" s="62">
        <v>268.3</v>
      </c>
      <c r="J1380" s="62">
        <v>-0.1</v>
      </c>
    </row>
    <row r="1381" spans="1:10" x14ac:dyDescent="0.25">
      <c r="A1381" s="1">
        <v>1361</v>
      </c>
      <c r="B1381" s="62">
        <v>668.1</v>
      </c>
      <c r="C1381" s="62">
        <v>0.30000000000000004</v>
      </c>
      <c r="D1381" s="62">
        <v>676.2</v>
      </c>
      <c r="E1381" s="67">
        <v>1361</v>
      </c>
      <c r="F1381" s="67">
        <v>279.2</v>
      </c>
      <c r="G1381" s="62">
        <v>0</v>
      </c>
      <c r="H1381" s="62">
        <v>1361</v>
      </c>
      <c r="I1381" s="62">
        <v>268.3</v>
      </c>
      <c r="J1381" s="62">
        <v>-0.1</v>
      </c>
    </row>
    <row r="1382" spans="1:10" x14ac:dyDescent="0.25">
      <c r="A1382" s="1">
        <v>1362</v>
      </c>
      <c r="B1382" s="62">
        <v>668.4</v>
      </c>
      <c r="C1382" s="62">
        <v>0.30000000000000004</v>
      </c>
      <c r="D1382" s="62">
        <v>676.5</v>
      </c>
      <c r="E1382" s="67">
        <v>1362</v>
      </c>
      <c r="F1382" s="67">
        <v>279.2</v>
      </c>
      <c r="G1382" s="62">
        <v>0</v>
      </c>
      <c r="H1382" s="62">
        <v>1362</v>
      </c>
      <c r="I1382" s="62">
        <v>268.2</v>
      </c>
      <c r="J1382" s="62">
        <v>-0.1</v>
      </c>
    </row>
    <row r="1383" spans="1:10" x14ac:dyDescent="0.25">
      <c r="A1383" s="1">
        <v>1363</v>
      </c>
      <c r="B1383" s="62">
        <v>668.7</v>
      </c>
      <c r="C1383" s="62">
        <v>0.4</v>
      </c>
      <c r="D1383" s="62">
        <v>676.9</v>
      </c>
      <c r="E1383" s="67">
        <v>1363</v>
      </c>
      <c r="F1383" s="67">
        <v>279.2</v>
      </c>
      <c r="G1383" s="62">
        <v>0</v>
      </c>
      <c r="H1383" s="62">
        <v>1363</v>
      </c>
      <c r="I1383" s="62">
        <v>268.10000000000002</v>
      </c>
      <c r="J1383" s="62">
        <v>-0.1</v>
      </c>
    </row>
    <row r="1384" spans="1:10" x14ac:dyDescent="0.25">
      <c r="A1384" s="1">
        <v>1364</v>
      </c>
      <c r="B1384" s="62">
        <v>669.1</v>
      </c>
      <c r="C1384" s="62">
        <v>0.4</v>
      </c>
      <c r="D1384" s="62">
        <v>677.3</v>
      </c>
      <c r="E1384" s="67">
        <v>1364</v>
      </c>
      <c r="F1384" s="67">
        <v>279.2</v>
      </c>
      <c r="G1384" s="62">
        <v>0</v>
      </c>
      <c r="H1384" s="62">
        <v>1364</v>
      </c>
      <c r="I1384" s="62">
        <v>268.10000000000002</v>
      </c>
      <c r="J1384" s="62">
        <v>-0.1</v>
      </c>
    </row>
    <row r="1385" spans="1:10" x14ac:dyDescent="0.25">
      <c r="A1385" s="1">
        <v>1365</v>
      </c>
      <c r="B1385" s="62">
        <v>669.6</v>
      </c>
      <c r="C1385" s="62">
        <v>0.5</v>
      </c>
      <c r="D1385" s="62">
        <v>677.7</v>
      </c>
      <c r="E1385" s="67">
        <v>1365</v>
      </c>
      <c r="F1385" s="67">
        <v>279.2</v>
      </c>
      <c r="G1385" s="62">
        <v>0</v>
      </c>
      <c r="H1385" s="62">
        <v>1365</v>
      </c>
      <c r="I1385" s="62">
        <v>268</v>
      </c>
      <c r="J1385" s="62">
        <v>-0.1</v>
      </c>
    </row>
    <row r="1386" spans="1:10" x14ac:dyDescent="0.25">
      <c r="A1386" s="1">
        <v>1366</v>
      </c>
      <c r="B1386" s="62">
        <v>670</v>
      </c>
      <c r="C1386" s="62">
        <v>0.5</v>
      </c>
      <c r="D1386" s="62">
        <v>678.2</v>
      </c>
      <c r="E1386" s="67">
        <v>1366</v>
      </c>
      <c r="F1386" s="67">
        <v>279.2</v>
      </c>
      <c r="G1386" s="62">
        <v>0</v>
      </c>
      <c r="H1386" s="62">
        <v>1366</v>
      </c>
      <c r="I1386" s="62">
        <v>267.89999999999998</v>
      </c>
      <c r="J1386" s="62">
        <v>-0.1</v>
      </c>
    </row>
    <row r="1387" spans="1:10" x14ac:dyDescent="0.25">
      <c r="A1387" s="1">
        <v>1367</v>
      </c>
      <c r="B1387" s="62">
        <v>670.5</v>
      </c>
      <c r="C1387" s="62">
        <v>0.5</v>
      </c>
      <c r="D1387" s="62">
        <v>678.7</v>
      </c>
      <c r="E1387" s="67">
        <v>1367</v>
      </c>
      <c r="F1387" s="67">
        <v>279.2</v>
      </c>
      <c r="G1387" s="62">
        <v>0</v>
      </c>
      <c r="H1387" s="62">
        <v>1367</v>
      </c>
      <c r="I1387" s="62">
        <v>267.89999999999998</v>
      </c>
      <c r="J1387" s="62">
        <v>-0.1</v>
      </c>
    </row>
    <row r="1388" spans="1:10" x14ac:dyDescent="0.25">
      <c r="A1388" s="1">
        <v>1368</v>
      </c>
      <c r="B1388" s="62">
        <v>671.1</v>
      </c>
      <c r="C1388" s="62">
        <v>0.5</v>
      </c>
      <c r="D1388" s="62">
        <v>679.3</v>
      </c>
      <c r="E1388" s="67">
        <v>1368</v>
      </c>
      <c r="F1388" s="67">
        <v>279.2</v>
      </c>
      <c r="G1388" s="62">
        <v>0</v>
      </c>
      <c r="H1388" s="62">
        <v>1368</v>
      </c>
      <c r="I1388" s="62">
        <v>267.8</v>
      </c>
      <c r="J1388" s="62">
        <v>-0.1</v>
      </c>
    </row>
    <row r="1389" spans="1:10" x14ac:dyDescent="0.25">
      <c r="A1389" s="1">
        <v>1369</v>
      </c>
      <c r="B1389" s="62">
        <v>671.6</v>
      </c>
      <c r="C1389" s="62">
        <v>0.60000000000000009</v>
      </c>
      <c r="D1389" s="62">
        <v>679.8</v>
      </c>
      <c r="E1389" s="67">
        <v>1369</v>
      </c>
      <c r="F1389" s="67">
        <v>279.2</v>
      </c>
      <c r="G1389" s="62">
        <v>0</v>
      </c>
      <c r="H1389" s="62">
        <v>1369</v>
      </c>
      <c r="I1389" s="62">
        <v>267.7</v>
      </c>
      <c r="J1389" s="62">
        <v>-0.1</v>
      </c>
    </row>
    <row r="1390" spans="1:10" x14ac:dyDescent="0.25">
      <c r="A1390" s="1">
        <v>1370</v>
      </c>
      <c r="B1390" s="62">
        <v>672.2</v>
      </c>
      <c r="C1390" s="62">
        <v>0.60000000000000009</v>
      </c>
      <c r="D1390" s="62">
        <v>680.4</v>
      </c>
      <c r="E1390" s="67">
        <v>1370</v>
      </c>
      <c r="F1390" s="67">
        <v>279.2</v>
      </c>
      <c r="G1390" s="62">
        <v>0</v>
      </c>
      <c r="H1390" s="62">
        <v>1370</v>
      </c>
      <c r="I1390" s="62">
        <v>267.7</v>
      </c>
      <c r="J1390" s="62">
        <v>-0.1</v>
      </c>
    </row>
    <row r="1391" spans="1:10" x14ac:dyDescent="0.25">
      <c r="A1391" s="1">
        <v>1371</v>
      </c>
      <c r="B1391" s="62">
        <v>672.8</v>
      </c>
      <c r="C1391" s="62">
        <v>0.60000000000000009</v>
      </c>
      <c r="D1391" s="62">
        <v>681</v>
      </c>
      <c r="E1391" s="67">
        <v>1371</v>
      </c>
      <c r="F1391" s="67">
        <v>279.3</v>
      </c>
      <c r="G1391" s="62">
        <v>0</v>
      </c>
      <c r="H1391" s="62">
        <v>1371</v>
      </c>
      <c r="I1391" s="62">
        <v>267.60000000000002</v>
      </c>
      <c r="J1391" s="62">
        <v>-0.1</v>
      </c>
    </row>
    <row r="1392" spans="1:10" x14ac:dyDescent="0.25">
      <c r="A1392" s="1">
        <v>1372</v>
      </c>
      <c r="B1392" s="62">
        <v>673.3</v>
      </c>
      <c r="C1392" s="62">
        <v>0.60000000000000009</v>
      </c>
      <c r="D1392" s="62">
        <v>681.6</v>
      </c>
      <c r="E1392" s="67">
        <v>1372</v>
      </c>
      <c r="F1392" s="67">
        <v>279.3</v>
      </c>
      <c r="G1392" s="62">
        <v>0</v>
      </c>
      <c r="H1392" s="62">
        <v>1372</v>
      </c>
      <c r="I1392" s="62">
        <v>267.5</v>
      </c>
      <c r="J1392" s="62">
        <v>-0.1</v>
      </c>
    </row>
    <row r="1393" spans="1:10" x14ac:dyDescent="0.25">
      <c r="A1393" s="1">
        <v>1373</v>
      </c>
      <c r="B1393" s="62">
        <v>673.9</v>
      </c>
      <c r="C1393" s="62">
        <v>0.60000000000000009</v>
      </c>
      <c r="D1393" s="62">
        <v>682.1</v>
      </c>
      <c r="E1393" s="67">
        <v>1373</v>
      </c>
      <c r="F1393" s="67">
        <v>279.39999999999998</v>
      </c>
      <c r="G1393" s="62">
        <v>0</v>
      </c>
      <c r="H1393" s="62">
        <v>1373</v>
      </c>
      <c r="I1393" s="62">
        <v>267.5</v>
      </c>
      <c r="J1393" s="62">
        <v>-0.1</v>
      </c>
    </row>
    <row r="1394" spans="1:10" x14ac:dyDescent="0.25">
      <c r="A1394" s="1">
        <v>1374</v>
      </c>
      <c r="B1394" s="62">
        <v>674.5</v>
      </c>
      <c r="C1394" s="62">
        <v>0.60000000000000009</v>
      </c>
      <c r="D1394" s="62">
        <v>682.7</v>
      </c>
      <c r="E1394" s="67">
        <v>1374</v>
      </c>
      <c r="F1394" s="67">
        <v>279.39999999999998</v>
      </c>
      <c r="G1394" s="62">
        <v>0</v>
      </c>
      <c r="H1394" s="62">
        <v>1374</v>
      </c>
      <c r="I1394" s="62">
        <v>267.39999999999998</v>
      </c>
      <c r="J1394" s="62">
        <v>-0.1</v>
      </c>
    </row>
    <row r="1395" spans="1:10" x14ac:dyDescent="0.25">
      <c r="A1395" s="1">
        <v>1375</v>
      </c>
      <c r="B1395" s="62">
        <v>675.1</v>
      </c>
      <c r="C1395" s="62">
        <v>0.5</v>
      </c>
      <c r="D1395" s="62">
        <v>683.3</v>
      </c>
      <c r="E1395" s="67">
        <v>1375</v>
      </c>
      <c r="F1395" s="67">
        <v>279.5</v>
      </c>
      <c r="G1395" s="62">
        <v>0</v>
      </c>
      <c r="H1395" s="62">
        <v>1375</v>
      </c>
      <c r="I1395" s="62">
        <v>267.39999999999998</v>
      </c>
      <c r="J1395" s="62">
        <v>-0.1</v>
      </c>
    </row>
    <row r="1396" spans="1:10" x14ac:dyDescent="0.25">
      <c r="A1396" s="1">
        <v>1376</v>
      </c>
      <c r="B1396" s="62">
        <v>675.6</v>
      </c>
      <c r="C1396" s="62">
        <v>0.5</v>
      </c>
      <c r="D1396" s="62">
        <v>683.8</v>
      </c>
      <c r="E1396" s="67">
        <v>1376</v>
      </c>
      <c r="F1396" s="67">
        <v>279.5</v>
      </c>
      <c r="G1396" s="62">
        <v>0.1</v>
      </c>
      <c r="H1396" s="62">
        <v>1376</v>
      </c>
      <c r="I1396" s="62">
        <v>267.3</v>
      </c>
      <c r="J1396" s="62">
        <v>-0.1</v>
      </c>
    </row>
    <row r="1397" spans="1:10" x14ac:dyDescent="0.25">
      <c r="A1397" s="1">
        <v>1377</v>
      </c>
      <c r="B1397" s="62">
        <v>676.1</v>
      </c>
      <c r="C1397" s="62">
        <v>0.5</v>
      </c>
      <c r="D1397" s="62">
        <v>684.4</v>
      </c>
      <c r="E1397" s="67">
        <v>1377</v>
      </c>
      <c r="F1397" s="67">
        <v>279.60000000000002</v>
      </c>
      <c r="G1397" s="62">
        <v>0.1</v>
      </c>
      <c r="H1397" s="62">
        <v>1377</v>
      </c>
      <c r="I1397" s="62">
        <v>267.2</v>
      </c>
      <c r="J1397" s="62">
        <v>-0.1</v>
      </c>
    </row>
    <row r="1398" spans="1:10" x14ac:dyDescent="0.25">
      <c r="A1398" s="1">
        <v>1378</v>
      </c>
      <c r="B1398" s="62">
        <v>676.6</v>
      </c>
      <c r="C1398" s="62">
        <v>0.5</v>
      </c>
      <c r="D1398" s="62">
        <v>684.8</v>
      </c>
      <c r="E1398" s="67">
        <v>1378</v>
      </c>
      <c r="F1398" s="67">
        <v>279.60000000000002</v>
      </c>
      <c r="G1398" s="62">
        <v>0.1</v>
      </c>
      <c r="H1398" s="62">
        <v>1378</v>
      </c>
      <c r="I1398" s="62">
        <v>267.2</v>
      </c>
      <c r="J1398" s="62">
        <v>-0.1</v>
      </c>
    </row>
    <row r="1399" spans="1:10" x14ac:dyDescent="0.25">
      <c r="A1399" s="1">
        <v>1379</v>
      </c>
      <c r="B1399" s="62">
        <v>677</v>
      </c>
      <c r="C1399" s="62">
        <v>0.4</v>
      </c>
      <c r="D1399" s="62">
        <v>685.3</v>
      </c>
      <c r="E1399" s="67">
        <v>1379</v>
      </c>
      <c r="F1399" s="67">
        <v>279.7</v>
      </c>
      <c r="G1399" s="62">
        <v>0.1</v>
      </c>
      <c r="H1399" s="62">
        <v>1379</v>
      </c>
      <c r="I1399" s="62">
        <v>267.10000000000002</v>
      </c>
      <c r="J1399" s="62">
        <v>-0.1</v>
      </c>
    </row>
    <row r="1400" spans="1:10" x14ac:dyDescent="0.25">
      <c r="A1400" s="1">
        <v>1380</v>
      </c>
      <c r="B1400" s="62">
        <v>677.5</v>
      </c>
      <c r="C1400" s="62">
        <v>0.4</v>
      </c>
      <c r="D1400" s="62">
        <v>685.7</v>
      </c>
      <c r="E1400" s="67">
        <v>1380</v>
      </c>
      <c r="F1400" s="67">
        <v>279.7</v>
      </c>
      <c r="G1400" s="62">
        <v>0.1</v>
      </c>
      <c r="H1400" s="62">
        <v>1380</v>
      </c>
      <c r="I1400" s="62">
        <v>267.10000000000002</v>
      </c>
      <c r="J1400" s="62">
        <v>-0.1</v>
      </c>
    </row>
    <row r="1401" spans="1:10" x14ac:dyDescent="0.25">
      <c r="A1401" s="1">
        <v>1381</v>
      </c>
      <c r="B1401" s="62">
        <v>677.8</v>
      </c>
      <c r="C1401" s="62">
        <v>0.30000000000000004</v>
      </c>
      <c r="D1401" s="62">
        <v>686.1</v>
      </c>
      <c r="E1401" s="67">
        <v>1381</v>
      </c>
      <c r="F1401" s="67">
        <v>279.8</v>
      </c>
      <c r="G1401" s="62">
        <v>0.1</v>
      </c>
      <c r="H1401" s="62">
        <v>1381</v>
      </c>
      <c r="I1401" s="62">
        <v>267</v>
      </c>
      <c r="J1401" s="62">
        <v>-0.1</v>
      </c>
    </row>
    <row r="1402" spans="1:10" x14ac:dyDescent="0.25">
      <c r="A1402" s="1">
        <v>1382</v>
      </c>
      <c r="B1402" s="62">
        <v>678.1</v>
      </c>
      <c r="C1402" s="62">
        <v>0.30000000000000004</v>
      </c>
      <c r="D1402" s="62">
        <v>686.4</v>
      </c>
      <c r="E1402" s="67">
        <v>1382</v>
      </c>
      <c r="F1402" s="67">
        <v>279.8</v>
      </c>
      <c r="G1402" s="62">
        <v>0.1</v>
      </c>
      <c r="H1402" s="62">
        <v>1382</v>
      </c>
      <c r="I1402" s="62">
        <v>266.89999999999998</v>
      </c>
      <c r="J1402" s="62">
        <v>-0.1</v>
      </c>
    </row>
    <row r="1403" spans="1:10" x14ac:dyDescent="0.25">
      <c r="A1403" s="1">
        <v>1383</v>
      </c>
      <c r="B1403" s="62">
        <v>678.4</v>
      </c>
      <c r="C1403" s="62">
        <v>0.2</v>
      </c>
      <c r="D1403" s="62">
        <v>686.7</v>
      </c>
      <c r="E1403" s="67">
        <v>1383</v>
      </c>
      <c r="F1403" s="67">
        <v>279.89999999999998</v>
      </c>
      <c r="G1403" s="62">
        <v>0.1</v>
      </c>
      <c r="H1403" s="62">
        <v>1383</v>
      </c>
      <c r="I1403" s="62">
        <v>266.89999999999998</v>
      </c>
      <c r="J1403" s="62">
        <v>-0.1</v>
      </c>
    </row>
    <row r="1404" spans="1:10" x14ac:dyDescent="0.25">
      <c r="A1404" s="1">
        <v>1384</v>
      </c>
      <c r="B1404" s="62">
        <v>678.6</v>
      </c>
      <c r="C1404" s="62">
        <v>0.2</v>
      </c>
      <c r="D1404" s="62">
        <v>686.8</v>
      </c>
      <c r="E1404" s="67">
        <v>1384</v>
      </c>
      <c r="F1404" s="67">
        <v>279.89999999999998</v>
      </c>
      <c r="G1404" s="62">
        <v>0.1</v>
      </c>
      <c r="H1404" s="62">
        <v>1384</v>
      </c>
      <c r="I1404" s="62">
        <v>266.8</v>
      </c>
      <c r="J1404" s="62">
        <v>-0.1</v>
      </c>
    </row>
    <row r="1405" spans="1:10" x14ac:dyDescent="0.25">
      <c r="A1405" s="1">
        <v>1385</v>
      </c>
      <c r="B1405" s="62">
        <v>678.7</v>
      </c>
      <c r="C1405" s="62">
        <v>0.1</v>
      </c>
      <c r="D1405" s="62">
        <v>687</v>
      </c>
      <c r="E1405" s="67">
        <v>1385</v>
      </c>
      <c r="F1405" s="67">
        <v>280</v>
      </c>
      <c r="G1405" s="62">
        <v>0</v>
      </c>
      <c r="H1405" s="62">
        <v>1385</v>
      </c>
      <c r="I1405" s="62">
        <v>266.8</v>
      </c>
      <c r="J1405" s="62">
        <v>-0.1</v>
      </c>
    </row>
    <row r="1406" spans="1:10" x14ac:dyDescent="0.25">
      <c r="A1406" s="1">
        <v>1386</v>
      </c>
      <c r="B1406" s="62">
        <v>678.7</v>
      </c>
      <c r="C1406" s="62">
        <v>0</v>
      </c>
      <c r="D1406" s="62">
        <v>687</v>
      </c>
      <c r="E1406" s="67">
        <v>1386</v>
      </c>
      <c r="F1406" s="67">
        <v>280</v>
      </c>
      <c r="G1406" s="62">
        <v>0</v>
      </c>
      <c r="H1406" s="62">
        <v>1386</v>
      </c>
      <c r="I1406" s="62">
        <v>266.7</v>
      </c>
      <c r="J1406" s="62">
        <v>0</v>
      </c>
    </row>
    <row r="1407" spans="1:10" x14ac:dyDescent="0.25">
      <c r="A1407" s="1">
        <v>1387</v>
      </c>
      <c r="B1407" s="62">
        <v>678.7</v>
      </c>
      <c r="C1407" s="62">
        <v>-0.1</v>
      </c>
      <c r="D1407" s="62">
        <v>687</v>
      </c>
      <c r="E1407" s="67">
        <v>1387</v>
      </c>
      <c r="F1407" s="67">
        <v>280.10000000000002</v>
      </c>
      <c r="G1407" s="62">
        <v>0</v>
      </c>
      <c r="H1407" s="62">
        <v>1387</v>
      </c>
      <c r="I1407" s="62">
        <v>266.7</v>
      </c>
      <c r="J1407" s="62">
        <v>0</v>
      </c>
    </row>
    <row r="1408" spans="1:10" x14ac:dyDescent="0.25">
      <c r="A1408" s="1">
        <v>1388</v>
      </c>
      <c r="B1408" s="62">
        <v>678.6</v>
      </c>
      <c r="C1408" s="62">
        <v>-0.2</v>
      </c>
      <c r="D1408" s="62">
        <v>686.9</v>
      </c>
      <c r="E1408" s="67">
        <v>1388</v>
      </c>
      <c r="F1408" s="67">
        <v>280.10000000000002</v>
      </c>
      <c r="G1408" s="62">
        <v>0</v>
      </c>
      <c r="H1408" s="62">
        <v>1388</v>
      </c>
      <c r="I1408" s="62">
        <v>266.60000000000002</v>
      </c>
      <c r="J1408" s="62">
        <v>0</v>
      </c>
    </row>
    <row r="1409" spans="1:10" x14ac:dyDescent="0.25">
      <c r="A1409" s="1">
        <v>1389</v>
      </c>
      <c r="B1409" s="62">
        <v>678.4</v>
      </c>
      <c r="C1409" s="62">
        <v>-0.30000000000000004</v>
      </c>
      <c r="D1409" s="62">
        <v>686.7</v>
      </c>
      <c r="E1409" s="67">
        <v>1389</v>
      </c>
      <c r="F1409" s="67">
        <v>280.10000000000002</v>
      </c>
      <c r="G1409" s="62">
        <v>0</v>
      </c>
      <c r="H1409" s="62">
        <v>1389</v>
      </c>
      <c r="I1409" s="62">
        <v>266.60000000000002</v>
      </c>
      <c r="J1409" s="62">
        <v>0</v>
      </c>
    </row>
    <row r="1410" spans="1:10" x14ac:dyDescent="0.25">
      <c r="A1410" s="1">
        <v>1390</v>
      </c>
      <c r="B1410" s="62">
        <v>678.1</v>
      </c>
      <c r="C1410" s="62">
        <v>-0.4</v>
      </c>
      <c r="D1410" s="62">
        <v>686.4</v>
      </c>
      <c r="E1410" s="67">
        <v>1390</v>
      </c>
      <c r="F1410" s="67">
        <v>280.2</v>
      </c>
      <c r="G1410" s="62">
        <v>0</v>
      </c>
      <c r="H1410" s="62">
        <v>1390</v>
      </c>
      <c r="I1410" s="62">
        <v>266.60000000000002</v>
      </c>
      <c r="J1410" s="62">
        <v>0</v>
      </c>
    </row>
    <row r="1411" spans="1:10" x14ac:dyDescent="0.25">
      <c r="A1411" s="1">
        <v>1391</v>
      </c>
      <c r="B1411" s="62">
        <v>677.7</v>
      </c>
      <c r="C1411" s="62">
        <v>-0.5</v>
      </c>
      <c r="D1411" s="62">
        <v>685.9</v>
      </c>
      <c r="E1411" s="67">
        <v>1391</v>
      </c>
      <c r="F1411" s="67">
        <v>280.2</v>
      </c>
      <c r="G1411" s="62">
        <v>0</v>
      </c>
      <c r="H1411" s="62">
        <v>1391</v>
      </c>
      <c r="I1411" s="62">
        <v>266.5</v>
      </c>
      <c r="J1411" s="62">
        <v>0</v>
      </c>
    </row>
    <row r="1412" spans="1:10" x14ac:dyDescent="0.25">
      <c r="A1412" s="1">
        <v>1392</v>
      </c>
      <c r="B1412" s="62">
        <v>677.2</v>
      </c>
      <c r="C1412" s="62">
        <v>-0.60000000000000009</v>
      </c>
      <c r="D1412" s="62">
        <v>685.4</v>
      </c>
      <c r="E1412" s="67">
        <v>1392</v>
      </c>
      <c r="F1412" s="67">
        <v>280.2</v>
      </c>
      <c r="G1412" s="62">
        <v>0</v>
      </c>
      <c r="H1412" s="62">
        <v>1392</v>
      </c>
      <c r="I1412" s="62">
        <v>266.5</v>
      </c>
      <c r="J1412" s="62">
        <v>0</v>
      </c>
    </row>
    <row r="1413" spans="1:10" x14ac:dyDescent="0.25">
      <c r="A1413" s="1">
        <v>1393</v>
      </c>
      <c r="B1413" s="62">
        <v>676.5</v>
      </c>
      <c r="C1413" s="62">
        <v>-0.7</v>
      </c>
      <c r="D1413" s="62">
        <v>684.8</v>
      </c>
      <c r="E1413" s="67">
        <v>1393</v>
      </c>
      <c r="F1413" s="67">
        <v>280.3</v>
      </c>
      <c r="G1413" s="62">
        <v>0</v>
      </c>
      <c r="H1413" s="62">
        <v>1393</v>
      </c>
      <c r="I1413" s="62">
        <v>266.39999999999998</v>
      </c>
      <c r="J1413" s="62">
        <v>0</v>
      </c>
    </row>
    <row r="1414" spans="1:10" x14ac:dyDescent="0.25">
      <c r="A1414" s="1">
        <v>1394</v>
      </c>
      <c r="B1414" s="62">
        <v>675.8</v>
      </c>
      <c r="C1414" s="62">
        <v>-0.7</v>
      </c>
      <c r="D1414" s="62">
        <v>684.1</v>
      </c>
      <c r="E1414" s="67">
        <v>1394</v>
      </c>
      <c r="F1414" s="67">
        <v>280.3</v>
      </c>
      <c r="G1414" s="62">
        <v>0</v>
      </c>
      <c r="H1414" s="62">
        <v>1394</v>
      </c>
      <c r="I1414" s="62">
        <v>266.39999999999998</v>
      </c>
      <c r="J1414" s="62">
        <v>0</v>
      </c>
    </row>
    <row r="1415" spans="1:10" x14ac:dyDescent="0.25">
      <c r="A1415" s="1">
        <v>1395</v>
      </c>
      <c r="B1415" s="62">
        <v>675.1</v>
      </c>
      <c r="C1415" s="62">
        <v>-0.8</v>
      </c>
      <c r="D1415" s="62">
        <v>683.3</v>
      </c>
      <c r="E1415" s="67">
        <v>1395</v>
      </c>
      <c r="F1415" s="67">
        <v>280.3</v>
      </c>
      <c r="G1415" s="62">
        <v>0</v>
      </c>
      <c r="H1415" s="62">
        <v>1395</v>
      </c>
      <c r="I1415" s="62">
        <v>266.39999999999998</v>
      </c>
      <c r="J1415" s="62">
        <v>0</v>
      </c>
    </row>
    <row r="1416" spans="1:10" x14ac:dyDescent="0.25">
      <c r="A1416" s="1">
        <v>1396</v>
      </c>
      <c r="B1416" s="62">
        <v>674.2</v>
      </c>
      <c r="C1416" s="62">
        <v>-0.9</v>
      </c>
      <c r="D1416" s="62">
        <v>682.5</v>
      </c>
      <c r="E1416" s="67">
        <v>1396</v>
      </c>
      <c r="F1416" s="67">
        <v>280.3</v>
      </c>
      <c r="G1416" s="62">
        <v>0</v>
      </c>
      <c r="H1416" s="62">
        <v>1396</v>
      </c>
      <c r="I1416" s="62">
        <v>266.3</v>
      </c>
      <c r="J1416" s="62">
        <v>0</v>
      </c>
    </row>
    <row r="1417" spans="1:10" x14ac:dyDescent="0.25">
      <c r="A1417" s="1">
        <v>1397</v>
      </c>
      <c r="B1417" s="62">
        <v>673.4</v>
      </c>
      <c r="C1417" s="62">
        <v>-0.9</v>
      </c>
      <c r="D1417" s="62">
        <v>681.6</v>
      </c>
      <c r="E1417" s="67">
        <v>1397</v>
      </c>
      <c r="F1417" s="67">
        <v>280.3</v>
      </c>
      <c r="G1417" s="62">
        <v>0</v>
      </c>
      <c r="H1417" s="62">
        <v>1397</v>
      </c>
      <c r="I1417" s="62">
        <v>266.3</v>
      </c>
      <c r="J1417" s="62">
        <v>0</v>
      </c>
    </row>
    <row r="1418" spans="1:10" x14ac:dyDescent="0.25">
      <c r="A1418" s="1">
        <v>1398</v>
      </c>
      <c r="B1418" s="62">
        <v>672.5</v>
      </c>
      <c r="C1418" s="62">
        <v>-0.9</v>
      </c>
      <c r="D1418" s="62">
        <v>680.7</v>
      </c>
      <c r="E1418" s="67">
        <v>1398</v>
      </c>
      <c r="F1418" s="67">
        <v>280.3</v>
      </c>
      <c r="G1418" s="62">
        <v>0</v>
      </c>
      <c r="H1418" s="62">
        <v>1398</v>
      </c>
      <c r="I1418" s="62">
        <v>266.3</v>
      </c>
      <c r="J1418" s="62">
        <v>0</v>
      </c>
    </row>
    <row r="1419" spans="1:10" x14ac:dyDescent="0.25">
      <c r="A1419" s="1">
        <v>1399</v>
      </c>
      <c r="B1419" s="62">
        <v>671.5</v>
      </c>
      <c r="C1419" s="62">
        <v>-0.9</v>
      </c>
      <c r="D1419" s="62">
        <v>679.7</v>
      </c>
      <c r="E1419" s="67">
        <v>1399</v>
      </c>
      <c r="F1419" s="67">
        <v>280.3</v>
      </c>
      <c r="G1419" s="62">
        <v>0</v>
      </c>
      <c r="H1419" s="62">
        <v>1399</v>
      </c>
      <c r="I1419" s="62">
        <v>266.3</v>
      </c>
      <c r="J1419" s="62">
        <v>0</v>
      </c>
    </row>
    <row r="1420" spans="1:10" x14ac:dyDescent="0.25">
      <c r="A1420" s="1">
        <v>1400</v>
      </c>
      <c r="B1420" s="62">
        <v>670.6</v>
      </c>
      <c r="C1420" s="62">
        <v>-0.9</v>
      </c>
      <c r="D1420" s="62">
        <v>678.8</v>
      </c>
      <c r="E1420" s="67">
        <v>1400</v>
      </c>
      <c r="F1420" s="67">
        <v>280.2</v>
      </c>
      <c r="G1420" s="62">
        <v>0</v>
      </c>
      <c r="H1420" s="62">
        <v>1400</v>
      </c>
      <c r="I1420" s="62">
        <v>266.2</v>
      </c>
      <c r="J1420" s="62">
        <v>0</v>
      </c>
    </row>
    <row r="1421" spans="1:10" x14ac:dyDescent="0.25">
      <c r="A1421" s="1">
        <v>1401</v>
      </c>
      <c r="B1421" s="62">
        <v>669.7</v>
      </c>
      <c r="C1421" s="62">
        <v>-0.9</v>
      </c>
      <c r="D1421" s="62">
        <v>677.9</v>
      </c>
      <c r="E1421" s="67">
        <v>1401</v>
      </c>
      <c r="F1421" s="67">
        <v>280.2</v>
      </c>
      <c r="G1421" s="62">
        <v>0</v>
      </c>
      <c r="H1421" s="62">
        <v>1401</v>
      </c>
      <c r="I1421" s="62">
        <v>266.2</v>
      </c>
      <c r="J1421" s="62">
        <v>0</v>
      </c>
    </row>
    <row r="1422" spans="1:10" x14ac:dyDescent="0.25">
      <c r="A1422" s="1">
        <v>1402</v>
      </c>
      <c r="B1422" s="62">
        <v>668.9</v>
      </c>
      <c r="C1422" s="62">
        <v>-0.8</v>
      </c>
      <c r="D1422" s="62">
        <v>677</v>
      </c>
      <c r="E1422" s="67">
        <v>1402</v>
      </c>
      <c r="F1422" s="67">
        <v>280.2</v>
      </c>
      <c r="G1422" s="62">
        <v>0</v>
      </c>
      <c r="H1422" s="62">
        <v>1402</v>
      </c>
      <c r="I1422" s="62">
        <v>266.2</v>
      </c>
      <c r="J1422" s="62">
        <v>0</v>
      </c>
    </row>
    <row r="1423" spans="1:10" x14ac:dyDescent="0.25">
      <c r="A1423" s="1">
        <v>1403</v>
      </c>
      <c r="B1423" s="62">
        <v>668</v>
      </c>
      <c r="C1423" s="62">
        <v>-0.8</v>
      </c>
      <c r="D1423" s="62">
        <v>676.2</v>
      </c>
      <c r="E1423" s="67">
        <v>1403</v>
      </c>
      <c r="F1423" s="67">
        <v>280.10000000000002</v>
      </c>
      <c r="G1423" s="62">
        <v>0</v>
      </c>
      <c r="H1423" s="62">
        <v>1403</v>
      </c>
      <c r="I1423" s="62">
        <v>266.2</v>
      </c>
      <c r="J1423" s="62">
        <v>0</v>
      </c>
    </row>
    <row r="1424" spans="1:10" x14ac:dyDescent="0.25">
      <c r="A1424" s="1">
        <v>1404</v>
      </c>
      <c r="B1424" s="62">
        <v>667.3</v>
      </c>
      <c r="C1424" s="62">
        <v>-0.7</v>
      </c>
      <c r="D1424" s="62">
        <v>675.4</v>
      </c>
      <c r="E1424" s="67">
        <v>1404</v>
      </c>
      <c r="F1424" s="67">
        <v>280.10000000000002</v>
      </c>
      <c r="G1424" s="62">
        <v>0</v>
      </c>
      <c r="H1424" s="62">
        <v>1404</v>
      </c>
      <c r="I1424" s="62">
        <v>266.2</v>
      </c>
      <c r="J1424" s="62">
        <v>0</v>
      </c>
    </row>
    <row r="1425" spans="1:10" x14ac:dyDescent="0.25">
      <c r="A1425" s="1">
        <v>1405</v>
      </c>
      <c r="B1425" s="62">
        <v>666.6</v>
      </c>
      <c r="C1425" s="62">
        <v>-0.60000000000000009</v>
      </c>
      <c r="D1425" s="62">
        <v>674.7</v>
      </c>
      <c r="E1425" s="67">
        <v>1405</v>
      </c>
      <c r="F1425" s="67">
        <v>280</v>
      </c>
      <c r="G1425" s="62">
        <v>-0.1</v>
      </c>
      <c r="H1425" s="62">
        <v>1405</v>
      </c>
      <c r="I1425" s="62">
        <v>266.2</v>
      </c>
      <c r="J1425" s="62">
        <v>0</v>
      </c>
    </row>
    <row r="1426" spans="1:10" x14ac:dyDescent="0.25">
      <c r="A1426" s="1">
        <v>1406</v>
      </c>
      <c r="B1426" s="62">
        <v>666</v>
      </c>
      <c r="C1426" s="62">
        <v>-0.5</v>
      </c>
      <c r="D1426" s="62">
        <v>674.1</v>
      </c>
      <c r="E1426" s="67">
        <v>1406</v>
      </c>
      <c r="F1426" s="67">
        <v>280</v>
      </c>
      <c r="G1426" s="62">
        <v>-0.1</v>
      </c>
      <c r="H1426" s="62">
        <v>1406</v>
      </c>
      <c r="I1426" s="62">
        <v>266.2</v>
      </c>
      <c r="J1426" s="62">
        <v>0</v>
      </c>
    </row>
    <row r="1427" spans="1:10" x14ac:dyDescent="0.25">
      <c r="A1427" s="1">
        <v>1407</v>
      </c>
      <c r="B1427" s="62">
        <v>665.5</v>
      </c>
      <c r="C1427" s="62">
        <v>-0.4</v>
      </c>
      <c r="D1427" s="62">
        <v>673.6</v>
      </c>
      <c r="E1427" s="67">
        <v>1407</v>
      </c>
      <c r="F1427" s="67">
        <v>279.89999999999998</v>
      </c>
      <c r="G1427" s="62">
        <v>-0.1</v>
      </c>
      <c r="H1427" s="62">
        <v>1407</v>
      </c>
      <c r="I1427" s="62">
        <v>266.2</v>
      </c>
      <c r="J1427" s="62">
        <v>0</v>
      </c>
    </row>
    <row r="1428" spans="1:10" x14ac:dyDescent="0.25">
      <c r="A1428" s="1">
        <v>1408</v>
      </c>
      <c r="B1428" s="62">
        <v>665.1</v>
      </c>
      <c r="C1428" s="62">
        <v>-0.30000000000000004</v>
      </c>
      <c r="D1428" s="62">
        <v>673.2</v>
      </c>
      <c r="E1428" s="67">
        <v>1408</v>
      </c>
      <c r="F1428" s="67">
        <v>279.8</v>
      </c>
      <c r="G1428" s="62">
        <v>-0.1</v>
      </c>
      <c r="H1428" s="62">
        <v>1408</v>
      </c>
      <c r="I1428" s="62">
        <v>266.2</v>
      </c>
      <c r="J1428" s="62">
        <v>0</v>
      </c>
    </row>
    <row r="1429" spans="1:10" x14ac:dyDescent="0.25">
      <c r="A1429" s="1">
        <v>1409</v>
      </c>
      <c r="B1429" s="62">
        <v>664.9</v>
      </c>
      <c r="C1429" s="62">
        <v>-0.2</v>
      </c>
      <c r="D1429" s="62">
        <v>673</v>
      </c>
      <c r="E1429" s="67">
        <v>1409</v>
      </c>
      <c r="F1429" s="67">
        <v>279.8</v>
      </c>
      <c r="G1429" s="62">
        <v>-0.1</v>
      </c>
      <c r="H1429" s="62">
        <v>1409</v>
      </c>
      <c r="I1429" s="62">
        <v>266.2</v>
      </c>
      <c r="J1429" s="62">
        <v>0</v>
      </c>
    </row>
    <row r="1430" spans="1:10" x14ac:dyDescent="0.25">
      <c r="A1430" s="1">
        <v>1410</v>
      </c>
      <c r="B1430" s="62">
        <v>664.8</v>
      </c>
      <c r="C1430" s="62">
        <v>0</v>
      </c>
      <c r="D1430" s="62">
        <v>672.9</v>
      </c>
      <c r="E1430" s="67">
        <v>1410</v>
      </c>
      <c r="F1430" s="67">
        <v>279.7</v>
      </c>
      <c r="G1430" s="62">
        <v>-0.1</v>
      </c>
      <c r="H1430" s="62">
        <v>1410</v>
      </c>
      <c r="I1430" s="62">
        <v>266.2</v>
      </c>
      <c r="J1430" s="62">
        <v>0</v>
      </c>
    </row>
    <row r="1431" spans="1:10" x14ac:dyDescent="0.25">
      <c r="A1431" s="1">
        <v>1411</v>
      </c>
      <c r="B1431" s="62">
        <v>664.9</v>
      </c>
      <c r="C1431" s="62">
        <v>0.2</v>
      </c>
      <c r="D1431" s="62">
        <v>673</v>
      </c>
      <c r="E1431" s="67">
        <v>1411</v>
      </c>
      <c r="F1431" s="67">
        <v>279.60000000000002</v>
      </c>
      <c r="G1431" s="62">
        <v>-0.1</v>
      </c>
      <c r="H1431" s="62">
        <v>1411</v>
      </c>
      <c r="I1431" s="62">
        <v>266.2</v>
      </c>
      <c r="J1431" s="62">
        <v>0</v>
      </c>
    </row>
    <row r="1432" spans="1:10" x14ac:dyDescent="0.25">
      <c r="A1432" s="1">
        <v>1412</v>
      </c>
      <c r="B1432" s="62">
        <v>665.2</v>
      </c>
      <c r="C1432" s="62">
        <v>0.4</v>
      </c>
      <c r="D1432" s="62">
        <v>673.3</v>
      </c>
      <c r="E1432" s="67">
        <v>1412</v>
      </c>
      <c r="F1432" s="67">
        <v>279.5</v>
      </c>
      <c r="G1432" s="62">
        <v>-0.1</v>
      </c>
      <c r="H1432" s="62">
        <v>1412</v>
      </c>
      <c r="I1432" s="62">
        <v>266.2</v>
      </c>
      <c r="J1432" s="62">
        <v>0</v>
      </c>
    </row>
    <row r="1433" spans="1:10" x14ac:dyDescent="0.25">
      <c r="A1433" s="1">
        <v>1413</v>
      </c>
      <c r="B1433" s="62">
        <v>665.6</v>
      </c>
      <c r="C1433" s="62">
        <v>0.60000000000000009</v>
      </c>
      <c r="D1433" s="62">
        <v>673.7</v>
      </c>
      <c r="E1433" s="67">
        <v>1413</v>
      </c>
      <c r="F1433" s="67">
        <v>279.39999999999998</v>
      </c>
      <c r="G1433" s="62">
        <v>-0.1</v>
      </c>
      <c r="H1433" s="62">
        <v>1413</v>
      </c>
      <c r="I1433" s="62">
        <v>266.2</v>
      </c>
      <c r="J1433" s="62">
        <v>0</v>
      </c>
    </row>
    <row r="1434" spans="1:10" x14ac:dyDescent="0.25">
      <c r="A1434" s="1">
        <v>1414</v>
      </c>
      <c r="B1434" s="62">
        <v>666.3</v>
      </c>
      <c r="C1434" s="62">
        <v>0.7</v>
      </c>
      <c r="D1434" s="62">
        <v>674.4</v>
      </c>
      <c r="E1434" s="67">
        <v>1414</v>
      </c>
      <c r="F1434" s="67">
        <v>279.2</v>
      </c>
      <c r="G1434" s="62">
        <v>-0.1</v>
      </c>
      <c r="H1434" s="62">
        <v>1414</v>
      </c>
      <c r="I1434" s="62">
        <v>266.3</v>
      </c>
      <c r="J1434" s="62">
        <v>0</v>
      </c>
    </row>
    <row r="1435" spans="1:10" x14ac:dyDescent="0.25">
      <c r="A1435" s="1">
        <v>1415</v>
      </c>
      <c r="B1435" s="62">
        <v>667.1</v>
      </c>
      <c r="C1435" s="62">
        <v>0.9</v>
      </c>
      <c r="D1435" s="62">
        <v>675.2</v>
      </c>
      <c r="E1435" s="67">
        <v>1415</v>
      </c>
      <c r="F1435" s="67">
        <v>279.10000000000002</v>
      </c>
      <c r="G1435" s="62">
        <v>-0.1</v>
      </c>
      <c r="H1435" s="62">
        <v>1415</v>
      </c>
      <c r="I1435" s="62">
        <v>266.3</v>
      </c>
      <c r="J1435" s="62">
        <v>0</v>
      </c>
    </row>
    <row r="1436" spans="1:10" x14ac:dyDescent="0.25">
      <c r="A1436" s="1">
        <v>1416</v>
      </c>
      <c r="B1436" s="62">
        <v>668</v>
      </c>
      <c r="C1436" s="62">
        <v>1</v>
      </c>
      <c r="D1436" s="62">
        <v>676.2</v>
      </c>
      <c r="E1436" s="67">
        <v>1416</v>
      </c>
      <c r="F1436" s="67">
        <v>279</v>
      </c>
      <c r="G1436" s="62">
        <v>-0.1</v>
      </c>
      <c r="H1436" s="62">
        <v>1416</v>
      </c>
      <c r="I1436" s="62">
        <v>266.3</v>
      </c>
      <c r="J1436" s="62">
        <v>0</v>
      </c>
    </row>
    <row r="1437" spans="1:10" x14ac:dyDescent="0.25">
      <c r="A1437" s="1">
        <v>1417</v>
      </c>
      <c r="B1437" s="62">
        <v>669.1</v>
      </c>
      <c r="C1437" s="62">
        <v>1.1000000000000001</v>
      </c>
      <c r="D1437" s="62">
        <v>677.2</v>
      </c>
      <c r="E1437" s="67">
        <v>1417</v>
      </c>
      <c r="F1437" s="67">
        <v>278.89999999999998</v>
      </c>
      <c r="G1437" s="62">
        <v>-0.1</v>
      </c>
      <c r="H1437" s="62">
        <v>1417</v>
      </c>
      <c r="I1437" s="62">
        <v>266.3</v>
      </c>
      <c r="J1437" s="62">
        <v>0</v>
      </c>
    </row>
    <row r="1438" spans="1:10" x14ac:dyDescent="0.25">
      <c r="A1438" s="1">
        <v>1418</v>
      </c>
      <c r="B1438" s="62">
        <v>670.3</v>
      </c>
      <c r="C1438" s="62">
        <v>1.2</v>
      </c>
      <c r="D1438" s="62">
        <v>678.4</v>
      </c>
      <c r="E1438" s="67">
        <v>1418</v>
      </c>
      <c r="F1438" s="67">
        <v>278.89999999999998</v>
      </c>
      <c r="G1438" s="62">
        <v>-0.1</v>
      </c>
      <c r="H1438" s="62">
        <v>1418</v>
      </c>
      <c r="I1438" s="62">
        <v>266.39999999999998</v>
      </c>
      <c r="J1438" s="62">
        <v>0</v>
      </c>
    </row>
    <row r="1439" spans="1:10" x14ac:dyDescent="0.25">
      <c r="A1439" s="1">
        <v>1419</v>
      </c>
      <c r="B1439" s="62">
        <v>671.5</v>
      </c>
      <c r="C1439" s="62">
        <v>1.3</v>
      </c>
      <c r="D1439" s="62">
        <v>679.7</v>
      </c>
      <c r="E1439" s="67">
        <v>1419</v>
      </c>
      <c r="F1439" s="67">
        <v>278.8</v>
      </c>
      <c r="G1439" s="62">
        <v>0</v>
      </c>
      <c r="H1439" s="62">
        <v>1419</v>
      </c>
      <c r="I1439" s="62">
        <v>266.39999999999998</v>
      </c>
      <c r="J1439" s="62">
        <v>0</v>
      </c>
    </row>
    <row r="1440" spans="1:10" x14ac:dyDescent="0.25">
      <c r="A1440" s="1">
        <v>1420</v>
      </c>
      <c r="B1440" s="62">
        <v>672.8</v>
      </c>
      <c r="C1440" s="62">
        <v>1.3</v>
      </c>
      <c r="D1440" s="62">
        <v>681</v>
      </c>
      <c r="E1440" s="67">
        <v>1420</v>
      </c>
      <c r="F1440" s="67">
        <v>278.8</v>
      </c>
      <c r="G1440" s="62">
        <v>0</v>
      </c>
      <c r="H1440" s="62">
        <v>1420</v>
      </c>
      <c r="I1440" s="62">
        <v>266.39999999999998</v>
      </c>
      <c r="J1440" s="62">
        <v>0</v>
      </c>
    </row>
    <row r="1441" spans="1:10" x14ac:dyDescent="0.25">
      <c r="A1441" s="1">
        <v>1421</v>
      </c>
      <c r="B1441" s="62">
        <v>674.2</v>
      </c>
      <c r="C1441" s="62">
        <v>1.4</v>
      </c>
      <c r="D1441" s="62">
        <v>682.4</v>
      </c>
      <c r="E1441" s="67">
        <v>1421</v>
      </c>
      <c r="F1441" s="67">
        <v>278.8</v>
      </c>
      <c r="G1441" s="62">
        <v>0</v>
      </c>
      <c r="H1441" s="62">
        <v>1421</v>
      </c>
      <c r="I1441" s="62">
        <v>266.5</v>
      </c>
      <c r="J1441" s="62">
        <v>0</v>
      </c>
    </row>
    <row r="1442" spans="1:10" x14ac:dyDescent="0.25">
      <c r="A1442" s="1">
        <v>1422</v>
      </c>
      <c r="B1442" s="62">
        <v>675.6</v>
      </c>
      <c r="C1442" s="62">
        <v>1.4</v>
      </c>
      <c r="D1442" s="62">
        <v>683.8</v>
      </c>
      <c r="E1442" s="67">
        <v>1422</v>
      </c>
      <c r="F1442" s="67">
        <v>278.8</v>
      </c>
      <c r="G1442" s="62">
        <v>0.1</v>
      </c>
      <c r="H1442" s="62">
        <v>1422</v>
      </c>
      <c r="I1442" s="62">
        <v>266.5</v>
      </c>
      <c r="J1442" s="62">
        <v>0</v>
      </c>
    </row>
    <row r="1443" spans="1:10" x14ac:dyDescent="0.25">
      <c r="A1443" s="1">
        <v>1423</v>
      </c>
      <c r="B1443" s="62">
        <v>677</v>
      </c>
      <c r="C1443" s="62">
        <v>1.4</v>
      </c>
      <c r="D1443" s="62">
        <v>685.2</v>
      </c>
      <c r="E1443" s="67">
        <v>1423</v>
      </c>
      <c r="F1443" s="67">
        <v>278.89999999999998</v>
      </c>
      <c r="G1443" s="62">
        <v>0.1</v>
      </c>
      <c r="H1443" s="62">
        <v>1423</v>
      </c>
      <c r="I1443" s="62">
        <v>266.5</v>
      </c>
      <c r="J1443" s="62">
        <v>0</v>
      </c>
    </row>
    <row r="1444" spans="1:10" x14ac:dyDescent="0.25">
      <c r="A1444" s="1">
        <v>1424</v>
      </c>
      <c r="B1444" s="62">
        <v>678.3</v>
      </c>
      <c r="C1444" s="62">
        <v>1.3</v>
      </c>
      <c r="D1444" s="62">
        <v>686.6</v>
      </c>
      <c r="E1444" s="67">
        <v>1424</v>
      </c>
      <c r="F1444" s="67">
        <v>279</v>
      </c>
      <c r="G1444" s="62">
        <v>0.1</v>
      </c>
      <c r="H1444" s="62">
        <v>1424</v>
      </c>
      <c r="I1444" s="62">
        <v>266.60000000000002</v>
      </c>
      <c r="J1444" s="62">
        <v>0</v>
      </c>
    </row>
    <row r="1445" spans="1:10" x14ac:dyDescent="0.25">
      <c r="A1445" s="1">
        <v>1425</v>
      </c>
      <c r="B1445" s="62">
        <v>679.7</v>
      </c>
      <c r="C1445" s="62">
        <v>1.3</v>
      </c>
      <c r="D1445" s="62">
        <v>687.9</v>
      </c>
      <c r="E1445" s="67">
        <v>1425</v>
      </c>
      <c r="F1445" s="67">
        <v>279.2</v>
      </c>
      <c r="G1445" s="62">
        <v>0.2</v>
      </c>
      <c r="H1445" s="62">
        <v>1425</v>
      </c>
      <c r="I1445" s="62">
        <v>266.60000000000002</v>
      </c>
      <c r="J1445" s="62">
        <v>0</v>
      </c>
    </row>
    <row r="1446" spans="1:10" x14ac:dyDescent="0.25">
      <c r="A1446" s="1">
        <v>1426</v>
      </c>
      <c r="B1446" s="62">
        <v>680.9</v>
      </c>
      <c r="C1446" s="62">
        <v>1.2</v>
      </c>
      <c r="D1446" s="62">
        <v>689.2</v>
      </c>
      <c r="E1446" s="67">
        <v>1426</v>
      </c>
      <c r="F1446" s="67">
        <v>279.39999999999998</v>
      </c>
      <c r="G1446" s="62">
        <v>0.2</v>
      </c>
      <c r="H1446" s="62">
        <v>1426</v>
      </c>
      <c r="I1446" s="62">
        <v>266.7</v>
      </c>
      <c r="J1446" s="62">
        <v>0</v>
      </c>
    </row>
    <row r="1447" spans="1:10" x14ac:dyDescent="0.25">
      <c r="A1447" s="1">
        <v>1427</v>
      </c>
      <c r="B1447" s="62">
        <v>682.1</v>
      </c>
      <c r="C1447" s="62">
        <v>1.1000000000000001</v>
      </c>
      <c r="D1447" s="62">
        <v>690.4</v>
      </c>
      <c r="E1447" s="67">
        <v>1427</v>
      </c>
      <c r="F1447" s="67">
        <v>279.7</v>
      </c>
      <c r="G1447" s="62">
        <v>0.30000000000000004</v>
      </c>
      <c r="H1447" s="62">
        <v>1427</v>
      </c>
      <c r="I1447" s="62">
        <v>266.7</v>
      </c>
      <c r="J1447" s="62">
        <v>0</v>
      </c>
    </row>
    <row r="1448" spans="1:10" x14ac:dyDescent="0.25">
      <c r="A1448" s="1">
        <v>1428</v>
      </c>
      <c r="B1448" s="62">
        <v>683.2</v>
      </c>
      <c r="C1448" s="62">
        <v>1</v>
      </c>
      <c r="D1448" s="62">
        <v>691.5</v>
      </c>
      <c r="E1448" s="67">
        <v>1428</v>
      </c>
      <c r="F1448" s="67">
        <v>280.10000000000002</v>
      </c>
      <c r="G1448" s="62">
        <v>0.4</v>
      </c>
      <c r="H1448" s="62">
        <v>1428</v>
      </c>
      <c r="I1448" s="62">
        <v>266.7</v>
      </c>
      <c r="J1448" s="62">
        <v>0</v>
      </c>
    </row>
    <row r="1449" spans="1:10" x14ac:dyDescent="0.25">
      <c r="A1449" s="1">
        <v>1429</v>
      </c>
      <c r="B1449" s="62">
        <v>684.1</v>
      </c>
      <c r="C1449" s="62">
        <v>0.9</v>
      </c>
      <c r="D1449" s="62">
        <v>692.5</v>
      </c>
      <c r="E1449" s="67">
        <v>1429</v>
      </c>
      <c r="F1449" s="67">
        <v>280.5</v>
      </c>
      <c r="G1449" s="62">
        <v>0.4</v>
      </c>
      <c r="H1449" s="62">
        <v>1429</v>
      </c>
      <c r="I1449" s="62">
        <v>266.8</v>
      </c>
      <c r="J1449" s="62">
        <v>0</v>
      </c>
    </row>
    <row r="1450" spans="1:10" x14ac:dyDescent="0.25">
      <c r="A1450" s="1">
        <v>1430</v>
      </c>
      <c r="B1450" s="62">
        <v>684.9</v>
      </c>
      <c r="C1450" s="62">
        <v>0.7</v>
      </c>
      <c r="D1450" s="62">
        <v>693.3</v>
      </c>
      <c r="E1450" s="67">
        <v>1430</v>
      </c>
      <c r="F1450" s="67">
        <v>280.89999999999998</v>
      </c>
      <c r="G1450" s="62">
        <v>0.5</v>
      </c>
      <c r="H1450" s="62">
        <v>1430</v>
      </c>
      <c r="I1450" s="62">
        <v>266.8</v>
      </c>
      <c r="J1450" s="62">
        <v>0</v>
      </c>
    </row>
    <row r="1451" spans="1:10" x14ac:dyDescent="0.25">
      <c r="A1451" s="1">
        <v>1431</v>
      </c>
      <c r="B1451" s="62">
        <v>685.6</v>
      </c>
      <c r="C1451" s="62">
        <v>0.60000000000000009</v>
      </c>
      <c r="D1451" s="62">
        <v>694</v>
      </c>
      <c r="E1451" s="67">
        <v>1431</v>
      </c>
      <c r="F1451" s="67">
        <v>281.39999999999998</v>
      </c>
      <c r="G1451" s="62">
        <v>0.5</v>
      </c>
      <c r="H1451" s="62">
        <v>1431</v>
      </c>
      <c r="I1451" s="62">
        <v>266.8</v>
      </c>
      <c r="J1451" s="62">
        <v>0</v>
      </c>
    </row>
    <row r="1452" spans="1:10" x14ac:dyDescent="0.25">
      <c r="A1452" s="1">
        <v>1432</v>
      </c>
      <c r="B1452" s="62">
        <v>686.1</v>
      </c>
      <c r="C1452" s="62">
        <v>0.4</v>
      </c>
      <c r="D1452" s="62">
        <v>694.5</v>
      </c>
      <c r="E1452" s="67">
        <v>1432</v>
      </c>
      <c r="F1452" s="67">
        <v>281.8</v>
      </c>
      <c r="G1452" s="62">
        <v>0.4</v>
      </c>
      <c r="H1452" s="62">
        <v>1432</v>
      </c>
      <c r="I1452" s="62">
        <v>266.89999999999998</v>
      </c>
      <c r="J1452" s="62">
        <v>0</v>
      </c>
    </row>
    <row r="1453" spans="1:10" x14ac:dyDescent="0.25">
      <c r="A1453" s="1">
        <v>1433</v>
      </c>
      <c r="B1453" s="62">
        <v>686.4</v>
      </c>
      <c r="C1453" s="62">
        <v>0.30000000000000004</v>
      </c>
      <c r="D1453" s="62">
        <v>694.8</v>
      </c>
      <c r="E1453" s="67">
        <v>1433</v>
      </c>
      <c r="F1453" s="67">
        <v>282.2</v>
      </c>
      <c r="G1453" s="62">
        <v>0.30000000000000004</v>
      </c>
      <c r="H1453" s="62">
        <v>1433</v>
      </c>
      <c r="I1453" s="62">
        <v>266.89999999999998</v>
      </c>
      <c r="J1453" s="62">
        <v>0</v>
      </c>
    </row>
    <row r="1454" spans="1:10" x14ac:dyDescent="0.25">
      <c r="A1454" s="1">
        <v>1434</v>
      </c>
      <c r="B1454" s="62">
        <v>686.6</v>
      </c>
      <c r="C1454" s="62">
        <v>0.1</v>
      </c>
      <c r="D1454" s="62">
        <v>695</v>
      </c>
      <c r="E1454" s="67">
        <v>1434</v>
      </c>
      <c r="F1454" s="67">
        <v>282.5</v>
      </c>
      <c r="G1454" s="62">
        <v>0.30000000000000004</v>
      </c>
      <c r="H1454" s="62">
        <v>1434</v>
      </c>
      <c r="I1454" s="62">
        <v>266.89999999999998</v>
      </c>
      <c r="J1454" s="62">
        <v>0</v>
      </c>
    </row>
    <row r="1455" spans="1:10" x14ac:dyDescent="0.25">
      <c r="A1455" s="1">
        <v>1435</v>
      </c>
      <c r="B1455" s="62">
        <v>686.7</v>
      </c>
      <c r="C1455" s="62">
        <v>0</v>
      </c>
      <c r="D1455" s="62">
        <v>695.1</v>
      </c>
      <c r="E1455" s="67">
        <v>1435</v>
      </c>
      <c r="F1455" s="67">
        <v>282.7</v>
      </c>
      <c r="G1455" s="62">
        <v>0.2</v>
      </c>
      <c r="H1455" s="62">
        <v>1435</v>
      </c>
      <c r="I1455" s="62">
        <v>267</v>
      </c>
      <c r="J1455" s="62">
        <v>0</v>
      </c>
    </row>
    <row r="1456" spans="1:10" x14ac:dyDescent="0.25">
      <c r="A1456" s="1">
        <v>1436</v>
      </c>
      <c r="B1456" s="62">
        <v>686.7</v>
      </c>
      <c r="C1456" s="62">
        <v>-0.1</v>
      </c>
      <c r="D1456" s="62">
        <v>695.1</v>
      </c>
      <c r="E1456" s="67">
        <v>1436</v>
      </c>
      <c r="F1456" s="67">
        <v>282.8</v>
      </c>
      <c r="G1456" s="62">
        <v>0.1</v>
      </c>
      <c r="H1456" s="62">
        <v>1436</v>
      </c>
      <c r="I1456" s="62">
        <v>267</v>
      </c>
      <c r="J1456" s="62">
        <v>0</v>
      </c>
    </row>
    <row r="1457" spans="1:10" x14ac:dyDescent="0.25">
      <c r="A1457" s="1">
        <v>1437</v>
      </c>
      <c r="B1457" s="62">
        <v>686.6</v>
      </c>
      <c r="C1457" s="62">
        <v>-0.2</v>
      </c>
      <c r="D1457" s="62">
        <v>695</v>
      </c>
      <c r="E1457" s="67">
        <v>1437</v>
      </c>
      <c r="F1457" s="67">
        <v>283</v>
      </c>
      <c r="G1457" s="62">
        <v>0.1</v>
      </c>
      <c r="H1457" s="62">
        <v>1437</v>
      </c>
      <c r="I1457" s="62">
        <v>267</v>
      </c>
      <c r="J1457" s="62">
        <v>0</v>
      </c>
    </row>
    <row r="1458" spans="1:10" x14ac:dyDescent="0.25">
      <c r="A1458" s="1">
        <v>1438</v>
      </c>
      <c r="B1458" s="62">
        <v>686.4</v>
      </c>
      <c r="C1458" s="62">
        <v>-0.2</v>
      </c>
      <c r="D1458" s="62">
        <v>694.7</v>
      </c>
      <c r="E1458" s="67">
        <v>1438</v>
      </c>
      <c r="F1458" s="67">
        <v>283</v>
      </c>
      <c r="G1458" s="62">
        <v>0</v>
      </c>
      <c r="H1458" s="62">
        <v>1438</v>
      </c>
      <c r="I1458" s="62">
        <v>267</v>
      </c>
      <c r="J1458" s="62">
        <v>0</v>
      </c>
    </row>
    <row r="1459" spans="1:10" x14ac:dyDescent="0.25">
      <c r="A1459" s="1">
        <v>1439</v>
      </c>
      <c r="B1459" s="62">
        <v>686.1</v>
      </c>
      <c r="C1459" s="62">
        <v>-0.30000000000000004</v>
      </c>
      <c r="D1459" s="62">
        <v>694.5</v>
      </c>
      <c r="E1459" s="67">
        <v>1439</v>
      </c>
      <c r="F1459" s="67">
        <v>283</v>
      </c>
      <c r="G1459" s="62">
        <v>0</v>
      </c>
      <c r="H1459" s="62">
        <v>1439</v>
      </c>
      <c r="I1459" s="62">
        <v>267.10000000000002</v>
      </c>
      <c r="J1459" s="62">
        <v>0</v>
      </c>
    </row>
    <row r="1460" spans="1:10" x14ac:dyDescent="0.25">
      <c r="A1460" s="1">
        <v>1440</v>
      </c>
      <c r="B1460" s="62">
        <v>685.8</v>
      </c>
      <c r="C1460" s="62">
        <v>-0.4</v>
      </c>
      <c r="D1460" s="62">
        <v>694.1</v>
      </c>
      <c r="E1460" s="67">
        <v>1440</v>
      </c>
      <c r="F1460" s="67">
        <v>283</v>
      </c>
      <c r="G1460" s="62">
        <v>0</v>
      </c>
      <c r="H1460" s="62">
        <v>1440</v>
      </c>
      <c r="I1460" s="62">
        <v>267.10000000000002</v>
      </c>
      <c r="J1460" s="62">
        <v>0</v>
      </c>
    </row>
    <row r="1461" spans="1:10" x14ac:dyDescent="0.25">
      <c r="A1461" s="1">
        <v>1441</v>
      </c>
      <c r="B1461" s="62">
        <v>685.4</v>
      </c>
      <c r="C1461" s="62">
        <v>-0.4</v>
      </c>
      <c r="D1461" s="62">
        <v>693.8</v>
      </c>
      <c r="E1461" s="67">
        <v>1441</v>
      </c>
      <c r="F1461" s="67">
        <v>283</v>
      </c>
      <c r="G1461" s="62">
        <v>-0.1</v>
      </c>
      <c r="H1461" s="62">
        <v>1441</v>
      </c>
      <c r="I1461" s="62">
        <v>267.10000000000002</v>
      </c>
      <c r="J1461" s="62">
        <v>0</v>
      </c>
    </row>
    <row r="1462" spans="1:10" x14ac:dyDescent="0.25">
      <c r="A1462" s="1">
        <v>1442</v>
      </c>
      <c r="B1462" s="62">
        <v>685</v>
      </c>
      <c r="C1462" s="62">
        <v>-0.4</v>
      </c>
      <c r="D1462" s="62">
        <v>693.3</v>
      </c>
      <c r="E1462" s="67">
        <v>1442</v>
      </c>
      <c r="F1462" s="67">
        <v>282.89999999999998</v>
      </c>
      <c r="G1462" s="62">
        <v>-0.1</v>
      </c>
      <c r="H1462" s="62">
        <v>1442</v>
      </c>
      <c r="I1462" s="62">
        <v>267.10000000000002</v>
      </c>
      <c r="J1462" s="62">
        <v>0</v>
      </c>
    </row>
    <row r="1463" spans="1:10" x14ac:dyDescent="0.25">
      <c r="A1463" s="1">
        <v>1443</v>
      </c>
      <c r="B1463" s="62">
        <v>684.6</v>
      </c>
      <c r="C1463" s="62">
        <v>-0.4</v>
      </c>
      <c r="D1463" s="62">
        <v>692.9</v>
      </c>
      <c r="E1463" s="67">
        <v>1443</v>
      </c>
      <c r="F1463" s="67">
        <v>282.8</v>
      </c>
      <c r="G1463" s="62">
        <v>-0.1</v>
      </c>
      <c r="H1463" s="62">
        <v>1443</v>
      </c>
      <c r="I1463" s="62">
        <v>267.10000000000002</v>
      </c>
      <c r="J1463" s="62">
        <v>0</v>
      </c>
    </row>
    <row r="1464" spans="1:10" x14ac:dyDescent="0.25">
      <c r="A1464" s="1">
        <v>1444</v>
      </c>
      <c r="B1464" s="62">
        <v>684.1</v>
      </c>
      <c r="C1464" s="62">
        <v>-0.4</v>
      </c>
      <c r="D1464" s="62">
        <v>692.5</v>
      </c>
      <c r="E1464" s="67">
        <v>1444</v>
      </c>
      <c r="F1464" s="67">
        <v>282.60000000000002</v>
      </c>
      <c r="G1464" s="62">
        <v>-0.1</v>
      </c>
      <c r="H1464" s="62">
        <v>1444</v>
      </c>
      <c r="I1464" s="62">
        <v>267.10000000000002</v>
      </c>
      <c r="J1464" s="62">
        <v>0</v>
      </c>
    </row>
    <row r="1465" spans="1:10" x14ac:dyDescent="0.25">
      <c r="A1465" s="1">
        <v>1445</v>
      </c>
      <c r="B1465" s="62">
        <v>683.7</v>
      </c>
      <c r="C1465" s="62">
        <v>-0.4</v>
      </c>
      <c r="D1465" s="62">
        <v>692</v>
      </c>
      <c r="E1465" s="67">
        <v>1445</v>
      </c>
      <c r="F1465" s="67">
        <v>282.5</v>
      </c>
      <c r="G1465" s="62">
        <v>-0.2</v>
      </c>
      <c r="H1465" s="62">
        <v>1445</v>
      </c>
      <c r="I1465" s="62">
        <v>267.10000000000002</v>
      </c>
      <c r="J1465" s="62">
        <v>0</v>
      </c>
    </row>
    <row r="1466" spans="1:10" x14ac:dyDescent="0.25">
      <c r="A1466" s="1">
        <v>1446</v>
      </c>
      <c r="B1466" s="62">
        <v>683.3</v>
      </c>
      <c r="C1466" s="62">
        <v>-0.4</v>
      </c>
      <c r="D1466" s="62">
        <v>691.6</v>
      </c>
      <c r="E1466" s="67">
        <v>1446</v>
      </c>
      <c r="F1466" s="67">
        <v>282.3</v>
      </c>
      <c r="G1466" s="62">
        <v>-0.2</v>
      </c>
      <c r="H1466" s="62">
        <v>1446</v>
      </c>
      <c r="I1466" s="62">
        <v>267.10000000000002</v>
      </c>
      <c r="J1466" s="62">
        <v>0</v>
      </c>
    </row>
    <row r="1467" spans="1:10" x14ac:dyDescent="0.25">
      <c r="A1467" s="1">
        <v>1447</v>
      </c>
      <c r="B1467" s="62">
        <v>682.9</v>
      </c>
      <c r="C1467" s="62">
        <v>-0.4</v>
      </c>
      <c r="D1467" s="62">
        <v>691.3</v>
      </c>
      <c r="E1467" s="67">
        <v>1447</v>
      </c>
      <c r="F1467" s="67">
        <v>282.10000000000002</v>
      </c>
      <c r="G1467" s="62">
        <v>-0.2</v>
      </c>
      <c r="H1467" s="62">
        <v>1447</v>
      </c>
      <c r="I1467" s="62">
        <v>267</v>
      </c>
      <c r="J1467" s="62">
        <v>0</v>
      </c>
    </row>
    <row r="1468" spans="1:10" x14ac:dyDescent="0.25">
      <c r="A1468" s="1">
        <v>1448</v>
      </c>
      <c r="B1468" s="62">
        <v>682.6</v>
      </c>
      <c r="C1468" s="62">
        <v>-0.30000000000000004</v>
      </c>
      <c r="D1468" s="62">
        <v>690.9</v>
      </c>
      <c r="E1468" s="67">
        <v>1448</v>
      </c>
      <c r="F1468" s="67">
        <v>281.89999999999998</v>
      </c>
      <c r="G1468" s="62">
        <v>-0.2</v>
      </c>
      <c r="H1468" s="62">
        <v>1448</v>
      </c>
      <c r="I1468" s="62">
        <v>267</v>
      </c>
      <c r="J1468" s="62">
        <v>0</v>
      </c>
    </row>
    <row r="1469" spans="1:10" x14ac:dyDescent="0.25">
      <c r="A1469" s="1">
        <v>1449</v>
      </c>
      <c r="B1469" s="62">
        <v>682.3</v>
      </c>
      <c r="C1469" s="62">
        <v>-0.2</v>
      </c>
      <c r="D1469" s="62">
        <v>690.7</v>
      </c>
      <c r="E1469" s="67">
        <v>1449</v>
      </c>
      <c r="F1469" s="67">
        <v>281.8</v>
      </c>
      <c r="G1469" s="62">
        <v>-0.2</v>
      </c>
      <c r="H1469" s="62">
        <v>1449</v>
      </c>
      <c r="I1469" s="62">
        <v>267</v>
      </c>
      <c r="J1469" s="62">
        <v>0</v>
      </c>
    </row>
    <row r="1470" spans="1:10" x14ac:dyDescent="0.25">
      <c r="A1470" s="1">
        <v>1450</v>
      </c>
      <c r="B1470" s="62">
        <v>682.1</v>
      </c>
      <c r="C1470" s="62">
        <v>-0.2</v>
      </c>
      <c r="D1470" s="62">
        <v>690.5</v>
      </c>
      <c r="E1470" s="67">
        <v>1450</v>
      </c>
      <c r="F1470" s="67">
        <v>281.60000000000002</v>
      </c>
      <c r="G1470" s="62">
        <v>-0.2</v>
      </c>
      <c r="H1470" s="62">
        <v>1450</v>
      </c>
      <c r="I1470" s="62">
        <v>267</v>
      </c>
      <c r="J1470" s="62">
        <v>0</v>
      </c>
    </row>
    <row r="1471" spans="1:10" x14ac:dyDescent="0.25">
      <c r="A1471" s="1">
        <v>1451</v>
      </c>
      <c r="B1471" s="62">
        <v>682</v>
      </c>
      <c r="C1471" s="62">
        <v>-0.1</v>
      </c>
      <c r="D1471" s="62">
        <v>690.3</v>
      </c>
      <c r="E1471" s="67">
        <v>1451</v>
      </c>
      <c r="F1471" s="67">
        <v>281.39999999999998</v>
      </c>
      <c r="G1471" s="62">
        <v>-0.2</v>
      </c>
      <c r="H1471" s="62">
        <v>1451</v>
      </c>
      <c r="I1471" s="62">
        <v>266.89999999999998</v>
      </c>
      <c r="J1471" s="62">
        <v>0</v>
      </c>
    </row>
    <row r="1472" spans="1:10" x14ac:dyDescent="0.25">
      <c r="A1472" s="1">
        <v>1452</v>
      </c>
      <c r="B1472" s="62">
        <v>682</v>
      </c>
      <c r="C1472" s="62">
        <v>0</v>
      </c>
      <c r="D1472" s="62">
        <v>690.3</v>
      </c>
      <c r="E1472" s="67">
        <v>1452</v>
      </c>
      <c r="F1472" s="67">
        <v>281.3</v>
      </c>
      <c r="G1472" s="62">
        <v>-0.2</v>
      </c>
      <c r="H1472" s="62">
        <v>1452</v>
      </c>
      <c r="I1472" s="62">
        <v>266.89999999999998</v>
      </c>
      <c r="J1472" s="62">
        <v>0</v>
      </c>
    </row>
    <row r="1473" spans="1:10" x14ac:dyDescent="0.25">
      <c r="A1473" s="1">
        <v>1453</v>
      </c>
      <c r="B1473" s="62">
        <v>681.9</v>
      </c>
      <c r="C1473" s="62">
        <v>0</v>
      </c>
      <c r="D1473" s="62">
        <v>690.3</v>
      </c>
      <c r="E1473" s="67">
        <v>1453</v>
      </c>
      <c r="F1473" s="67">
        <v>281.10000000000002</v>
      </c>
      <c r="G1473" s="62">
        <v>-0.2</v>
      </c>
      <c r="H1473" s="62">
        <v>1453</v>
      </c>
      <c r="I1473" s="62">
        <v>266.8</v>
      </c>
      <c r="J1473" s="62">
        <v>0</v>
      </c>
    </row>
    <row r="1474" spans="1:10" x14ac:dyDescent="0.25">
      <c r="A1474" s="1">
        <v>1454</v>
      </c>
      <c r="B1474" s="62">
        <v>681.9</v>
      </c>
      <c r="C1474" s="62">
        <v>0</v>
      </c>
      <c r="D1474" s="62">
        <v>690.3</v>
      </c>
      <c r="E1474" s="67">
        <v>1454</v>
      </c>
      <c r="F1474" s="67">
        <v>280.89999999999998</v>
      </c>
      <c r="G1474" s="62">
        <v>-0.2</v>
      </c>
      <c r="H1474" s="62">
        <v>1454</v>
      </c>
      <c r="I1474" s="62">
        <v>266.8</v>
      </c>
      <c r="J1474" s="62">
        <v>-0.1</v>
      </c>
    </row>
    <row r="1475" spans="1:10" x14ac:dyDescent="0.25">
      <c r="A1475" s="1">
        <v>1455</v>
      </c>
      <c r="B1475" s="62">
        <v>681.9</v>
      </c>
      <c r="C1475" s="62">
        <v>0</v>
      </c>
      <c r="D1475" s="62">
        <v>690.2</v>
      </c>
      <c r="E1475" s="67">
        <v>1455</v>
      </c>
      <c r="F1475" s="67">
        <v>280.8</v>
      </c>
      <c r="G1475" s="62">
        <v>-0.1</v>
      </c>
      <c r="H1475" s="62">
        <v>1455</v>
      </c>
      <c r="I1475" s="62">
        <v>266.7</v>
      </c>
      <c r="J1475" s="62">
        <v>-0.1</v>
      </c>
    </row>
    <row r="1476" spans="1:10" x14ac:dyDescent="0.25">
      <c r="A1476" s="1">
        <v>1456</v>
      </c>
      <c r="B1476" s="62">
        <v>681.9</v>
      </c>
      <c r="C1476" s="62">
        <v>-0.1</v>
      </c>
      <c r="D1476" s="62">
        <v>690.2</v>
      </c>
      <c r="E1476" s="67">
        <v>1456</v>
      </c>
      <c r="F1476" s="67">
        <v>280.7</v>
      </c>
      <c r="G1476" s="62">
        <v>-0.1</v>
      </c>
      <c r="H1476" s="62">
        <v>1456</v>
      </c>
      <c r="I1476" s="62">
        <v>266.7</v>
      </c>
      <c r="J1476" s="62">
        <v>-0.1</v>
      </c>
    </row>
    <row r="1477" spans="1:10" x14ac:dyDescent="0.25">
      <c r="A1477" s="1">
        <v>1457</v>
      </c>
      <c r="B1477" s="62">
        <v>681.8</v>
      </c>
      <c r="C1477" s="62">
        <v>-0.2</v>
      </c>
      <c r="D1477" s="62">
        <v>690.1</v>
      </c>
      <c r="E1477" s="67">
        <v>1457</v>
      </c>
      <c r="F1477" s="67">
        <v>280.5</v>
      </c>
      <c r="G1477" s="62">
        <v>-0.1</v>
      </c>
      <c r="H1477" s="62">
        <v>1457</v>
      </c>
      <c r="I1477" s="62">
        <v>266.60000000000002</v>
      </c>
      <c r="J1477" s="62">
        <v>-0.1</v>
      </c>
    </row>
    <row r="1478" spans="1:10" x14ac:dyDescent="0.25">
      <c r="A1478" s="1">
        <v>1458</v>
      </c>
      <c r="B1478" s="62">
        <v>681.6</v>
      </c>
      <c r="C1478" s="62">
        <v>-0.30000000000000004</v>
      </c>
      <c r="D1478" s="62">
        <v>689.9</v>
      </c>
      <c r="E1478" s="67">
        <v>1458</v>
      </c>
      <c r="F1478" s="67">
        <v>280.39999999999998</v>
      </c>
      <c r="G1478" s="62">
        <v>-0.1</v>
      </c>
      <c r="H1478" s="62">
        <v>1458</v>
      </c>
      <c r="I1478" s="62">
        <v>266.60000000000002</v>
      </c>
      <c r="J1478" s="62">
        <v>-0.1</v>
      </c>
    </row>
    <row r="1479" spans="1:10" x14ac:dyDescent="0.25">
      <c r="A1479" s="1">
        <v>1459</v>
      </c>
      <c r="B1479" s="62">
        <v>681.2</v>
      </c>
      <c r="C1479" s="62">
        <v>-0.4</v>
      </c>
      <c r="D1479" s="62">
        <v>689.6</v>
      </c>
      <c r="E1479" s="67">
        <v>1459</v>
      </c>
      <c r="F1479" s="67">
        <v>280.3</v>
      </c>
      <c r="G1479" s="62">
        <v>-0.1</v>
      </c>
      <c r="H1479" s="62">
        <v>1459</v>
      </c>
      <c r="I1479" s="62">
        <v>266.5</v>
      </c>
      <c r="J1479" s="62">
        <v>-0.1</v>
      </c>
    </row>
    <row r="1480" spans="1:10" x14ac:dyDescent="0.25">
      <c r="A1480" s="1">
        <v>1460</v>
      </c>
      <c r="B1480" s="62">
        <v>680.8</v>
      </c>
      <c r="C1480" s="62">
        <v>-0.5</v>
      </c>
      <c r="D1480" s="62">
        <v>689.1</v>
      </c>
      <c r="E1480" s="67">
        <v>1460</v>
      </c>
      <c r="F1480" s="67">
        <v>280.2</v>
      </c>
      <c r="G1480" s="62">
        <v>-0.1</v>
      </c>
      <c r="H1480" s="62">
        <v>1460</v>
      </c>
      <c r="I1480" s="62">
        <v>266.39999999999998</v>
      </c>
      <c r="J1480" s="62">
        <v>-0.1</v>
      </c>
    </row>
    <row r="1481" spans="1:10" x14ac:dyDescent="0.25">
      <c r="A1481" s="1">
        <v>1461</v>
      </c>
      <c r="B1481" s="62">
        <v>680.2</v>
      </c>
      <c r="C1481" s="62">
        <v>-0.7</v>
      </c>
      <c r="D1481" s="62">
        <v>688.5</v>
      </c>
      <c r="E1481" s="67">
        <v>1461</v>
      </c>
      <c r="F1481" s="67">
        <v>280.10000000000002</v>
      </c>
      <c r="G1481" s="62">
        <v>-0.1</v>
      </c>
      <c r="H1481" s="62">
        <v>1461</v>
      </c>
      <c r="I1481" s="62">
        <v>266.39999999999998</v>
      </c>
      <c r="J1481" s="62">
        <v>-0.1</v>
      </c>
    </row>
    <row r="1482" spans="1:10" x14ac:dyDescent="0.25">
      <c r="A1482" s="1">
        <v>1462</v>
      </c>
      <c r="B1482" s="62">
        <v>679.5</v>
      </c>
      <c r="C1482" s="62">
        <v>-0.8</v>
      </c>
      <c r="D1482" s="62">
        <v>687.8</v>
      </c>
      <c r="E1482" s="67">
        <v>1462</v>
      </c>
      <c r="F1482" s="67">
        <v>280</v>
      </c>
      <c r="G1482" s="62">
        <v>-0.1</v>
      </c>
      <c r="H1482" s="62">
        <v>1462</v>
      </c>
      <c r="I1482" s="62">
        <v>266.3</v>
      </c>
      <c r="J1482" s="62">
        <v>-0.1</v>
      </c>
    </row>
    <row r="1483" spans="1:10" x14ac:dyDescent="0.25">
      <c r="A1483" s="1">
        <v>1463</v>
      </c>
      <c r="B1483" s="62">
        <v>678.6</v>
      </c>
      <c r="C1483" s="62">
        <v>-0.9</v>
      </c>
      <c r="D1483" s="62">
        <v>686.9</v>
      </c>
      <c r="E1483" s="67">
        <v>1463</v>
      </c>
      <c r="F1483" s="67">
        <v>279.89999999999998</v>
      </c>
      <c r="G1483" s="62">
        <v>-0.1</v>
      </c>
      <c r="H1483" s="62">
        <v>1463</v>
      </c>
      <c r="I1483" s="62">
        <v>266.3</v>
      </c>
      <c r="J1483" s="62">
        <v>-0.1</v>
      </c>
    </row>
    <row r="1484" spans="1:10" x14ac:dyDescent="0.25">
      <c r="A1484" s="1">
        <v>1464</v>
      </c>
      <c r="B1484" s="62">
        <v>677.7</v>
      </c>
      <c r="C1484" s="62">
        <v>-0.9</v>
      </c>
      <c r="D1484" s="62">
        <v>686</v>
      </c>
      <c r="E1484" s="67">
        <v>1464</v>
      </c>
      <c r="F1484" s="67">
        <v>279.8</v>
      </c>
      <c r="G1484" s="62">
        <v>-0.1</v>
      </c>
      <c r="H1484" s="62">
        <v>1464</v>
      </c>
      <c r="I1484" s="62">
        <v>266.2</v>
      </c>
      <c r="J1484" s="62">
        <v>-0.1</v>
      </c>
    </row>
    <row r="1485" spans="1:10" x14ac:dyDescent="0.25">
      <c r="A1485" s="1">
        <v>1465</v>
      </c>
      <c r="B1485" s="62">
        <v>676.8</v>
      </c>
      <c r="C1485" s="62">
        <v>-1</v>
      </c>
      <c r="D1485" s="62">
        <v>685.1</v>
      </c>
      <c r="E1485" s="67">
        <v>1465</v>
      </c>
      <c r="F1485" s="67">
        <v>279.8</v>
      </c>
      <c r="G1485" s="62">
        <v>-0.1</v>
      </c>
      <c r="H1485" s="62">
        <v>1465</v>
      </c>
      <c r="I1485" s="62">
        <v>266.2</v>
      </c>
      <c r="J1485" s="62">
        <v>-0.1</v>
      </c>
    </row>
    <row r="1486" spans="1:10" x14ac:dyDescent="0.25">
      <c r="A1486" s="1">
        <v>1466</v>
      </c>
      <c r="B1486" s="62">
        <v>675.8</v>
      </c>
      <c r="C1486" s="62">
        <v>-1</v>
      </c>
      <c r="D1486" s="62">
        <v>684.1</v>
      </c>
      <c r="E1486" s="67">
        <v>1466</v>
      </c>
      <c r="F1486" s="67">
        <v>279.7</v>
      </c>
      <c r="G1486" s="62">
        <v>0</v>
      </c>
      <c r="H1486" s="62">
        <v>1466</v>
      </c>
      <c r="I1486" s="62">
        <v>266.10000000000002</v>
      </c>
      <c r="J1486" s="62">
        <v>0</v>
      </c>
    </row>
    <row r="1487" spans="1:10" x14ac:dyDescent="0.25">
      <c r="A1487" s="1">
        <v>1467</v>
      </c>
      <c r="B1487" s="62">
        <v>674.9</v>
      </c>
      <c r="C1487" s="62">
        <v>-1</v>
      </c>
      <c r="D1487" s="62">
        <v>683.1</v>
      </c>
      <c r="E1487" s="67">
        <v>1467</v>
      </c>
      <c r="F1487" s="67">
        <v>279.7</v>
      </c>
      <c r="G1487" s="62">
        <v>0</v>
      </c>
      <c r="H1487" s="62">
        <v>1467</v>
      </c>
      <c r="I1487" s="62">
        <v>266.10000000000002</v>
      </c>
      <c r="J1487" s="62">
        <v>0</v>
      </c>
    </row>
    <row r="1488" spans="1:10" x14ac:dyDescent="0.25">
      <c r="A1488" s="1">
        <v>1468</v>
      </c>
      <c r="B1488" s="62">
        <v>673.9</v>
      </c>
      <c r="C1488" s="62">
        <v>-0.9</v>
      </c>
      <c r="D1488" s="62">
        <v>682.1</v>
      </c>
      <c r="E1488" s="67">
        <v>1468</v>
      </c>
      <c r="F1488" s="67">
        <v>279.60000000000002</v>
      </c>
      <c r="G1488" s="62">
        <v>0</v>
      </c>
      <c r="H1488" s="62">
        <v>1468</v>
      </c>
      <c r="I1488" s="62">
        <v>266</v>
      </c>
      <c r="J1488" s="62">
        <v>0</v>
      </c>
    </row>
    <row r="1489" spans="1:10" x14ac:dyDescent="0.25">
      <c r="A1489" s="1">
        <v>1469</v>
      </c>
      <c r="B1489" s="62">
        <v>673</v>
      </c>
      <c r="C1489" s="62">
        <v>-0.8</v>
      </c>
      <c r="D1489" s="62">
        <v>681.3</v>
      </c>
      <c r="E1489" s="67">
        <v>1469</v>
      </c>
      <c r="F1489" s="67">
        <v>279.60000000000002</v>
      </c>
      <c r="G1489" s="62">
        <v>0</v>
      </c>
      <c r="H1489" s="62">
        <v>1469</v>
      </c>
      <c r="I1489" s="62">
        <v>266</v>
      </c>
      <c r="J1489" s="62">
        <v>0</v>
      </c>
    </row>
    <row r="1490" spans="1:10" x14ac:dyDescent="0.25">
      <c r="A1490" s="1">
        <v>1470</v>
      </c>
      <c r="B1490" s="62">
        <v>672.3</v>
      </c>
      <c r="C1490" s="62">
        <v>-0.7</v>
      </c>
      <c r="D1490" s="62">
        <v>680.5</v>
      </c>
      <c r="E1490" s="67">
        <v>1470</v>
      </c>
      <c r="F1490" s="67">
        <v>279.60000000000002</v>
      </c>
      <c r="G1490" s="62">
        <v>0</v>
      </c>
      <c r="H1490" s="62">
        <v>1470</v>
      </c>
      <c r="I1490" s="62">
        <v>265.89999999999998</v>
      </c>
      <c r="J1490" s="62">
        <v>0</v>
      </c>
    </row>
    <row r="1491" spans="1:10" x14ac:dyDescent="0.25">
      <c r="A1491" s="1">
        <v>1471</v>
      </c>
      <c r="B1491" s="62">
        <v>671.6</v>
      </c>
      <c r="C1491" s="62">
        <v>-0.60000000000000009</v>
      </c>
      <c r="D1491" s="62">
        <v>679.8</v>
      </c>
      <c r="E1491" s="67">
        <v>1471</v>
      </c>
      <c r="F1491" s="67">
        <v>279.60000000000002</v>
      </c>
      <c r="G1491" s="62">
        <v>0</v>
      </c>
      <c r="H1491" s="62">
        <v>1471</v>
      </c>
      <c r="I1491" s="62">
        <v>265.89999999999998</v>
      </c>
      <c r="J1491" s="62">
        <v>0</v>
      </c>
    </row>
    <row r="1492" spans="1:10" x14ac:dyDescent="0.25">
      <c r="A1492" s="1">
        <v>1472</v>
      </c>
      <c r="B1492" s="62">
        <v>671</v>
      </c>
      <c r="C1492" s="62">
        <v>-0.5</v>
      </c>
      <c r="D1492" s="62">
        <v>679.2</v>
      </c>
      <c r="E1492" s="67">
        <v>1472</v>
      </c>
      <c r="F1492" s="67">
        <v>279.60000000000002</v>
      </c>
      <c r="G1492" s="62">
        <v>0</v>
      </c>
      <c r="H1492" s="62">
        <v>1472</v>
      </c>
      <c r="I1492" s="62">
        <v>265.89999999999998</v>
      </c>
      <c r="J1492" s="62">
        <v>0</v>
      </c>
    </row>
    <row r="1493" spans="1:10" x14ac:dyDescent="0.25">
      <c r="A1493" s="1">
        <v>1473</v>
      </c>
      <c r="B1493" s="62">
        <v>670.6</v>
      </c>
      <c r="C1493" s="62">
        <v>-0.4</v>
      </c>
      <c r="D1493" s="62">
        <v>678.8</v>
      </c>
      <c r="E1493" s="67">
        <v>1473</v>
      </c>
      <c r="F1493" s="67">
        <v>279.7</v>
      </c>
      <c r="G1493" s="62">
        <v>0</v>
      </c>
      <c r="H1493" s="62">
        <v>1473</v>
      </c>
      <c r="I1493" s="62">
        <v>265.89999999999998</v>
      </c>
      <c r="J1493" s="62">
        <v>0</v>
      </c>
    </row>
    <row r="1494" spans="1:10" x14ac:dyDescent="0.25">
      <c r="A1494" s="1">
        <v>1474</v>
      </c>
      <c r="B1494" s="62">
        <v>670.3</v>
      </c>
      <c r="C1494" s="62">
        <v>-0.30000000000000004</v>
      </c>
      <c r="D1494" s="62">
        <v>678.5</v>
      </c>
      <c r="E1494" s="67">
        <v>1474</v>
      </c>
      <c r="F1494" s="67">
        <v>279.7</v>
      </c>
      <c r="G1494" s="62">
        <v>0</v>
      </c>
      <c r="H1494" s="62">
        <v>1474</v>
      </c>
      <c r="I1494" s="62">
        <v>265.8</v>
      </c>
      <c r="J1494" s="62">
        <v>0</v>
      </c>
    </row>
    <row r="1495" spans="1:10" x14ac:dyDescent="0.25">
      <c r="A1495" s="1">
        <v>1475</v>
      </c>
      <c r="B1495" s="62">
        <v>670.1</v>
      </c>
      <c r="C1495" s="62">
        <v>-0.1</v>
      </c>
      <c r="D1495" s="62">
        <v>678.3</v>
      </c>
      <c r="E1495" s="67">
        <v>1475</v>
      </c>
      <c r="F1495" s="67">
        <v>279.7</v>
      </c>
      <c r="G1495" s="62">
        <v>0</v>
      </c>
      <c r="H1495" s="62">
        <v>1475</v>
      </c>
      <c r="I1495" s="62">
        <v>265.8</v>
      </c>
      <c r="J1495" s="62">
        <v>0</v>
      </c>
    </row>
    <row r="1496" spans="1:10" x14ac:dyDescent="0.25">
      <c r="A1496" s="1">
        <v>1476</v>
      </c>
      <c r="B1496" s="62">
        <v>670</v>
      </c>
      <c r="C1496" s="62">
        <v>0</v>
      </c>
      <c r="D1496" s="62">
        <v>678.2</v>
      </c>
      <c r="E1496" s="67">
        <v>1476</v>
      </c>
      <c r="F1496" s="67">
        <v>279.8</v>
      </c>
      <c r="G1496" s="62">
        <v>0.1</v>
      </c>
      <c r="H1496" s="62">
        <v>1476</v>
      </c>
      <c r="I1496" s="62">
        <v>265.8</v>
      </c>
      <c r="J1496" s="62">
        <v>0</v>
      </c>
    </row>
    <row r="1497" spans="1:10" x14ac:dyDescent="0.25">
      <c r="A1497" s="1">
        <v>1477</v>
      </c>
      <c r="B1497" s="62">
        <v>670</v>
      </c>
      <c r="C1497" s="62">
        <v>0.1</v>
      </c>
      <c r="D1497" s="62">
        <v>678.2</v>
      </c>
      <c r="E1497" s="67">
        <v>1477</v>
      </c>
      <c r="F1497" s="67">
        <v>279.89999999999998</v>
      </c>
      <c r="G1497" s="62">
        <v>0.1</v>
      </c>
      <c r="H1497" s="62">
        <v>1477</v>
      </c>
      <c r="I1497" s="62">
        <v>265.8</v>
      </c>
      <c r="J1497" s="62">
        <v>0</v>
      </c>
    </row>
    <row r="1498" spans="1:10" x14ac:dyDescent="0.25">
      <c r="A1498" s="1">
        <v>1478</v>
      </c>
      <c r="B1498" s="62">
        <v>670.1</v>
      </c>
      <c r="C1498" s="62">
        <v>0.2</v>
      </c>
      <c r="D1498" s="62">
        <v>678.3</v>
      </c>
      <c r="E1498" s="67">
        <v>1478</v>
      </c>
      <c r="F1498" s="67">
        <v>279.89999999999998</v>
      </c>
      <c r="G1498" s="62">
        <v>0.1</v>
      </c>
      <c r="H1498" s="62">
        <v>1478</v>
      </c>
      <c r="I1498" s="62">
        <v>265.8</v>
      </c>
      <c r="J1498" s="62">
        <v>0</v>
      </c>
    </row>
    <row r="1499" spans="1:10" x14ac:dyDescent="0.25">
      <c r="A1499" s="1">
        <v>1479</v>
      </c>
      <c r="B1499" s="62">
        <v>670.3</v>
      </c>
      <c r="C1499" s="62">
        <v>0.30000000000000004</v>
      </c>
      <c r="D1499" s="62">
        <v>678.5</v>
      </c>
      <c r="E1499" s="67">
        <v>1479</v>
      </c>
      <c r="F1499" s="67">
        <v>280</v>
      </c>
      <c r="G1499" s="62">
        <v>0.1</v>
      </c>
      <c r="H1499" s="62">
        <v>1479</v>
      </c>
      <c r="I1499" s="62">
        <v>265.8</v>
      </c>
      <c r="J1499" s="62">
        <v>0</v>
      </c>
    </row>
    <row r="1500" spans="1:10" x14ac:dyDescent="0.25">
      <c r="A1500" s="1">
        <v>1480</v>
      </c>
      <c r="B1500" s="62">
        <v>670.7</v>
      </c>
      <c r="C1500" s="62">
        <v>0.4</v>
      </c>
      <c r="D1500" s="62">
        <v>678.8</v>
      </c>
      <c r="E1500" s="67">
        <v>1480</v>
      </c>
      <c r="F1500" s="67">
        <v>280.10000000000002</v>
      </c>
      <c r="G1500" s="62">
        <v>0.1</v>
      </c>
      <c r="H1500" s="62">
        <v>1480</v>
      </c>
      <c r="I1500" s="62">
        <v>265.8</v>
      </c>
      <c r="J1500" s="62">
        <v>0</v>
      </c>
    </row>
    <row r="1501" spans="1:10" x14ac:dyDescent="0.25">
      <c r="A1501" s="1">
        <v>1481</v>
      </c>
      <c r="B1501" s="62">
        <v>671.1</v>
      </c>
      <c r="C1501" s="62">
        <v>0.4</v>
      </c>
      <c r="D1501" s="62">
        <v>679.2</v>
      </c>
      <c r="E1501" s="67">
        <v>1481</v>
      </c>
      <c r="F1501" s="67">
        <v>280.2</v>
      </c>
      <c r="G1501" s="62">
        <v>0.1</v>
      </c>
      <c r="H1501" s="62">
        <v>1481</v>
      </c>
      <c r="I1501" s="62">
        <v>265.89999999999998</v>
      </c>
      <c r="J1501" s="62">
        <v>0</v>
      </c>
    </row>
    <row r="1502" spans="1:10" x14ac:dyDescent="0.25">
      <c r="A1502" s="1">
        <v>1482</v>
      </c>
      <c r="B1502" s="62">
        <v>671.5</v>
      </c>
      <c r="C1502" s="62">
        <v>0.5</v>
      </c>
      <c r="D1502" s="62">
        <v>679.7</v>
      </c>
      <c r="E1502" s="67">
        <v>1482</v>
      </c>
      <c r="F1502" s="67">
        <v>280.3</v>
      </c>
      <c r="G1502" s="62">
        <v>0.1</v>
      </c>
      <c r="H1502" s="62">
        <v>1482</v>
      </c>
      <c r="I1502" s="62">
        <v>265.89999999999998</v>
      </c>
      <c r="J1502" s="62">
        <v>0</v>
      </c>
    </row>
    <row r="1503" spans="1:10" x14ac:dyDescent="0.25">
      <c r="A1503" s="1">
        <v>1483</v>
      </c>
      <c r="B1503" s="62">
        <v>672.1</v>
      </c>
      <c r="C1503" s="62">
        <v>0.60000000000000009</v>
      </c>
      <c r="D1503" s="62">
        <v>680.3</v>
      </c>
      <c r="E1503" s="67">
        <v>1483</v>
      </c>
      <c r="F1503" s="67">
        <v>280.39999999999998</v>
      </c>
      <c r="G1503" s="62">
        <v>0.1</v>
      </c>
      <c r="H1503" s="62">
        <v>1483</v>
      </c>
      <c r="I1503" s="62">
        <v>265.89999999999998</v>
      </c>
      <c r="J1503" s="62">
        <v>0</v>
      </c>
    </row>
    <row r="1504" spans="1:10" x14ac:dyDescent="0.25">
      <c r="A1504" s="1">
        <v>1484</v>
      </c>
      <c r="B1504" s="62">
        <v>672.7</v>
      </c>
      <c r="C1504" s="62">
        <v>0.7</v>
      </c>
      <c r="D1504" s="62">
        <v>680.9</v>
      </c>
      <c r="E1504" s="67">
        <v>1484</v>
      </c>
      <c r="F1504" s="67">
        <v>280.5</v>
      </c>
      <c r="G1504" s="62">
        <v>0.1</v>
      </c>
      <c r="H1504" s="62">
        <v>1484</v>
      </c>
      <c r="I1504" s="62">
        <v>266</v>
      </c>
      <c r="J1504" s="62">
        <v>0.1</v>
      </c>
    </row>
    <row r="1505" spans="1:10" x14ac:dyDescent="0.25">
      <c r="A1505" s="1">
        <v>1485</v>
      </c>
      <c r="B1505" s="62">
        <v>673.4</v>
      </c>
      <c r="C1505" s="62">
        <v>0.7</v>
      </c>
      <c r="D1505" s="62">
        <v>681.7</v>
      </c>
      <c r="E1505" s="67">
        <v>1485</v>
      </c>
      <c r="F1505" s="67">
        <v>280.60000000000002</v>
      </c>
      <c r="G1505" s="62">
        <v>0.1</v>
      </c>
      <c r="H1505" s="62">
        <v>1485</v>
      </c>
      <c r="I1505" s="62">
        <v>266</v>
      </c>
      <c r="J1505" s="62">
        <v>0.1</v>
      </c>
    </row>
    <row r="1506" spans="1:10" x14ac:dyDescent="0.25">
      <c r="A1506" s="1">
        <v>1486</v>
      </c>
      <c r="B1506" s="62">
        <v>674.2</v>
      </c>
      <c r="C1506" s="62">
        <v>0.8</v>
      </c>
      <c r="D1506" s="62">
        <v>682.4</v>
      </c>
      <c r="E1506" s="67">
        <v>1486</v>
      </c>
      <c r="F1506" s="67">
        <v>280.7</v>
      </c>
      <c r="G1506" s="62">
        <v>0.1</v>
      </c>
      <c r="H1506" s="62">
        <v>1486</v>
      </c>
      <c r="I1506" s="62">
        <v>266.10000000000002</v>
      </c>
      <c r="J1506" s="62">
        <v>0.1</v>
      </c>
    </row>
    <row r="1507" spans="1:10" x14ac:dyDescent="0.25">
      <c r="A1507" s="1">
        <v>1487</v>
      </c>
      <c r="B1507" s="62">
        <v>675.1</v>
      </c>
      <c r="C1507" s="62">
        <v>0.9</v>
      </c>
      <c r="D1507" s="62">
        <v>683.3</v>
      </c>
      <c r="E1507" s="67">
        <v>1487</v>
      </c>
      <c r="F1507" s="67">
        <v>280.8</v>
      </c>
      <c r="G1507" s="62">
        <v>0.1</v>
      </c>
      <c r="H1507" s="62">
        <v>1487</v>
      </c>
      <c r="I1507" s="62">
        <v>266.2</v>
      </c>
      <c r="J1507" s="62">
        <v>0.1</v>
      </c>
    </row>
    <row r="1508" spans="1:10" x14ac:dyDescent="0.25">
      <c r="A1508" s="1">
        <v>1488</v>
      </c>
      <c r="B1508" s="62">
        <v>676</v>
      </c>
      <c r="C1508" s="62">
        <v>0.9</v>
      </c>
      <c r="D1508" s="62">
        <v>684.2</v>
      </c>
      <c r="E1508" s="67">
        <v>1488</v>
      </c>
      <c r="F1508" s="67">
        <v>280.89999999999998</v>
      </c>
      <c r="G1508" s="62">
        <v>0.1</v>
      </c>
      <c r="H1508" s="62">
        <v>1488</v>
      </c>
      <c r="I1508" s="62">
        <v>266.3</v>
      </c>
      <c r="J1508" s="62">
        <v>0.1</v>
      </c>
    </row>
    <row r="1509" spans="1:10" x14ac:dyDescent="0.25">
      <c r="A1509" s="1">
        <v>1489</v>
      </c>
      <c r="B1509" s="62">
        <v>676.9</v>
      </c>
      <c r="C1509" s="62">
        <v>1</v>
      </c>
      <c r="D1509" s="62">
        <v>685.2</v>
      </c>
      <c r="E1509" s="67">
        <v>1489</v>
      </c>
      <c r="F1509" s="67">
        <v>281</v>
      </c>
      <c r="G1509" s="62">
        <v>0.1</v>
      </c>
      <c r="H1509" s="62">
        <v>1489</v>
      </c>
      <c r="I1509" s="62">
        <v>266.39999999999998</v>
      </c>
      <c r="J1509" s="62">
        <v>0.1</v>
      </c>
    </row>
    <row r="1510" spans="1:10" x14ac:dyDescent="0.25">
      <c r="A1510" s="1">
        <v>1490</v>
      </c>
      <c r="B1510" s="62">
        <v>678</v>
      </c>
      <c r="C1510" s="62">
        <v>1</v>
      </c>
      <c r="D1510" s="62">
        <v>686.2</v>
      </c>
      <c r="E1510" s="67">
        <v>1490</v>
      </c>
      <c r="F1510" s="67">
        <v>281.2</v>
      </c>
      <c r="G1510" s="62">
        <v>0.1</v>
      </c>
      <c r="H1510" s="62">
        <v>1490</v>
      </c>
      <c r="I1510" s="62">
        <v>266.5</v>
      </c>
      <c r="J1510" s="62">
        <v>0.1</v>
      </c>
    </row>
    <row r="1511" spans="1:10" x14ac:dyDescent="0.25">
      <c r="A1511" s="1">
        <v>1491</v>
      </c>
      <c r="B1511" s="62">
        <v>679</v>
      </c>
      <c r="C1511" s="62">
        <v>1.1000000000000001</v>
      </c>
      <c r="D1511" s="62">
        <v>687.3</v>
      </c>
      <c r="E1511" s="67">
        <v>1491</v>
      </c>
      <c r="F1511" s="67">
        <v>281.3</v>
      </c>
      <c r="G1511" s="62">
        <v>0.1</v>
      </c>
      <c r="H1511" s="62">
        <v>1491</v>
      </c>
      <c r="I1511" s="62">
        <v>266.60000000000002</v>
      </c>
      <c r="J1511" s="62">
        <v>0.1</v>
      </c>
    </row>
    <row r="1512" spans="1:10" x14ac:dyDescent="0.25">
      <c r="A1512" s="1">
        <v>1492</v>
      </c>
      <c r="B1512" s="62">
        <v>680.1</v>
      </c>
      <c r="C1512" s="62">
        <v>1.1000000000000001</v>
      </c>
      <c r="D1512" s="62">
        <v>688.4</v>
      </c>
      <c r="E1512" s="67">
        <v>1492</v>
      </c>
      <c r="F1512" s="67">
        <v>281.39999999999998</v>
      </c>
      <c r="G1512" s="62">
        <v>0.1</v>
      </c>
      <c r="H1512" s="62">
        <v>1492</v>
      </c>
      <c r="I1512" s="62">
        <v>266.7</v>
      </c>
      <c r="J1512" s="62">
        <v>0.1</v>
      </c>
    </row>
    <row r="1513" spans="1:10" x14ac:dyDescent="0.25">
      <c r="A1513" s="1">
        <v>1493</v>
      </c>
      <c r="B1513" s="62">
        <v>681.3</v>
      </c>
      <c r="C1513" s="62">
        <v>1.2</v>
      </c>
      <c r="D1513" s="62">
        <v>689.6</v>
      </c>
      <c r="E1513" s="67">
        <v>1493</v>
      </c>
      <c r="F1513" s="67">
        <v>281.5</v>
      </c>
      <c r="G1513" s="62">
        <v>0.1</v>
      </c>
      <c r="H1513" s="62">
        <v>1493</v>
      </c>
      <c r="I1513" s="62">
        <v>266.8</v>
      </c>
      <c r="J1513" s="62">
        <v>0.1</v>
      </c>
    </row>
    <row r="1514" spans="1:10" x14ac:dyDescent="0.25">
      <c r="A1514" s="1">
        <v>1494</v>
      </c>
      <c r="B1514" s="62">
        <v>682.5</v>
      </c>
      <c r="C1514" s="62">
        <v>1.2</v>
      </c>
      <c r="D1514" s="62">
        <v>690.8</v>
      </c>
      <c r="E1514" s="67">
        <v>1494</v>
      </c>
      <c r="F1514" s="67">
        <v>281.60000000000002</v>
      </c>
      <c r="G1514" s="62">
        <v>0.1</v>
      </c>
      <c r="H1514" s="62">
        <v>1494</v>
      </c>
      <c r="I1514" s="62">
        <v>267</v>
      </c>
      <c r="J1514" s="62">
        <v>0.2</v>
      </c>
    </row>
    <row r="1515" spans="1:10" x14ac:dyDescent="0.25">
      <c r="A1515" s="1">
        <v>1495</v>
      </c>
      <c r="B1515" s="62">
        <v>683.7</v>
      </c>
      <c r="C1515" s="62">
        <v>1.2</v>
      </c>
      <c r="D1515" s="62">
        <v>692</v>
      </c>
      <c r="E1515" s="67">
        <v>1495</v>
      </c>
      <c r="F1515" s="67">
        <v>281.7</v>
      </c>
      <c r="G1515" s="62">
        <v>0.1</v>
      </c>
      <c r="H1515" s="62">
        <v>1495</v>
      </c>
      <c r="I1515" s="62">
        <v>267.2</v>
      </c>
      <c r="J1515" s="62">
        <v>0.2</v>
      </c>
    </row>
    <row r="1516" spans="1:10" x14ac:dyDescent="0.25">
      <c r="A1516" s="1">
        <v>1496</v>
      </c>
      <c r="B1516" s="62">
        <v>684.9</v>
      </c>
      <c r="C1516" s="62">
        <v>1.3</v>
      </c>
      <c r="D1516" s="62">
        <v>693.3</v>
      </c>
      <c r="E1516" s="67">
        <v>1496</v>
      </c>
      <c r="F1516" s="67">
        <v>281.8</v>
      </c>
      <c r="G1516" s="62">
        <v>0.1</v>
      </c>
      <c r="H1516" s="62">
        <v>1496</v>
      </c>
      <c r="I1516" s="62">
        <v>267.3</v>
      </c>
      <c r="J1516" s="62">
        <v>0.2</v>
      </c>
    </row>
    <row r="1517" spans="1:10" x14ac:dyDescent="0.25">
      <c r="A1517" s="1">
        <v>1497</v>
      </c>
      <c r="B1517" s="62">
        <v>686.2</v>
      </c>
      <c r="C1517" s="62">
        <v>1.3</v>
      </c>
      <c r="D1517" s="62">
        <v>694.6</v>
      </c>
      <c r="E1517" s="67">
        <v>1497</v>
      </c>
      <c r="F1517" s="67">
        <v>282</v>
      </c>
      <c r="G1517" s="62">
        <v>0.1</v>
      </c>
      <c r="H1517" s="62">
        <v>1497</v>
      </c>
      <c r="I1517" s="62">
        <v>267.5</v>
      </c>
      <c r="J1517" s="62">
        <v>0.2</v>
      </c>
    </row>
    <row r="1518" spans="1:10" x14ac:dyDescent="0.25">
      <c r="A1518" s="1">
        <v>1498</v>
      </c>
      <c r="B1518" s="62">
        <v>687.5</v>
      </c>
      <c r="C1518" s="62">
        <v>1.3</v>
      </c>
      <c r="D1518" s="62">
        <v>695.9</v>
      </c>
      <c r="E1518" s="67">
        <v>1498</v>
      </c>
      <c r="F1518" s="67">
        <v>282.10000000000002</v>
      </c>
      <c r="G1518" s="62">
        <v>0.1</v>
      </c>
      <c r="H1518" s="62">
        <v>1498</v>
      </c>
      <c r="I1518" s="62">
        <v>267.7</v>
      </c>
      <c r="J1518" s="62">
        <v>0.2</v>
      </c>
    </row>
    <row r="1519" spans="1:10" x14ac:dyDescent="0.25">
      <c r="A1519" s="1">
        <v>1499</v>
      </c>
      <c r="B1519" s="62">
        <v>688.8</v>
      </c>
      <c r="C1519" s="62">
        <v>1.3</v>
      </c>
      <c r="D1519" s="62">
        <v>697.2</v>
      </c>
      <c r="E1519" s="67">
        <v>1499</v>
      </c>
      <c r="F1519" s="67">
        <v>282.2</v>
      </c>
      <c r="G1519" s="62">
        <v>0.1</v>
      </c>
      <c r="H1519" s="62">
        <v>1499</v>
      </c>
      <c r="I1519" s="62">
        <v>267.89999999999998</v>
      </c>
      <c r="J1519" s="62">
        <v>0.2</v>
      </c>
    </row>
    <row r="1520" spans="1:10" x14ac:dyDescent="0.25">
      <c r="A1520" s="1">
        <v>1500</v>
      </c>
      <c r="B1520" s="62">
        <v>690.1</v>
      </c>
      <c r="C1520" s="62">
        <v>1.3</v>
      </c>
      <c r="D1520" s="62">
        <v>698.6</v>
      </c>
      <c r="E1520" s="67">
        <v>1500</v>
      </c>
      <c r="F1520" s="67">
        <v>282.3</v>
      </c>
      <c r="G1520" s="62">
        <v>0.1</v>
      </c>
      <c r="H1520" s="62">
        <v>1500</v>
      </c>
      <c r="I1520" s="62">
        <v>268.2</v>
      </c>
      <c r="J1520" s="62">
        <v>0.2</v>
      </c>
    </row>
    <row r="1521" spans="1:10" x14ac:dyDescent="0.25">
      <c r="A1521" s="1">
        <v>1501</v>
      </c>
      <c r="B1521" s="62">
        <v>691.5</v>
      </c>
      <c r="C1521" s="62">
        <v>1.3</v>
      </c>
      <c r="D1521" s="62">
        <v>699.9</v>
      </c>
      <c r="E1521" s="67">
        <v>1501</v>
      </c>
      <c r="F1521" s="67">
        <v>282.3</v>
      </c>
      <c r="G1521" s="62">
        <v>0.1</v>
      </c>
      <c r="H1521" s="62">
        <v>1501</v>
      </c>
      <c r="I1521" s="62">
        <v>268.39999999999998</v>
      </c>
      <c r="J1521" s="62">
        <v>0.2</v>
      </c>
    </row>
    <row r="1522" spans="1:10" x14ac:dyDescent="0.25">
      <c r="A1522" s="1">
        <v>1502</v>
      </c>
      <c r="B1522" s="62">
        <v>692.8</v>
      </c>
      <c r="C1522" s="62">
        <v>1.3</v>
      </c>
      <c r="D1522" s="62">
        <v>701.3</v>
      </c>
      <c r="E1522" s="67">
        <v>1502</v>
      </c>
      <c r="F1522" s="67">
        <v>282.39999999999998</v>
      </c>
      <c r="G1522" s="62">
        <v>0.1</v>
      </c>
      <c r="H1522" s="62">
        <v>1502</v>
      </c>
      <c r="I1522" s="62">
        <v>268.60000000000002</v>
      </c>
      <c r="J1522" s="62">
        <v>0.30000000000000004</v>
      </c>
    </row>
    <row r="1523" spans="1:10" x14ac:dyDescent="0.25">
      <c r="A1523" s="1">
        <v>1503</v>
      </c>
      <c r="B1523" s="62">
        <v>694.2</v>
      </c>
      <c r="C1523" s="62">
        <v>1.3</v>
      </c>
      <c r="D1523" s="62">
        <v>702.6</v>
      </c>
      <c r="E1523" s="67">
        <v>1503</v>
      </c>
      <c r="F1523" s="67">
        <v>282.5</v>
      </c>
      <c r="G1523" s="62">
        <v>0.1</v>
      </c>
      <c r="H1523" s="62">
        <v>1503</v>
      </c>
      <c r="I1523" s="62">
        <v>268.89999999999998</v>
      </c>
      <c r="J1523" s="62">
        <v>0.30000000000000004</v>
      </c>
    </row>
    <row r="1524" spans="1:10" x14ac:dyDescent="0.25">
      <c r="A1524" s="1">
        <v>1504</v>
      </c>
      <c r="B1524" s="62">
        <v>695.5</v>
      </c>
      <c r="C1524" s="62">
        <v>1.3</v>
      </c>
      <c r="D1524" s="62">
        <v>704</v>
      </c>
      <c r="E1524" s="67">
        <v>1504</v>
      </c>
      <c r="F1524" s="67">
        <v>282.60000000000002</v>
      </c>
      <c r="G1524" s="62">
        <v>0.1</v>
      </c>
      <c r="H1524" s="62">
        <v>1504</v>
      </c>
      <c r="I1524" s="62">
        <v>269.2</v>
      </c>
      <c r="J1524" s="62">
        <v>0.30000000000000004</v>
      </c>
    </row>
    <row r="1525" spans="1:10" x14ac:dyDescent="0.25">
      <c r="A1525" s="1">
        <v>1505</v>
      </c>
      <c r="B1525" s="62">
        <v>696.7</v>
      </c>
      <c r="C1525" s="62">
        <v>1.2</v>
      </c>
      <c r="D1525" s="62">
        <v>705.2</v>
      </c>
      <c r="E1525" s="67">
        <v>1505</v>
      </c>
      <c r="F1525" s="67">
        <v>282.60000000000002</v>
      </c>
      <c r="G1525" s="62">
        <v>0.1</v>
      </c>
      <c r="H1525" s="62">
        <v>1505</v>
      </c>
      <c r="I1525" s="62">
        <v>269.5</v>
      </c>
      <c r="J1525" s="62">
        <v>0.30000000000000004</v>
      </c>
    </row>
    <row r="1526" spans="1:10" x14ac:dyDescent="0.25">
      <c r="A1526" s="1">
        <v>1506</v>
      </c>
      <c r="B1526" s="62">
        <v>697.9</v>
      </c>
      <c r="C1526" s="62">
        <v>1.1000000000000001</v>
      </c>
      <c r="D1526" s="62">
        <v>706.4</v>
      </c>
      <c r="E1526" s="67">
        <v>1506</v>
      </c>
      <c r="F1526" s="67">
        <v>282.7</v>
      </c>
      <c r="G1526" s="62">
        <v>0.1</v>
      </c>
      <c r="H1526" s="62">
        <v>1506</v>
      </c>
      <c r="I1526" s="62">
        <v>269.8</v>
      </c>
      <c r="J1526" s="62">
        <v>0.30000000000000004</v>
      </c>
    </row>
    <row r="1527" spans="1:10" x14ac:dyDescent="0.25">
      <c r="A1527" s="1">
        <v>1507</v>
      </c>
      <c r="B1527" s="62">
        <v>699</v>
      </c>
      <c r="C1527" s="62">
        <v>1</v>
      </c>
      <c r="D1527" s="62">
        <v>707.5</v>
      </c>
      <c r="E1527" s="67">
        <v>1507</v>
      </c>
      <c r="F1527" s="67">
        <v>282.8</v>
      </c>
      <c r="G1527" s="62">
        <v>0.1</v>
      </c>
      <c r="H1527" s="62">
        <v>1507</v>
      </c>
      <c r="I1527" s="62">
        <v>270.10000000000002</v>
      </c>
      <c r="J1527" s="62">
        <v>0.30000000000000004</v>
      </c>
    </row>
    <row r="1528" spans="1:10" x14ac:dyDescent="0.25">
      <c r="A1528" s="1">
        <v>1508</v>
      </c>
      <c r="B1528" s="62">
        <v>699.9</v>
      </c>
      <c r="C1528" s="62">
        <v>0.8</v>
      </c>
      <c r="D1528" s="62">
        <v>708.4</v>
      </c>
      <c r="E1528" s="67">
        <v>1508</v>
      </c>
      <c r="F1528" s="67">
        <v>282.8</v>
      </c>
      <c r="G1528" s="62">
        <v>0</v>
      </c>
      <c r="H1528" s="62">
        <v>1508</v>
      </c>
      <c r="I1528" s="62">
        <v>270.39999999999998</v>
      </c>
      <c r="J1528" s="62">
        <v>0.30000000000000004</v>
      </c>
    </row>
    <row r="1529" spans="1:10" x14ac:dyDescent="0.25">
      <c r="A1529" s="1">
        <v>1509</v>
      </c>
      <c r="B1529" s="62">
        <v>700.7</v>
      </c>
      <c r="C1529" s="62">
        <v>0.7</v>
      </c>
      <c r="D1529" s="62">
        <v>709.2</v>
      </c>
      <c r="E1529" s="67">
        <v>1509</v>
      </c>
      <c r="F1529" s="67">
        <v>282.89999999999998</v>
      </c>
      <c r="G1529" s="62">
        <v>0</v>
      </c>
      <c r="H1529" s="62">
        <v>1509</v>
      </c>
      <c r="I1529" s="62">
        <v>270.7</v>
      </c>
      <c r="J1529" s="62">
        <v>0.30000000000000004</v>
      </c>
    </row>
    <row r="1530" spans="1:10" x14ac:dyDescent="0.25">
      <c r="A1530" s="1">
        <v>1510</v>
      </c>
      <c r="B1530" s="62">
        <v>701.3</v>
      </c>
      <c r="C1530" s="62">
        <v>0.60000000000000009</v>
      </c>
      <c r="D1530" s="62">
        <v>709.8</v>
      </c>
      <c r="E1530" s="67">
        <v>1510</v>
      </c>
      <c r="F1530" s="67">
        <v>282.89999999999998</v>
      </c>
      <c r="G1530" s="62">
        <v>0</v>
      </c>
      <c r="H1530" s="62">
        <v>1510</v>
      </c>
      <c r="I1530" s="62">
        <v>270.89999999999998</v>
      </c>
      <c r="J1530" s="62">
        <v>0.30000000000000004</v>
      </c>
    </row>
    <row r="1531" spans="1:10" x14ac:dyDescent="0.25">
      <c r="A1531" s="1">
        <v>1511</v>
      </c>
      <c r="B1531" s="62">
        <v>701.8</v>
      </c>
      <c r="C1531" s="62">
        <v>0.4</v>
      </c>
      <c r="D1531" s="62">
        <v>710.4</v>
      </c>
      <c r="E1531" s="67">
        <v>1511</v>
      </c>
      <c r="F1531" s="67">
        <v>282.89999999999998</v>
      </c>
      <c r="G1531" s="62">
        <v>0</v>
      </c>
      <c r="H1531" s="62">
        <v>1511</v>
      </c>
      <c r="I1531" s="62">
        <v>271.2</v>
      </c>
      <c r="J1531" s="62">
        <v>0.30000000000000004</v>
      </c>
    </row>
    <row r="1532" spans="1:10" x14ac:dyDescent="0.25">
      <c r="A1532" s="1">
        <v>1512</v>
      </c>
      <c r="B1532" s="62">
        <v>702.2</v>
      </c>
      <c r="C1532" s="62">
        <v>0.30000000000000004</v>
      </c>
      <c r="D1532" s="62">
        <v>710.7</v>
      </c>
      <c r="E1532" s="67">
        <v>1512</v>
      </c>
      <c r="F1532" s="67">
        <v>283</v>
      </c>
      <c r="G1532" s="62">
        <v>0</v>
      </c>
      <c r="H1532" s="62">
        <v>1512</v>
      </c>
      <c r="I1532" s="62">
        <v>271.5</v>
      </c>
      <c r="J1532" s="62">
        <v>0.30000000000000004</v>
      </c>
    </row>
    <row r="1533" spans="1:10" x14ac:dyDescent="0.25">
      <c r="A1533" s="1">
        <v>1513</v>
      </c>
      <c r="B1533" s="62">
        <v>702.4</v>
      </c>
      <c r="C1533" s="62">
        <v>0.2</v>
      </c>
      <c r="D1533" s="62">
        <v>711</v>
      </c>
      <c r="E1533" s="67">
        <v>1513</v>
      </c>
      <c r="F1533" s="67">
        <v>283</v>
      </c>
      <c r="G1533" s="62">
        <v>0</v>
      </c>
      <c r="H1533" s="62">
        <v>1513</v>
      </c>
      <c r="I1533" s="62">
        <v>271.8</v>
      </c>
      <c r="J1533" s="62">
        <v>0.30000000000000004</v>
      </c>
    </row>
    <row r="1534" spans="1:10" x14ac:dyDescent="0.25">
      <c r="A1534" s="1">
        <v>1514</v>
      </c>
      <c r="B1534" s="62">
        <v>702.6</v>
      </c>
      <c r="C1534" s="62">
        <v>0.1</v>
      </c>
      <c r="D1534" s="62">
        <v>711.2</v>
      </c>
      <c r="E1534" s="67">
        <v>1514</v>
      </c>
      <c r="F1534" s="67">
        <v>283</v>
      </c>
      <c r="G1534" s="62">
        <v>0</v>
      </c>
      <c r="H1534" s="62">
        <v>1514</v>
      </c>
      <c r="I1534" s="62">
        <v>272</v>
      </c>
      <c r="J1534" s="62">
        <v>0.2</v>
      </c>
    </row>
    <row r="1535" spans="1:10" x14ac:dyDescent="0.25">
      <c r="A1535" s="1">
        <v>1515</v>
      </c>
      <c r="B1535" s="62">
        <v>702.7</v>
      </c>
      <c r="C1535" s="62">
        <v>0</v>
      </c>
      <c r="D1535" s="62">
        <v>711.2</v>
      </c>
      <c r="E1535" s="67">
        <v>1515</v>
      </c>
      <c r="F1535" s="67">
        <v>283.10000000000002</v>
      </c>
      <c r="G1535" s="62">
        <v>0</v>
      </c>
      <c r="H1535" s="62">
        <v>1515</v>
      </c>
      <c r="I1535" s="62">
        <v>272.3</v>
      </c>
      <c r="J1535" s="62">
        <v>0.2</v>
      </c>
    </row>
    <row r="1536" spans="1:10" x14ac:dyDescent="0.25">
      <c r="A1536" s="1">
        <v>1516</v>
      </c>
      <c r="B1536" s="62">
        <v>702.7</v>
      </c>
      <c r="C1536" s="62">
        <v>0</v>
      </c>
      <c r="D1536" s="62">
        <v>711.2</v>
      </c>
      <c r="E1536" s="67">
        <v>1516</v>
      </c>
      <c r="F1536" s="67">
        <v>283.10000000000002</v>
      </c>
      <c r="G1536" s="62">
        <v>0</v>
      </c>
      <c r="H1536" s="62">
        <v>1516</v>
      </c>
      <c r="I1536" s="62">
        <v>272.5</v>
      </c>
      <c r="J1536" s="62">
        <v>0.2</v>
      </c>
    </row>
    <row r="1537" spans="1:10" x14ac:dyDescent="0.25">
      <c r="A1537" s="1">
        <v>1517</v>
      </c>
      <c r="B1537" s="62">
        <v>702.6</v>
      </c>
      <c r="C1537" s="62">
        <v>-0.1</v>
      </c>
      <c r="D1537" s="62">
        <v>711.2</v>
      </c>
      <c r="E1537" s="67">
        <v>1517</v>
      </c>
      <c r="F1537" s="67">
        <v>283.10000000000002</v>
      </c>
      <c r="G1537" s="62">
        <v>0</v>
      </c>
      <c r="H1537" s="62">
        <v>1517</v>
      </c>
      <c r="I1537" s="62">
        <v>272.7</v>
      </c>
      <c r="J1537" s="62">
        <v>0.2</v>
      </c>
    </row>
    <row r="1538" spans="1:10" x14ac:dyDescent="0.25">
      <c r="A1538" s="1">
        <v>1518</v>
      </c>
      <c r="B1538" s="62">
        <v>702.4</v>
      </c>
      <c r="C1538" s="62">
        <v>-0.2</v>
      </c>
      <c r="D1538" s="62">
        <v>711</v>
      </c>
      <c r="E1538" s="67">
        <v>1518</v>
      </c>
      <c r="F1538" s="67">
        <v>283.10000000000002</v>
      </c>
      <c r="G1538" s="62">
        <v>0</v>
      </c>
      <c r="H1538" s="62">
        <v>1518</v>
      </c>
      <c r="I1538" s="62">
        <v>272.89999999999998</v>
      </c>
      <c r="J1538" s="62">
        <v>0.2</v>
      </c>
    </row>
    <row r="1539" spans="1:10" x14ac:dyDescent="0.25">
      <c r="A1539" s="1">
        <v>1519</v>
      </c>
      <c r="B1539" s="62">
        <v>702.2</v>
      </c>
      <c r="C1539" s="62">
        <v>-0.2</v>
      </c>
      <c r="D1539" s="62">
        <v>710.8</v>
      </c>
      <c r="E1539" s="67">
        <v>1519</v>
      </c>
      <c r="F1539" s="67">
        <v>283.10000000000002</v>
      </c>
      <c r="G1539" s="62">
        <v>0</v>
      </c>
      <c r="H1539" s="62">
        <v>1519</v>
      </c>
      <c r="I1539" s="62">
        <v>273</v>
      </c>
      <c r="J1539" s="62">
        <v>0.1</v>
      </c>
    </row>
    <row r="1540" spans="1:10" x14ac:dyDescent="0.25">
      <c r="A1540" s="1">
        <v>1520</v>
      </c>
      <c r="B1540" s="62">
        <v>702</v>
      </c>
      <c r="C1540" s="62">
        <v>-0.30000000000000004</v>
      </c>
      <c r="D1540" s="62">
        <v>710.6</v>
      </c>
      <c r="E1540" s="67">
        <v>1520</v>
      </c>
      <c r="F1540" s="67">
        <v>283.10000000000002</v>
      </c>
      <c r="G1540" s="62">
        <v>0</v>
      </c>
      <c r="H1540" s="62">
        <v>1520</v>
      </c>
      <c r="I1540" s="62">
        <v>273.2</v>
      </c>
      <c r="J1540" s="62">
        <v>0.1</v>
      </c>
    </row>
    <row r="1541" spans="1:10" x14ac:dyDescent="0.25">
      <c r="A1541" s="1">
        <v>1521</v>
      </c>
      <c r="B1541" s="62">
        <v>701.7</v>
      </c>
      <c r="C1541" s="62">
        <v>-0.30000000000000004</v>
      </c>
      <c r="D1541" s="62">
        <v>710.3</v>
      </c>
      <c r="E1541" s="67">
        <v>1521</v>
      </c>
      <c r="F1541" s="67">
        <v>283.2</v>
      </c>
      <c r="G1541" s="62">
        <v>0</v>
      </c>
      <c r="H1541" s="62">
        <v>1521</v>
      </c>
      <c r="I1541" s="62">
        <v>273.3</v>
      </c>
      <c r="J1541" s="62">
        <v>0.1</v>
      </c>
    </row>
    <row r="1542" spans="1:10" x14ac:dyDescent="0.25">
      <c r="A1542" s="1">
        <v>1522</v>
      </c>
      <c r="B1542" s="62">
        <v>701.4</v>
      </c>
      <c r="C1542" s="62">
        <v>-0.30000000000000004</v>
      </c>
      <c r="D1542" s="62">
        <v>710</v>
      </c>
      <c r="E1542" s="67">
        <v>1522</v>
      </c>
      <c r="F1542" s="67">
        <v>283.2</v>
      </c>
      <c r="G1542" s="62">
        <v>0</v>
      </c>
      <c r="H1542" s="62">
        <v>1522</v>
      </c>
      <c r="I1542" s="62">
        <v>273.3</v>
      </c>
      <c r="J1542" s="62">
        <v>0.1</v>
      </c>
    </row>
    <row r="1543" spans="1:10" x14ac:dyDescent="0.25">
      <c r="A1543" s="1">
        <v>1523</v>
      </c>
      <c r="B1543" s="62">
        <v>701.1</v>
      </c>
      <c r="C1543" s="62">
        <v>-0.30000000000000004</v>
      </c>
      <c r="D1543" s="62">
        <v>709.7</v>
      </c>
      <c r="E1543" s="67">
        <v>1523</v>
      </c>
      <c r="F1543" s="67">
        <v>283.2</v>
      </c>
      <c r="G1543" s="62">
        <v>0</v>
      </c>
      <c r="H1543" s="62">
        <v>1523</v>
      </c>
      <c r="I1543" s="62">
        <v>273.39999999999998</v>
      </c>
      <c r="J1543" s="62">
        <v>0</v>
      </c>
    </row>
    <row r="1544" spans="1:10" x14ac:dyDescent="0.25">
      <c r="A1544" s="1">
        <v>1524</v>
      </c>
      <c r="B1544" s="62">
        <v>700.8</v>
      </c>
      <c r="C1544" s="62">
        <v>-0.30000000000000004</v>
      </c>
      <c r="D1544" s="62">
        <v>709.4</v>
      </c>
      <c r="E1544" s="67">
        <v>1524</v>
      </c>
      <c r="F1544" s="67">
        <v>283.2</v>
      </c>
      <c r="G1544" s="62">
        <v>0</v>
      </c>
      <c r="H1544" s="62">
        <v>1524</v>
      </c>
      <c r="I1544" s="62">
        <v>273.39999999999998</v>
      </c>
      <c r="J1544" s="62">
        <v>0</v>
      </c>
    </row>
    <row r="1545" spans="1:10" x14ac:dyDescent="0.25">
      <c r="A1545" s="1">
        <v>1525</v>
      </c>
      <c r="B1545" s="62">
        <v>700.5</v>
      </c>
      <c r="C1545" s="62">
        <v>-0.30000000000000004</v>
      </c>
      <c r="D1545" s="62">
        <v>709</v>
      </c>
      <c r="E1545" s="67">
        <v>1525</v>
      </c>
      <c r="F1545" s="67">
        <v>283.2</v>
      </c>
      <c r="G1545" s="62">
        <v>0</v>
      </c>
      <c r="H1545" s="62">
        <v>1525</v>
      </c>
      <c r="I1545" s="62">
        <v>273.3</v>
      </c>
      <c r="J1545" s="62">
        <v>-0.1</v>
      </c>
    </row>
    <row r="1546" spans="1:10" x14ac:dyDescent="0.25">
      <c r="A1546" s="1">
        <v>1526</v>
      </c>
      <c r="B1546" s="62">
        <v>700.2</v>
      </c>
      <c r="C1546" s="62">
        <v>-0.30000000000000004</v>
      </c>
      <c r="D1546" s="62">
        <v>708.7</v>
      </c>
      <c r="E1546" s="67">
        <v>1526</v>
      </c>
      <c r="F1546" s="67">
        <v>283.2</v>
      </c>
      <c r="G1546" s="62">
        <v>0</v>
      </c>
      <c r="H1546" s="62">
        <v>1526</v>
      </c>
      <c r="I1546" s="62">
        <v>273.3</v>
      </c>
      <c r="J1546" s="62">
        <v>-0.1</v>
      </c>
    </row>
    <row r="1547" spans="1:10" x14ac:dyDescent="0.25">
      <c r="A1547" s="1">
        <v>1527</v>
      </c>
      <c r="B1547" s="62">
        <v>699.9</v>
      </c>
      <c r="C1547" s="62">
        <v>-0.30000000000000004</v>
      </c>
      <c r="D1547" s="62">
        <v>708.5</v>
      </c>
      <c r="E1547" s="67">
        <v>1527</v>
      </c>
      <c r="F1547" s="67">
        <v>283.2</v>
      </c>
      <c r="G1547" s="62">
        <v>0</v>
      </c>
      <c r="H1547" s="62">
        <v>1527</v>
      </c>
      <c r="I1547" s="62">
        <v>273.10000000000002</v>
      </c>
      <c r="J1547" s="62">
        <v>-0.1</v>
      </c>
    </row>
    <row r="1548" spans="1:10" x14ac:dyDescent="0.25">
      <c r="A1548" s="1">
        <v>1528</v>
      </c>
      <c r="B1548" s="62">
        <v>699.7</v>
      </c>
      <c r="C1548" s="62">
        <v>-0.2</v>
      </c>
      <c r="D1548" s="62">
        <v>708.2</v>
      </c>
      <c r="E1548" s="67">
        <v>1528</v>
      </c>
      <c r="F1548" s="67">
        <v>283.2</v>
      </c>
      <c r="G1548" s="62">
        <v>0</v>
      </c>
      <c r="H1548" s="62">
        <v>1528</v>
      </c>
      <c r="I1548" s="62">
        <v>273</v>
      </c>
      <c r="J1548" s="62">
        <v>-0.2</v>
      </c>
    </row>
    <row r="1549" spans="1:10" x14ac:dyDescent="0.25">
      <c r="A1549" s="1">
        <v>1529</v>
      </c>
      <c r="B1549" s="62">
        <v>699.5</v>
      </c>
      <c r="C1549" s="62">
        <v>-0.2</v>
      </c>
      <c r="D1549" s="62">
        <v>708</v>
      </c>
      <c r="E1549" s="67">
        <v>1529</v>
      </c>
      <c r="F1549" s="67">
        <v>283.2</v>
      </c>
      <c r="G1549" s="62">
        <v>0</v>
      </c>
      <c r="H1549" s="62">
        <v>1529</v>
      </c>
      <c r="I1549" s="62">
        <v>272.8</v>
      </c>
      <c r="J1549" s="62">
        <v>-0.2</v>
      </c>
    </row>
    <row r="1550" spans="1:10" x14ac:dyDescent="0.25">
      <c r="A1550" s="1">
        <v>1530</v>
      </c>
      <c r="B1550" s="62">
        <v>699.3</v>
      </c>
      <c r="C1550" s="62">
        <v>-0.1</v>
      </c>
      <c r="D1550" s="62">
        <v>707.9</v>
      </c>
      <c r="E1550" s="67">
        <v>1530</v>
      </c>
      <c r="F1550" s="67">
        <v>283.2</v>
      </c>
      <c r="G1550" s="62">
        <v>0</v>
      </c>
      <c r="H1550" s="62">
        <v>1530</v>
      </c>
      <c r="I1550" s="62">
        <v>272.5</v>
      </c>
      <c r="J1550" s="62">
        <v>-0.30000000000000004</v>
      </c>
    </row>
    <row r="1551" spans="1:10" x14ac:dyDescent="0.25">
      <c r="A1551" s="1">
        <v>1531</v>
      </c>
      <c r="B1551" s="62">
        <v>699.2</v>
      </c>
      <c r="C1551" s="62">
        <v>-0.1</v>
      </c>
      <c r="D1551" s="62">
        <v>707.8</v>
      </c>
      <c r="E1551" s="67">
        <v>1531</v>
      </c>
      <c r="F1551" s="67">
        <v>283.2</v>
      </c>
      <c r="G1551" s="62">
        <v>0</v>
      </c>
      <c r="H1551" s="62">
        <v>1531</v>
      </c>
      <c r="I1551" s="62">
        <v>272.2</v>
      </c>
      <c r="J1551" s="62">
        <v>-0.30000000000000004</v>
      </c>
    </row>
    <row r="1552" spans="1:10" x14ac:dyDescent="0.25">
      <c r="A1552" s="1">
        <v>1532</v>
      </c>
      <c r="B1552" s="62">
        <v>699.2</v>
      </c>
      <c r="C1552" s="62">
        <v>0</v>
      </c>
      <c r="D1552" s="62">
        <v>707.7</v>
      </c>
      <c r="E1552" s="67">
        <v>1532</v>
      </c>
      <c r="F1552" s="67">
        <v>283.2</v>
      </c>
      <c r="G1552" s="62">
        <v>0</v>
      </c>
      <c r="H1552" s="62">
        <v>1532</v>
      </c>
      <c r="I1552" s="62">
        <v>271.8</v>
      </c>
      <c r="J1552" s="62">
        <v>-0.30000000000000004</v>
      </c>
    </row>
    <row r="1553" spans="1:10" x14ac:dyDescent="0.25">
      <c r="A1553" s="1">
        <v>1533</v>
      </c>
      <c r="B1553" s="62">
        <v>699.2</v>
      </c>
      <c r="C1553" s="62">
        <v>0.1</v>
      </c>
      <c r="D1553" s="62">
        <v>707.8</v>
      </c>
      <c r="E1553" s="67">
        <v>1533</v>
      </c>
      <c r="F1553" s="67">
        <v>283.2</v>
      </c>
      <c r="G1553" s="62">
        <v>0</v>
      </c>
      <c r="H1553" s="62">
        <v>1533</v>
      </c>
      <c r="I1553" s="62">
        <v>271.5</v>
      </c>
      <c r="J1553" s="62">
        <v>-0.30000000000000004</v>
      </c>
    </row>
    <row r="1554" spans="1:10" x14ac:dyDescent="0.25">
      <c r="A1554" s="1">
        <v>1534</v>
      </c>
      <c r="B1554" s="62">
        <v>699.3</v>
      </c>
      <c r="C1554" s="62">
        <v>0.1</v>
      </c>
      <c r="D1554" s="62">
        <v>707.8</v>
      </c>
      <c r="E1554" s="67">
        <v>1534</v>
      </c>
      <c r="F1554" s="67">
        <v>283.2</v>
      </c>
      <c r="G1554" s="62">
        <v>0</v>
      </c>
      <c r="H1554" s="62">
        <v>1534</v>
      </c>
      <c r="I1554" s="62">
        <v>271.10000000000002</v>
      </c>
      <c r="J1554" s="62">
        <v>-0.30000000000000004</v>
      </c>
    </row>
    <row r="1555" spans="1:10" x14ac:dyDescent="0.25">
      <c r="A1555" s="1">
        <v>1535</v>
      </c>
      <c r="B1555" s="62">
        <v>699.4</v>
      </c>
      <c r="C1555" s="62">
        <v>0.1</v>
      </c>
      <c r="D1555" s="62">
        <v>707.9</v>
      </c>
      <c r="E1555" s="67">
        <v>1535</v>
      </c>
      <c r="F1555" s="67">
        <v>283.2</v>
      </c>
      <c r="G1555" s="62">
        <v>0</v>
      </c>
      <c r="H1555" s="62">
        <v>1535</v>
      </c>
      <c r="I1555" s="62">
        <v>270.8</v>
      </c>
      <c r="J1555" s="62">
        <v>-0.30000000000000004</v>
      </c>
    </row>
    <row r="1556" spans="1:10" x14ac:dyDescent="0.25">
      <c r="A1556" s="1">
        <v>1536</v>
      </c>
      <c r="B1556" s="62">
        <v>699.5</v>
      </c>
      <c r="C1556" s="62">
        <v>0.1</v>
      </c>
      <c r="D1556" s="62">
        <v>708.1</v>
      </c>
      <c r="E1556" s="67">
        <v>1536</v>
      </c>
      <c r="F1556" s="67">
        <v>283.2</v>
      </c>
      <c r="G1556" s="62">
        <v>0</v>
      </c>
      <c r="H1556" s="62">
        <v>1536</v>
      </c>
      <c r="I1556" s="62">
        <v>270.60000000000002</v>
      </c>
      <c r="J1556" s="62">
        <v>-0.2</v>
      </c>
    </row>
    <row r="1557" spans="1:10" x14ac:dyDescent="0.25">
      <c r="A1557" s="1">
        <v>1537</v>
      </c>
      <c r="B1557" s="62">
        <v>699.6</v>
      </c>
      <c r="C1557" s="62">
        <v>0.1</v>
      </c>
      <c r="D1557" s="62">
        <v>708.2</v>
      </c>
      <c r="E1557" s="67">
        <v>1537</v>
      </c>
      <c r="F1557" s="67">
        <v>283.2</v>
      </c>
      <c r="G1557" s="62">
        <v>0</v>
      </c>
      <c r="H1557" s="62">
        <v>1537</v>
      </c>
      <c r="I1557" s="62">
        <v>270.3</v>
      </c>
      <c r="J1557" s="62">
        <v>-0.2</v>
      </c>
    </row>
    <row r="1558" spans="1:10" x14ac:dyDescent="0.25">
      <c r="A1558" s="1">
        <v>1538</v>
      </c>
      <c r="B1558" s="62">
        <v>699.8</v>
      </c>
      <c r="C1558" s="62">
        <v>0.1</v>
      </c>
      <c r="D1558" s="62">
        <v>708.3</v>
      </c>
      <c r="E1558" s="67">
        <v>1538</v>
      </c>
      <c r="F1558" s="67">
        <v>283.2</v>
      </c>
      <c r="G1558" s="62">
        <v>0</v>
      </c>
      <c r="H1558" s="62">
        <v>1538</v>
      </c>
      <c r="I1558" s="62">
        <v>270.2</v>
      </c>
      <c r="J1558" s="62">
        <v>-0.2</v>
      </c>
    </row>
    <row r="1559" spans="1:10" x14ac:dyDescent="0.25">
      <c r="A1559" s="1">
        <v>1539</v>
      </c>
      <c r="B1559" s="62">
        <v>699.9</v>
      </c>
      <c r="C1559" s="62">
        <v>0.1</v>
      </c>
      <c r="D1559" s="62">
        <v>708.5</v>
      </c>
      <c r="E1559" s="67">
        <v>1539</v>
      </c>
      <c r="F1559" s="67">
        <v>283.2</v>
      </c>
      <c r="G1559" s="62">
        <v>0</v>
      </c>
      <c r="H1559" s="62">
        <v>1539</v>
      </c>
      <c r="I1559" s="62">
        <v>270</v>
      </c>
      <c r="J1559" s="62">
        <v>-0.1</v>
      </c>
    </row>
    <row r="1560" spans="1:10" x14ac:dyDescent="0.25">
      <c r="A1560" s="1">
        <v>1540</v>
      </c>
      <c r="B1560" s="62">
        <v>700.1</v>
      </c>
      <c r="C1560" s="62">
        <v>0.2</v>
      </c>
      <c r="D1560" s="62">
        <v>708.6</v>
      </c>
      <c r="E1560" s="67">
        <v>1540</v>
      </c>
      <c r="F1560" s="67">
        <v>283.2</v>
      </c>
      <c r="G1560" s="62">
        <v>0</v>
      </c>
      <c r="H1560" s="62">
        <v>1540</v>
      </c>
      <c r="I1560" s="62">
        <v>269.89999999999998</v>
      </c>
      <c r="J1560" s="62">
        <v>-0.1</v>
      </c>
    </row>
    <row r="1561" spans="1:10" x14ac:dyDescent="0.25">
      <c r="A1561" s="1">
        <v>1541</v>
      </c>
      <c r="B1561" s="62">
        <v>700.3</v>
      </c>
      <c r="C1561" s="62">
        <v>0.2</v>
      </c>
      <c r="D1561" s="62">
        <v>708.8</v>
      </c>
      <c r="E1561" s="67">
        <v>1541</v>
      </c>
      <c r="F1561" s="67">
        <v>283.2</v>
      </c>
      <c r="G1561" s="62">
        <v>0</v>
      </c>
      <c r="H1561" s="62">
        <v>1541</v>
      </c>
      <c r="I1561" s="62">
        <v>269.89999999999998</v>
      </c>
      <c r="J1561" s="62">
        <v>0</v>
      </c>
    </row>
    <row r="1562" spans="1:10" x14ac:dyDescent="0.25">
      <c r="A1562" s="1">
        <v>1542</v>
      </c>
      <c r="B1562" s="62">
        <v>700.5</v>
      </c>
      <c r="C1562" s="62">
        <v>0.2</v>
      </c>
      <c r="D1562" s="62">
        <v>709</v>
      </c>
      <c r="E1562" s="67">
        <v>1542</v>
      </c>
      <c r="F1562" s="67">
        <v>283.2</v>
      </c>
      <c r="G1562" s="62">
        <v>0</v>
      </c>
      <c r="H1562" s="62">
        <v>1542</v>
      </c>
      <c r="I1562" s="62">
        <v>269.8</v>
      </c>
      <c r="J1562" s="62">
        <v>0</v>
      </c>
    </row>
    <row r="1563" spans="1:10" x14ac:dyDescent="0.25">
      <c r="A1563" s="1">
        <v>1543</v>
      </c>
      <c r="B1563" s="62">
        <v>700.8</v>
      </c>
      <c r="C1563" s="62">
        <v>0.30000000000000004</v>
      </c>
      <c r="D1563" s="62">
        <v>709.3</v>
      </c>
      <c r="E1563" s="67">
        <v>1543</v>
      </c>
      <c r="F1563" s="67">
        <v>283.10000000000002</v>
      </c>
      <c r="G1563" s="62">
        <v>0</v>
      </c>
      <c r="H1563" s="62">
        <v>1543</v>
      </c>
      <c r="I1563" s="62">
        <v>269.8</v>
      </c>
      <c r="J1563" s="62">
        <v>0</v>
      </c>
    </row>
    <row r="1564" spans="1:10" x14ac:dyDescent="0.25">
      <c r="A1564" s="1">
        <v>1544</v>
      </c>
      <c r="B1564" s="62">
        <v>701.1</v>
      </c>
      <c r="C1564" s="62">
        <v>0.4</v>
      </c>
      <c r="D1564" s="62">
        <v>709.6</v>
      </c>
      <c r="E1564" s="67">
        <v>1544</v>
      </c>
      <c r="F1564" s="67">
        <v>283.10000000000002</v>
      </c>
      <c r="G1564" s="62">
        <v>0</v>
      </c>
      <c r="H1564" s="62">
        <v>1544</v>
      </c>
      <c r="I1564" s="62">
        <v>269.8</v>
      </c>
      <c r="J1564" s="62">
        <v>0</v>
      </c>
    </row>
    <row r="1565" spans="1:10" x14ac:dyDescent="0.25">
      <c r="A1565" s="1">
        <v>1545</v>
      </c>
      <c r="B1565" s="62">
        <v>701.5</v>
      </c>
      <c r="C1565" s="62">
        <v>0.4</v>
      </c>
      <c r="D1565" s="62">
        <v>710</v>
      </c>
      <c r="E1565" s="67">
        <v>1545</v>
      </c>
      <c r="F1565" s="67">
        <v>283.10000000000002</v>
      </c>
      <c r="G1565" s="62">
        <v>0</v>
      </c>
      <c r="H1565" s="62">
        <v>1545</v>
      </c>
      <c r="I1565" s="62">
        <v>269.89999999999998</v>
      </c>
      <c r="J1565" s="62">
        <v>0</v>
      </c>
    </row>
    <row r="1566" spans="1:10" x14ac:dyDescent="0.25">
      <c r="A1566" s="1">
        <v>1546</v>
      </c>
      <c r="B1566" s="62">
        <v>701.9</v>
      </c>
      <c r="C1566" s="62">
        <v>0.5</v>
      </c>
      <c r="D1566" s="62">
        <v>710.5</v>
      </c>
      <c r="E1566" s="67">
        <v>1546</v>
      </c>
      <c r="F1566" s="67">
        <v>283</v>
      </c>
      <c r="G1566" s="62">
        <v>-0.1</v>
      </c>
      <c r="H1566" s="62">
        <v>1546</v>
      </c>
      <c r="I1566" s="62">
        <v>269.89999999999998</v>
      </c>
      <c r="J1566" s="62">
        <v>0</v>
      </c>
    </row>
    <row r="1567" spans="1:10" x14ac:dyDescent="0.25">
      <c r="A1567" s="1">
        <v>1547</v>
      </c>
      <c r="B1567" s="62">
        <v>702.5</v>
      </c>
      <c r="C1567" s="62">
        <v>0.60000000000000009</v>
      </c>
      <c r="D1567" s="62">
        <v>711</v>
      </c>
      <c r="E1567" s="67">
        <v>1547</v>
      </c>
      <c r="F1567" s="67">
        <v>283</v>
      </c>
      <c r="G1567" s="62">
        <v>-0.1</v>
      </c>
      <c r="H1567" s="62">
        <v>1547</v>
      </c>
      <c r="I1567" s="62">
        <v>269.89999999999998</v>
      </c>
      <c r="J1567" s="62">
        <v>0</v>
      </c>
    </row>
    <row r="1568" spans="1:10" x14ac:dyDescent="0.25">
      <c r="A1568" s="1">
        <v>1548</v>
      </c>
      <c r="B1568" s="62">
        <v>703.1</v>
      </c>
      <c r="C1568" s="62">
        <v>0.7</v>
      </c>
      <c r="D1568" s="62">
        <v>711.7</v>
      </c>
      <c r="E1568" s="67">
        <v>1548</v>
      </c>
      <c r="F1568" s="67">
        <v>282.89999999999998</v>
      </c>
      <c r="G1568" s="62">
        <v>-0.1</v>
      </c>
      <c r="H1568" s="62">
        <v>1548</v>
      </c>
      <c r="I1568" s="62">
        <v>270</v>
      </c>
      <c r="J1568" s="62">
        <v>0</v>
      </c>
    </row>
    <row r="1569" spans="1:10" x14ac:dyDescent="0.25">
      <c r="A1569" s="1">
        <v>1549</v>
      </c>
      <c r="B1569" s="62">
        <v>703.8</v>
      </c>
      <c r="C1569" s="62">
        <v>0.8</v>
      </c>
      <c r="D1569" s="62">
        <v>712.4</v>
      </c>
      <c r="E1569" s="67">
        <v>1549</v>
      </c>
      <c r="F1569" s="67">
        <v>282.8</v>
      </c>
      <c r="G1569" s="62">
        <v>-0.1</v>
      </c>
      <c r="H1569" s="62">
        <v>1549</v>
      </c>
      <c r="I1569" s="62">
        <v>270</v>
      </c>
      <c r="J1569" s="62">
        <v>0</v>
      </c>
    </row>
    <row r="1570" spans="1:10" x14ac:dyDescent="0.25">
      <c r="A1570" s="1">
        <v>1550</v>
      </c>
      <c r="B1570" s="62">
        <v>704.6</v>
      </c>
      <c r="C1570" s="62">
        <v>0.9</v>
      </c>
      <c r="D1570" s="62">
        <v>713.2</v>
      </c>
      <c r="E1570" s="67">
        <v>1550</v>
      </c>
      <c r="F1570" s="67">
        <v>282.7</v>
      </c>
      <c r="G1570" s="62">
        <v>-0.1</v>
      </c>
      <c r="H1570" s="62">
        <v>1550</v>
      </c>
      <c r="I1570" s="62">
        <v>270.10000000000002</v>
      </c>
      <c r="J1570" s="62">
        <v>0</v>
      </c>
    </row>
    <row r="1571" spans="1:10" x14ac:dyDescent="0.25">
      <c r="A1571" s="1">
        <v>1551</v>
      </c>
      <c r="B1571" s="62">
        <v>705.6</v>
      </c>
      <c r="C1571" s="62">
        <v>1</v>
      </c>
      <c r="D1571" s="62">
        <v>714.2</v>
      </c>
      <c r="E1571" s="67">
        <v>1551</v>
      </c>
      <c r="F1571" s="67">
        <v>282.60000000000002</v>
      </c>
      <c r="G1571" s="62">
        <v>-0.1</v>
      </c>
      <c r="H1571" s="62">
        <v>1551</v>
      </c>
      <c r="I1571" s="62">
        <v>270.10000000000002</v>
      </c>
      <c r="J1571" s="62">
        <v>0</v>
      </c>
    </row>
    <row r="1572" spans="1:10" x14ac:dyDescent="0.25">
      <c r="A1572" s="1">
        <v>1552</v>
      </c>
      <c r="B1572" s="62">
        <v>706.6</v>
      </c>
      <c r="C1572" s="62">
        <v>1.1000000000000001</v>
      </c>
      <c r="D1572" s="62">
        <v>715.2</v>
      </c>
      <c r="E1572" s="67">
        <v>1552</v>
      </c>
      <c r="F1572" s="67">
        <v>282.5</v>
      </c>
      <c r="G1572" s="62">
        <v>-0.1</v>
      </c>
      <c r="H1572" s="62">
        <v>1552</v>
      </c>
      <c r="I1572" s="62">
        <v>270.10000000000002</v>
      </c>
      <c r="J1572" s="62">
        <v>0</v>
      </c>
    </row>
    <row r="1573" spans="1:10" x14ac:dyDescent="0.25">
      <c r="A1573" s="1">
        <v>1553</v>
      </c>
      <c r="B1573" s="62">
        <v>707.7</v>
      </c>
      <c r="C1573" s="62">
        <v>1.1000000000000001</v>
      </c>
      <c r="D1573" s="62">
        <v>716.3</v>
      </c>
      <c r="E1573" s="67">
        <v>1553</v>
      </c>
      <c r="F1573" s="67">
        <v>282.39999999999998</v>
      </c>
      <c r="G1573" s="62">
        <v>-0.1</v>
      </c>
      <c r="H1573" s="62">
        <v>1553</v>
      </c>
      <c r="I1573" s="62">
        <v>270.2</v>
      </c>
      <c r="J1573" s="62">
        <v>0</v>
      </c>
    </row>
    <row r="1574" spans="1:10" x14ac:dyDescent="0.25">
      <c r="A1574" s="1">
        <v>1554</v>
      </c>
      <c r="B1574" s="62">
        <v>708.7</v>
      </c>
      <c r="C1574" s="62">
        <v>1.1000000000000001</v>
      </c>
      <c r="D1574" s="62">
        <v>717.4</v>
      </c>
      <c r="E1574" s="67">
        <v>1554</v>
      </c>
      <c r="F1574" s="67">
        <v>282.3</v>
      </c>
      <c r="G1574" s="62">
        <v>-0.1</v>
      </c>
      <c r="H1574" s="62">
        <v>1554</v>
      </c>
      <c r="I1574" s="62">
        <v>270.2</v>
      </c>
      <c r="J1574" s="62">
        <v>0</v>
      </c>
    </row>
    <row r="1575" spans="1:10" x14ac:dyDescent="0.25">
      <c r="A1575" s="1">
        <v>1555</v>
      </c>
      <c r="B1575" s="62">
        <v>709.8</v>
      </c>
      <c r="C1575" s="62">
        <v>1</v>
      </c>
      <c r="D1575" s="62">
        <v>718.4</v>
      </c>
      <c r="E1575" s="67">
        <v>1555</v>
      </c>
      <c r="F1575" s="67">
        <v>282.2</v>
      </c>
      <c r="G1575" s="62">
        <v>-0.1</v>
      </c>
      <c r="H1575" s="62">
        <v>1555</v>
      </c>
      <c r="I1575" s="62">
        <v>270.2</v>
      </c>
      <c r="J1575" s="62">
        <v>0</v>
      </c>
    </row>
    <row r="1576" spans="1:10" x14ac:dyDescent="0.25">
      <c r="A1576" s="1">
        <v>1556</v>
      </c>
      <c r="B1576" s="62">
        <v>710.7</v>
      </c>
      <c r="C1576" s="62">
        <v>0.9</v>
      </c>
      <c r="D1576" s="62">
        <v>719.4</v>
      </c>
      <c r="E1576" s="67">
        <v>1556</v>
      </c>
      <c r="F1576" s="67">
        <v>282.10000000000002</v>
      </c>
      <c r="G1576" s="62">
        <v>-0.1</v>
      </c>
      <c r="H1576" s="62">
        <v>1556</v>
      </c>
      <c r="I1576" s="62">
        <v>270.2</v>
      </c>
      <c r="J1576" s="62">
        <v>0</v>
      </c>
    </row>
    <row r="1577" spans="1:10" x14ac:dyDescent="0.25">
      <c r="A1577" s="1">
        <v>1557</v>
      </c>
      <c r="B1577" s="62">
        <v>711.5</v>
      </c>
      <c r="C1577" s="62">
        <v>0.7</v>
      </c>
      <c r="D1577" s="62">
        <v>720.1</v>
      </c>
      <c r="E1577" s="67">
        <v>1557</v>
      </c>
      <c r="F1577" s="67">
        <v>282</v>
      </c>
      <c r="G1577" s="62">
        <v>-0.1</v>
      </c>
      <c r="H1577" s="62">
        <v>1557</v>
      </c>
      <c r="I1577" s="62">
        <v>270.2</v>
      </c>
      <c r="J1577" s="62">
        <v>0</v>
      </c>
    </row>
    <row r="1578" spans="1:10" x14ac:dyDescent="0.25">
      <c r="A1578" s="1">
        <v>1558</v>
      </c>
      <c r="B1578" s="62">
        <v>712</v>
      </c>
      <c r="C1578" s="62">
        <v>0.4</v>
      </c>
      <c r="D1578" s="62">
        <v>720.7</v>
      </c>
      <c r="E1578" s="67">
        <v>1558</v>
      </c>
      <c r="F1578" s="67">
        <v>281.89999999999998</v>
      </c>
      <c r="G1578" s="62">
        <v>-0.1</v>
      </c>
      <c r="H1578" s="62">
        <v>1558</v>
      </c>
      <c r="I1578" s="62">
        <v>270.10000000000002</v>
      </c>
      <c r="J1578" s="62">
        <v>0</v>
      </c>
    </row>
    <row r="1579" spans="1:10" x14ac:dyDescent="0.25">
      <c r="A1579" s="1">
        <v>1559</v>
      </c>
      <c r="B1579" s="62">
        <v>712.3</v>
      </c>
      <c r="C1579" s="62">
        <v>0.2</v>
      </c>
      <c r="D1579" s="62">
        <v>721</v>
      </c>
      <c r="E1579" s="67">
        <v>1559</v>
      </c>
      <c r="F1579" s="67">
        <v>281.8</v>
      </c>
      <c r="G1579" s="62">
        <v>-0.1</v>
      </c>
      <c r="H1579" s="62">
        <v>1559</v>
      </c>
      <c r="I1579" s="62">
        <v>270.10000000000002</v>
      </c>
      <c r="J1579" s="62">
        <v>0</v>
      </c>
    </row>
    <row r="1580" spans="1:10" x14ac:dyDescent="0.25">
      <c r="A1580" s="1">
        <v>1560</v>
      </c>
      <c r="B1580" s="62">
        <v>712.3</v>
      </c>
      <c r="C1580" s="62">
        <v>-0.2</v>
      </c>
      <c r="D1580" s="62">
        <v>721</v>
      </c>
      <c r="E1580" s="67">
        <v>1560</v>
      </c>
      <c r="F1580" s="67">
        <v>281.8</v>
      </c>
      <c r="G1580" s="62">
        <v>-0.1</v>
      </c>
      <c r="H1580" s="62">
        <v>1560</v>
      </c>
      <c r="I1580" s="62">
        <v>270.10000000000002</v>
      </c>
      <c r="J1580" s="62">
        <v>0</v>
      </c>
    </row>
    <row r="1581" spans="1:10" x14ac:dyDescent="0.25">
      <c r="A1581" s="1">
        <v>1561</v>
      </c>
      <c r="B1581" s="62">
        <v>711.9</v>
      </c>
      <c r="C1581" s="62">
        <v>-0.60000000000000009</v>
      </c>
      <c r="D1581" s="62">
        <v>720.6</v>
      </c>
      <c r="E1581" s="67">
        <v>1561</v>
      </c>
      <c r="F1581" s="67">
        <v>281.7</v>
      </c>
      <c r="G1581" s="62">
        <v>0</v>
      </c>
      <c r="H1581" s="62">
        <v>1561</v>
      </c>
      <c r="I1581" s="62">
        <v>270.10000000000002</v>
      </c>
      <c r="J1581" s="62">
        <v>0</v>
      </c>
    </row>
    <row r="1582" spans="1:10" x14ac:dyDescent="0.25">
      <c r="A1582" s="1">
        <v>1562</v>
      </c>
      <c r="B1582" s="62">
        <v>711.2</v>
      </c>
      <c r="C1582" s="62">
        <v>-1</v>
      </c>
      <c r="D1582" s="62">
        <v>719.8</v>
      </c>
      <c r="E1582" s="67">
        <v>1562</v>
      </c>
      <c r="F1582" s="67">
        <v>281.7</v>
      </c>
      <c r="G1582" s="62">
        <v>0</v>
      </c>
      <c r="H1582" s="62">
        <v>1562</v>
      </c>
      <c r="I1582" s="62">
        <v>270.10000000000002</v>
      </c>
      <c r="J1582" s="62">
        <v>0</v>
      </c>
    </row>
    <row r="1583" spans="1:10" x14ac:dyDescent="0.25">
      <c r="A1583" s="1">
        <v>1563</v>
      </c>
      <c r="B1583" s="62">
        <v>710</v>
      </c>
      <c r="C1583" s="62">
        <v>-1.4</v>
      </c>
      <c r="D1583" s="62">
        <v>718.7</v>
      </c>
      <c r="E1583" s="67">
        <v>1563</v>
      </c>
      <c r="F1583" s="67">
        <v>281.60000000000002</v>
      </c>
      <c r="G1583" s="62">
        <v>0</v>
      </c>
      <c r="H1583" s="62">
        <v>1563</v>
      </c>
      <c r="I1583" s="62">
        <v>270</v>
      </c>
      <c r="J1583" s="62">
        <v>0</v>
      </c>
    </row>
    <row r="1584" spans="1:10" x14ac:dyDescent="0.25">
      <c r="A1584" s="1">
        <v>1564</v>
      </c>
      <c r="B1584" s="62">
        <v>708.5</v>
      </c>
      <c r="C1584" s="62">
        <v>-1.7000000000000002</v>
      </c>
      <c r="D1584" s="62">
        <v>717.1</v>
      </c>
      <c r="E1584" s="67">
        <v>1564</v>
      </c>
      <c r="F1584" s="67">
        <v>281.60000000000002</v>
      </c>
      <c r="G1584" s="62">
        <v>0</v>
      </c>
      <c r="H1584" s="62">
        <v>1564</v>
      </c>
      <c r="I1584" s="62">
        <v>270</v>
      </c>
      <c r="J1584" s="62">
        <v>0</v>
      </c>
    </row>
    <row r="1585" spans="1:10" x14ac:dyDescent="0.25">
      <c r="A1585" s="1">
        <v>1565</v>
      </c>
      <c r="B1585" s="62">
        <v>706.7</v>
      </c>
      <c r="C1585" s="62">
        <v>-1.9</v>
      </c>
      <c r="D1585" s="62">
        <v>715.3</v>
      </c>
      <c r="E1585" s="67">
        <v>1565</v>
      </c>
      <c r="F1585" s="67">
        <v>281.60000000000002</v>
      </c>
      <c r="G1585" s="62">
        <v>0</v>
      </c>
      <c r="H1585" s="62">
        <v>1565</v>
      </c>
      <c r="I1585" s="62">
        <v>270</v>
      </c>
      <c r="J1585" s="62">
        <v>0</v>
      </c>
    </row>
    <row r="1586" spans="1:10" x14ac:dyDescent="0.25">
      <c r="A1586" s="1">
        <v>1566</v>
      </c>
      <c r="B1586" s="62">
        <v>704.6</v>
      </c>
      <c r="C1586" s="62">
        <v>-2.1</v>
      </c>
      <c r="D1586" s="62">
        <v>713.2</v>
      </c>
      <c r="E1586" s="67">
        <v>1566</v>
      </c>
      <c r="F1586" s="67">
        <v>281.60000000000002</v>
      </c>
      <c r="G1586" s="62">
        <v>0</v>
      </c>
      <c r="H1586" s="62">
        <v>1566</v>
      </c>
      <c r="I1586" s="62">
        <v>269.89999999999998</v>
      </c>
      <c r="J1586" s="62">
        <v>0</v>
      </c>
    </row>
    <row r="1587" spans="1:10" x14ac:dyDescent="0.25">
      <c r="A1587" s="1">
        <v>1567</v>
      </c>
      <c r="B1587" s="62">
        <v>702.4</v>
      </c>
      <c r="C1587" s="62">
        <v>-2.2999999999999998</v>
      </c>
      <c r="D1587" s="62">
        <v>711</v>
      </c>
      <c r="E1587" s="67">
        <v>1567</v>
      </c>
      <c r="F1587" s="67">
        <v>281.7</v>
      </c>
      <c r="G1587" s="62">
        <v>0</v>
      </c>
      <c r="H1587" s="62">
        <v>1567</v>
      </c>
      <c r="I1587" s="62">
        <v>269.89999999999998</v>
      </c>
      <c r="J1587" s="62">
        <v>0</v>
      </c>
    </row>
    <row r="1588" spans="1:10" x14ac:dyDescent="0.25">
      <c r="A1588" s="1">
        <v>1568</v>
      </c>
      <c r="B1588" s="62">
        <v>700</v>
      </c>
      <c r="C1588" s="62">
        <v>-2.4</v>
      </c>
      <c r="D1588" s="62">
        <v>708.6</v>
      </c>
      <c r="E1588" s="67">
        <v>1568</v>
      </c>
      <c r="F1588" s="67">
        <v>281.7</v>
      </c>
      <c r="G1588" s="62">
        <v>0</v>
      </c>
      <c r="H1588" s="62">
        <v>1568</v>
      </c>
      <c r="I1588" s="62">
        <v>269.8</v>
      </c>
      <c r="J1588" s="62">
        <v>0</v>
      </c>
    </row>
    <row r="1589" spans="1:10" x14ac:dyDescent="0.25">
      <c r="A1589" s="1">
        <v>1569</v>
      </c>
      <c r="B1589" s="62">
        <v>697.6</v>
      </c>
      <c r="C1589" s="62">
        <v>-2.5</v>
      </c>
      <c r="D1589" s="62">
        <v>706.1</v>
      </c>
      <c r="E1589" s="67">
        <v>1569</v>
      </c>
      <c r="F1589" s="67">
        <v>281.7</v>
      </c>
      <c r="G1589" s="62">
        <v>0</v>
      </c>
      <c r="H1589" s="62">
        <v>1569</v>
      </c>
      <c r="I1589" s="62">
        <v>269.8</v>
      </c>
      <c r="J1589" s="62">
        <v>0</v>
      </c>
    </row>
    <row r="1590" spans="1:10" x14ac:dyDescent="0.25">
      <c r="A1590" s="1">
        <v>1570</v>
      </c>
      <c r="B1590" s="62">
        <v>695.1</v>
      </c>
      <c r="C1590" s="62">
        <v>-2.5</v>
      </c>
      <c r="D1590" s="62">
        <v>703.6</v>
      </c>
      <c r="E1590" s="67">
        <v>1570</v>
      </c>
      <c r="F1590" s="67">
        <v>281.8</v>
      </c>
      <c r="G1590" s="62">
        <v>0</v>
      </c>
      <c r="H1590" s="62">
        <v>1570</v>
      </c>
      <c r="I1590" s="62">
        <v>269.8</v>
      </c>
      <c r="J1590" s="62">
        <v>0</v>
      </c>
    </row>
    <row r="1591" spans="1:10" x14ac:dyDescent="0.25">
      <c r="A1591" s="1">
        <v>1571</v>
      </c>
      <c r="B1591" s="62">
        <v>692.7</v>
      </c>
      <c r="C1591" s="62">
        <v>-2.4</v>
      </c>
      <c r="D1591" s="62">
        <v>701.1</v>
      </c>
      <c r="E1591" s="67">
        <v>1571</v>
      </c>
      <c r="F1591" s="67">
        <v>281.8</v>
      </c>
      <c r="G1591" s="62">
        <v>0.1</v>
      </c>
      <c r="H1591" s="62">
        <v>1571</v>
      </c>
      <c r="I1591" s="62">
        <v>269.7</v>
      </c>
      <c r="J1591" s="62">
        <v>0</v>
      </c>
    </row>
    <row r="1592" spans="1:10" x14ac:dyDescent="0.25">
      <c r="A1592" s="1">
        <v>1572</v>
      </c>
      <c r="B1592" s="62">
        <v>690.3</v>
      </c>
      <c r="C1592" s="62">
        <v>-2.2999999999999998</v>
      </c>
      <c r="D1592" s="62">
        <v>698.7</v>
      </c>
      <c r="E1592" s="67">
        <v>1572</v>
      </c>
      <c r="F1592" s="67">
        <v>281.89999999999998</v>
      </c>
      <c r="G1592" s="62">
        <v>0.1</v>
      </c>
      <c r="H1592" s="62">
        <v>1572</v>
      </c>
      <c r="I1592" s="62">
        <v>269.7</v>
      </c>
      <c r="J1592" s="62">
        <v>-0.1</v>
      </c>
    </row>
    <row r="1593" spans="1:10" x14ac:dyDescent="0.25">
      <c r="A1593" s="1">
        <v>1573</v>
      </c>
      <c r="B1593" s="62">
        <v>688.1</v>
      </c>
      <c r="C1593" s="62">
        <v>-2.1</v>
      </c>
      <c r="D1593" s="62">
        <v>696.5</v>
      </c>
      <c r="E1593" s="67">
        <v>1573</v>
      </c>
      <c r="F1593" s="67">
        <v>281.89999999999998</v>
      </c>
      <c r="G1593" s="62">
        <v>0.1</v>
      </c>
      <c r="H1593" s="62">
        <v>1573</v>
      </c>
      <c r="I1593" s="62">
        <v>269.60000000000002</v>
      </c>
      <c r="J1593" s="62">
        <v>-0.1</v>
      </c>
    </row>
    <row r="1594" spans="1:10" x14ac:dyDescent="0.25">
      <c r="A1594" s="1">
        <v>1574</v>
      </c>
      <c r="B1594" s="62">
        <v>686.1</v>
      </c>
      <c r="C1594" s="62">
        <v>-1.9</v>
      </c>
      <c r="D1594" s="62">
        <v>694.5</v>
      </c>
      <c r="E1594" s="67">
        <v>1574</v>
      </c>
      <c r="F1594" s="67">
        <v>282</v>
      </c>
      <c r="G1594" s="62">
        <v>0.1</v>
      </c>
      <c r="H1594" s="62">
        <v>1574</v>
      </c>
      <c r="I1594" s="62">
        <v>269.5</v>
      </c>
      <c r="J1594" s="62">
        <v>-0.1</v>
      </c>
    </row>
    <row r="1595" spans="1:10" x14ac:dyDescent="0.25">
      <c r="A1595" s="1">
        <v>1575</v>
      </c>
      <c r="B1595" s="62">
        <v>684.3</v>
      </c>
      <c r="C1595" s="62">
        <v>-1.7000000000000002</v>
      </c>
      <c r="D1595" s="62">
        <v>692.6</v>
      </c>
      <c r="E1595" s="67">
        <v>1575</v>
      </c>
      <c r="F1595" s="67">
        <v>282.10000000000002</v>
      </c>
      <c r="G1595" s="62">
        <v>0.1</v>
      </c>
      <c r="H1595" s="62">
        <v>1575</v>
      </c>
      <c r="I1595" s="62">
        <v>269.5</v>
      </c>
      <c r="J1595" s="62">
        <v>-0.1</v>
      </c>
    </row>
    <row r="1596" spans="1:10" x14ac:dyDescent="0.25">
      <c r="A1596" s="1">
        <v>1576</v>
      </c>
      <c r="B1596" s="62">
        <v>682.7</v>
      </c>
      <c r="C1596" s="62">
        <v>-1.5</v>
      </c>
      <c r="D1596" s="62">
        <v>691</v>
      </c>
      <c r="E1596" s="67">
        <v>1576</v>
      </c>
      <c r="F1596" s="67">
        <v>282.10000000000002</v>
      </c>
      <c r="G1596" s="62">
        <v>0.1</v>
      </c>
      <c r="H1596" s="62">
        <v>1576</v>
      </c>
      <c r="I1596" s="62">
        <v>269.39999999999998</v>
      </c>
      <c r="J1596" s="62">
        <v>-0.1</v>
      </c>
    </row>
    <row r="1597" spans="1:10" x14ac:dyDescent="0.25">
      <c r="A1597" s="1">
        <v>1577</v>
      </c>
      <c r="B1597" s="62">
        <v>681.3</v>
      </c>
      <c r="C1597" s="62">
        <v>-1.3</v>
      </c>
      <c r="D1597" s="62">
        <v>689.6</v>
      </c>
      <c r="E1597" s="67">
        <v>1577</v>
      </c>
      <c r="F1597" s="67">
        <v>282.2</v>
      </c>
      <c r="G1597" s="62">
        <v>0</v>
      </c>
      <c r="H1597" s="62">
        <v>1577</v>
      </c>
      <c r="I1597" s="62">
        <v>269.39999999999998</v>
      </c>
      <c r="J1597" s="62">
        <v>-0.1</v>
      </c>
    </row>
    <row r="1598" spans="1:10" x14ac:dyDescent="0.25">
      <c r="A1598" s="1">
        <v>1578</v>
      </c>
      <c r="B1598" s="62">
        <v>680.1</v>
      </c>
      <c r="C1598" s="62">
        <v>-1.1000000000000001</v>
      </c>
      <c r="D1598" s="62">
        <v>688.4</v>
      </c>
      <c r="E1598" s="67">
        <v>1578</v>
      </c>
      <c r="F1598" s="67">
        <v>282.2</v>
      </c>
      <c r="G1598" s="62">
        <v>0</v>
      </c>
      <c r="H1598" s="62">
        <v>1578</v>
      </c>
      <c r="I1598" s="62">
        <v>269.3</v>
      </c>
      <c r="J1598" s="62">
        <v>-0.1</v>
      </c>
    </row>
    <row r="1599" spans="1:10" x14ac:dyDescent="0.25">
      <c r="A1599" s="1">
        <v>1579</v>
      </c>
      <c r="B1599" s="62">
        <v>679</v>
      </c>
      <c r="C1599" s="62">
        <v>-1</v>
      </c>
      <c r="D1599" s="62">
        <v>687.3</v>
      </c>
      <c r="E1599" s="67">
        <v>1579</v>
      </c>
      <c r="F1599" s="67">
        <v>282.2</v>
      </c>
      <c r="G1599" s="62">
        <v>0</v>
      </c>
      <c r="H1599" s="62">
        <v>1579</v>
      </c>
      <c r="I1599" s="62">
        <v>269.3</v>
      </c>
      <c r="J1599" s="62">
        <v>-0.1</v>
      </c>
    </row>
    <row r="1600" spans="1:10" x14ac:dyDescent="0.25">
      <c r="A1600" s="1">
        <v>1580</v>
      </c>
      <c r="B1600" s="62">
        <v>678.1</v>
      </c>
      <c r="C1600" s="62">
        <v>-0.9</v>
      </c>
      <c r="D1600" s="62">
        <v>686.4</v>
      </c>
      <c r="E1600" s="67">
        <v>1580</v>
      </c>
      <c r="F1600" s="67">
        <v>282.2</v>
      </c>
      <c r="G1600" s="62">
        <v>0</v>
      </c>
      <c r="H1600" s="62">
        <v>1580</v>
      </c>
      <c r="I1600" s="62">
        <v>269.2</v>
      </c>
      <c r="J1600" s="62">
        <v>-0.1</v>
      </c>
    </row>
    <row r="1601" spans="1:10" x14ac:dyDescent="0.25">
      <c r="A1601" s="1">
        <v>1581</v>
      </c>
      <c r="B1601" s="62">
        <v>677.2</v>
      </c>
      <c r="C1601" s="62">
        <v>-0.8</v>
      </c>
      <c r="D1601" s="62">
        <v>685.5</v>
      </c>
      <c r="E1601" s="67">
        <v>1581</v>
      </c>
      <c r="F1601" s="67">
        <v>282.2</v>
      </c>
      <c r="G1601" s="62">
        <v>-0.1</v>
      </c>
      <c r="H1601" s="62">
        <v>1581</v>
      </c>
      <c r="I1601" s="62">
        <v>269.10000000000002</v>
      </c>
      <c r="J1601" s="62">
        <v>-0.1</v>
      </c>
    </row>
    <row r="1602" spans="1:10" x14ac:dyDescent="0.25">
      <c r="A1602" s="1">
        <v>1582</v>
      </c>
      <c r="B1602" s="62">
        <v>676.4</v>
      </c>
      <c r="C1602" s="62">
        <v>-0.8</v>
      </c>
      <c r="D1602" s="62">
        <v>684.7</v>
      </c>
      <c r="E1602" s="67">
        <v>1582</v>
      </c>
      <c r="F1602" s="67">
        <v>282.10000000000002</v>
      </c>
      <c r="G1602" s="62">
        <v>-0.1</v>
      </c>
      <c r="H1602" s="62">
        <v>1582</v>
      </c>
      <c r="I1602" s="62">
        <v>269</v>
      </c>
      <c r="J1602" s="62">
        <v>-0.1</v>
      </c>
    </row>
    <row r="1603" spans="1:10" x14ac:dyDescent="0.25">
      <c r="A1603" s="1">
        <v>1583</v>
      </c>
      <c r="B1603" s="62">
        <v>675.7</v>
      </c>
      <c r="C1603" s="62">
        <v>-0.7</v>
      </c>
      <c r="D1603" s="62">
        <v>683.9</v>
      </c>
      <c r="E1603" s="67">
        <v>1583</v>
      </c>
      <c r="F1603" s="67">
        <v>282</v>
      </c>
      <c r="G1603" s="62">
        <v>-0.1</v>
      </c>
      <c r="H1603" s="62">
        <v>1583</v>
      </c>
      <c r="I1603" s="62">
        <v>269</v>
      </c>
      <c r="J1603" s="62">
        <v>-0.1</v>
      </c>
    </row>
    <row r="1604" spans="1:10" x14ac:dyDescent="0.25">
      <c r="A1604" s="1">
        <v>1584</v>
      </c>
      <c r="B1604" s="62">
        <v>675</v>
      </c>
      <c r="C1604" s="62">
        <v>-0.7</v>
      </c>
      <c r="D1604" s="62">
        <v>683.2</v>
      </c>
      <c r="E1604" s="67">
        <v>1584</v>
      </c>
      <c r="F1604" s="67">
        <v>281.8</v>
      </c>
      <c r="G1604" s="62">
        <v>-0.2</v>
      </c>
      <c r="H1604" s="62">
        <v>1584</v>
      </c>
      <c r="I1604" s="62">
        <v>268.89999999999998</v>
      </c>
      <c r="J1604" s="62">
        <v>-0.1</v>
      </c>
    </row>
    <row r="1605" spans="1:10" x14ac:dyDescent="0.25">
      <c r="A1605" s="1">
        <v>1585</v>
      </c>
      <c r="B1605" s="62">
        <v>674.3</v>
      </c>
      <c r="C1605" s="62">
        <v>-0.7</v>
      </c>
      <c r="D1605" s="62">
        <v>682.5</v>
      </c>
      <c r="E1605" s="67">
        <v>1585</v>
      </c>
      <c r="F1605" s="67">
        <v>281.60000000000002</v>
      </c>
      <c r="G1605" s="62">
        <v>-0.2</v>
      </c>
      <c r="H1605" s="62">
        <v>1585</v>
      </c>
      <c r="I1605" s="62">
        <v>268.8</v>
      </c>
      <c r="J1605" s="62">
        <v>-0.1</v>
      </c>
    </row>
    <row r="1606" spans="1:10" x14ac:dyDescent="0.25">
      <c r="A1606" s="1">
        <v>1586</v>
      </c>
      <c r="B1606" s="62">
        <v>673.5</v>
      </c>
      <c r="C1606" s="62">
        <v>-0.8</v>
      </c>
      <c r="D1606" s="62">
        <v>681.7</v>
      </c>
      <c r="E1606" s="67">
        <v>1586</v>
      </c>
      <c r="F1606" s="67">
        <v>281.39999999999998</v>
      </c>
      <c r="G1606" s="62">
        <v>-0.30000000000000004</v>
      </c>
      <c r="H1606" s="62">
        <v>1586</v>
      </c>
      <c r="I1606" s="62">
        <v>268.7</v>
      </c>
      <c r="J1606" s="62">
        <v>-0.1</v>
      </c>
    </row>
    <row r="1607" spans="1:10" x14ac:dyDescent="0.25">
      <c r="A1607" s="1">
        <v>1587</v>
      </c>
      <c r="B1607" s="62">
        <v>672.7</v>
      </c>
      <c r="C1607" s="62">
        <v>-0.8</v>
      </c>
      <c r="D1607" s="62">
        <v>680.9</v>
      </c>
      <c r="E1607" s="67">
        <v>1587</v>
      </c>
      <c r="F1607" s="67">
        <v>281</v>
      </c>
      <c r="G1607" s="62">
        <v>-0.4</v>
      </c>
      <c r="H1607" s="62">
        <v>1587</v>
      </c>
      <c r="I1607" s="62">
        <v>268.7</v>
      </c>
      <c r="J1607" s="62">
        <v>-0.1</v>
      </c>
    </row>
    <row r="1608" spans="1:10" x14ac:dyDescent="0.25">
      <c r="A1608" s="1">
        <v>1588</v>
      </c>
      <c r="B1608" s="62">
        <v>671.8</v>
      </c>
      <c r="C1608" s="62">
        <v>-0.9</v>
      </c>
      <c r="D1608" s="62">
        <v>680</v>
      </c>
      <c r="E1608" s="67">
        <v>1588</v>
      </c>
      <c r="F1608" s="67">
        <v>280.7</v>
      </c>
      <c r="G1608" s="62">
        <v>-0.4</v>
      </c>
      <c r="H1608" s="62">
        <v>1588</v>
      </c>
      <c r="I1608" s="62">
        <v>268.60000000000002</v>
      </c>
      <c r="J1608" s="62">
        <v>-0.1</v>
      </c>
    </row>
    <row r="1609" spans="1:10" x14ac:dyDescent="0.25">
      <c r="A1609" s="1">
        <v>1589</v>
      </c>
      <c r="B1609" s="62">
        <v>670.8</v>
      </c>
      <c r="C1609" s="62">
        <v>-1.1000000000000001</v>
      </c>
      <c r="D1609" s="62">
        <v>679</v>
      </c>
      <c r="E1609" s="67">
        <v>1589</v>
      </c>
      <c r="F1609" s="67">
        <v>280.2</v>
      </c>
      <c r="G1609" s="62">
        <v>-0.5</v>
      </c>
      <c r="H1609" s="62">
        <v>1589</v>
      </c>
      <c r="I1609" s="62">
        <v>268.5</v>
      </c>
      <c r="J1609" s="62">
        <v>-0.1</v>
      </c>
    </row>
    <row r="1610" spans="1:10" x14ac:dyDescent="0.25">
      <c r="A1610" s="1">
        <v>1590</v>
      </c>
      <c r="B1610" s="62">
        <v>669.7</v>
      </c>
      <c r="C1610" s="62">
        <v>-1.2</v>
      </c>
      <c r="D1610" s="62">
        <v>677.9</v>
      </c>
      <c r="E1610" s="67">
        <v>1590</v>
      </c>
      <c r="F1610" s="67">
        <v>279.7</v>
      </c>
      <c r="G1610" s="62">
        <v>-0.5</v>
      </c>
      <c r="H1610" s="62">
        <v>1590</v>
      </c>
      <c r="I1610" s="62">
        <v>268.39999999999998</v>
      </c>
      <c r="J1610" s="62">
        <v>-0.1</v>
      </c>
    </row>
    <row r="1611" spans="1:10" x14ac:dyDescent="0.25">
      <c r="A1611" s="1">
        <v>1591</v>
      </c>
      <c r="B1611" s="62">
        <v>668.5</v>
      </c>
      <c r="C1611" s="62">
        <v>-1.2</v>
      </c>
      <c r="D1611" s="62">
        <v>676.7</v>
      </c>
      <c r="E1611" s="67">
        <v>1591</v>
      </c>
      <c r="F1611" s="67">
        <v>279.2</v>
      </c>
      <c r="G1611" s="62">
        <v>-0.5</v>
      </c>
      <c r="H1611" s="62">
        <v>1591</v>
      </c>
      <c r="I1611" s="62">
        <v>268.3</v>
      </c>
      <c r="J1611" s="62">
        <v>-0.1</v>
      </c>
    </row>
    <row r="1612" spans="1:10" x14ac:dyDescent="0.25">
      <c r="A1612" s="1">
        <v>1592</v>
      </c>
      <c r="B1612" s="62">
        <v>667.4</v>
      </c>
      <c r="C1612" s="62">
        <v>-1</v>
      </c>
      <c r="D1612" s="62">
        <v>675.6</v>
      </c>
      <c r="E1612" s="67">
        <v>1592</v>
      </c>
      <c r="F1612" s="67">
        <v>278.7</v>
      </c>
      <c r="G1612" s="62">
        <v>-0.5</v>
      </c>
      <c r="H1612" s="62">
        <v>1592</v>
      </c>
      <c r="I1612" s="62">
        <v>268.2</v>
      </c>
      <c r="J1612" s="62">
        <v>-0.1</v>
      </c>
    </row>
    <row r="1613" spans="1:10" x14ac:dyDescent="0.25">
      <c r="A1613" s="1">
        <v>1593</v>
      </c>
      <c r="B1613" s="62">
        <v>666.5</v>
      </c>
      <c r="C1613" s="62">
        <v>-0.8</v>
      </c>
      <c r="D1613" s="62">
        <v>674.6</v>
      </c>
      <c r="E1613" s="67">
        <v>1593</v>
      </c>
      <c r="F1613" s="67">
        <v>278.2</v>
      </c>
      <c r="G1613" s="62">
        <v>-0.5</v>
      </c>
      <c r="H1613" s="62">
        <v>1593</v>
      </c>
      <c r="I1613" s="62">
        <v>268.10000000000002</v>
      </c>
      <c r="J1613" s="62">
        <v>-0.1</v>
      </c>
    </row>
    <row r="1614" spans="1:10" x14ac:dyDescent="0.25">
      <c r="A1614" s="1">
        <v>1594</v>
      </c>
      <c r="B1614" s="62">
        <v>665.7</v>
      </c>
      <c r="C1614" s="62">
        <v>-0.7</v>
      </c>
      <c r="D1614" s="62">
        <v>673.9</v>
      </c>
      <c r="E1614" s="67">
        <v>1594</v>
      </c>
      <c r="F1614" s="67">
        <v>277.8</v>
      </c>
      <c r="G1614" s="62">
        <v>-0.4</v>
      </c>
      <c r="H1614" s="62">
        <v>1594</v>
      </c>
      <c r="I1614" s="62">
        <v>268</v>
      </c>
      <c r="J1614" s="62">
        <v>-0.1</v>
      </c>
    </row>
    <row r="1615" spans="1:10" x14ac:dyDescent="0.25">
      <c r="A1615" s="1">
        <v>1595</v>
      </c>
      <c r="B1615" s="62">
        <v>665.2</v>
      </c>
      <c r="C1615" s="62">
        <v>-0.5</v>
      </c>
      <c r="D1615" s="62">
        <v>673.3</v>
      </c>
      <c r="E1615" s="67">
        <v>1595</v>
      </c>
      <c r="F1615" s="67">
        <v>277.39999999999998</v>
      </c>
      <c r="G1615" s="62">
        <v>-0.4</v>
      </c>
      <c r="H1615" s="62">
        <v>1595</v>
      </c>
      <c r="I1615" s="62">
        <v>267.89999999999998</v>
      </c>
      <c r="J1615" s="62">
        <v>-0.1</v>
      </c>
    </row>
    <row r="1616" spans="1:10" x14ac:dyDescent="0.25">
      <c r="A1616" s="1">
        <v>1596</v>
      </c>
      <c r="B1616" s="62">
        <v>664.8</v>
      </c>
      <c r="C1616" s="62">
        <v>-0.30000000000000004</v>
      </c>
      <c r="D1616" s="62">
        <v>672.9</v>
      </c>
      <c r="E1616" s="67">
        <v>1596</v>
      </c>
      <c r="F1616" s="67">
        <v>276.89999999999998</v>
      </c>
      <c r="G1616" s="62">
        <v>-0.4</v>
      </c>
      <c r="H1616" s="62">
        <v>1596</v>
      </c>
      <c r="I1616" s="62">
        <v>267.8</v>
      </c>
      <c r="J1616" s="62">
        <v>-0.1</v>
      </c>
    </row>
    <row r="1617" spans="1:10" x14ac:dyDescent="0.25">
      <c r="A1617" s="1">
        <v>1597</v>
      </c>
      <c r="B1617" s="62">
        <v>664.6</v>
      </c>
      <c r="C1617" s="62">
        <v>-0.1</v>
      </c>
      <c r="D1617" s="62">
        <v>672.7</v>
      </c>
      <c r="E1617" s="67">
        <v>1597</v>
      </c>
      <c r="F1617" s="67">
        <v>276.60000000000002</v>
      </c>
      <c r="G1617" s="62">
        <v>-0.4</v>
      </c>
      <c r="H1617" s="62">
        <v>1597</v>
      </c>
      <c r="I1617" s="62">
        <v>267.7</v>
      </c>
      <c r="J1617" s="62">
        <v>-0.1</v>
      </c>
    </row>
    <row r="1618" spans="1:10" x14ac:dyDescent="0.25">
      <c r="A1618" s="1">
        <v>1598</v>
      </c>
      <c r="B1618" s="62">
        <v>664.6</v>
      </c>
      <c r="C1618" s="62">
        <v>0.1</v>
      </c>
      <c r="D1618" s="62">
        <v>672.7</v>
      </c>
      <c r="E1618" s="67">
        <v>1598</v>
      </c>
      <c r="F1618" s="67">
        <v>276.2</v>
      </c>
      <c r="G1618" s="62">
        <v>-0.4</v>
      </c>
      <c r="H1618" s="62">
        <v>1598</v>
      </c>
      <c r="I1618" s="62">
        <v>267.60000000000002</v>
      </c>
      <c r="J1618" s="62">
        <v>-0.1</v>
      </c>
    </row>
    <row r="1619" spans="1:10" x14ac:dyDescent="0.25">
      <c r="A1619" s="1">
        <v>1599</v>
      </c>
      <c r="B1619" s="62">
        <v>664.7</v>
      </c>
      <c r="C1619" s="62">
        <v>0.30000000000000004</v>
      </c>
      <c r="D1619" s="62">
        <v>672.8</v>
      </c>
      <c r="E1619" s="67">
        <v>1599</v>
      </c>
      <c r="F1619" s="67">
        <v>275.8</v>
      </c>
      <c r="G1619" s="62">
        <v>-0.4</v>
      </c>
      <c r="H1619" s="62">
        <v>1599</v>
      </c>
      <c r="I1619" s="62">
        <v>267.5</v>
      </c>
      <c r="J1619" s="62">
        <v>-0.1</v>
      </c>
    </row>
    <row r="1620" spans="1:10" x14ac:dyDescent="0.25">
      <c r="A1620" s="1">
        <v>1600</v>
      </c>
      <c r="B1620" s="62">
        <v>665.1</v>
      </c>
      <c r="C1620" s="62">
        <v>0.4</v>
      </c>
      <c r="D1620" s="62">
        <v>673.2</v>
      </c>
      <c r="E1620" s="67">
        <v>1600</v>
      </c>
      <c r="F1620" s="67">
        <v>275.39999999999998</v>
      </c>
      <c r="G1620" s="62">
        <v>-0.4</v>
      </c>
      <c r="H1620" s="62">
        <v>1600</v>
      </c>
      <c r="I1620" s="62">
        <v>267.39999999999998</v>
      </c>
      <c r="J1620" s="62">
        <v>-0.1</v>
      </c>
    </row>
    <row r="1621" spans="1:10" x14ac:dyDescent="0.25">
      <c r="A1621" s="1">
        <v>1601</v>
      </c>
      <c r="B1621" s="62">
        <v>665.6</v>
      </c>
      <c r="C1621" s="62">
        <v>0.60000000000000009</v>
      </c>
      <c r="D1621" s="62">
        <v>673.7</v>
      </c>
      <c r="E1621" s="67">
        <v>1601</v>
      </c>
      <c r="F1621" s="67">
        <v>275</v>
      </c>
      <c r="G1621" s="62">
        <v>-0.4</v>
      </c>
      <c r="H1621" s="62">
        <v>1601</v>
      </c>
      <c r="I1621" s="62">
        <v>267.2</v>
      </c>
      <c r="J1621" s="62">
        <v>-0.1</v>
      </c>
    </row>
    <row r="1622" spans="1:10" x14ac:dyDescent="0.25">
      <c r="A1622" s="1">
        <v>1602</v>
      </c>
      <c r="B1622" s="62">
        <v>666.3</v>
      </c>
      <c r="C1622" s="62">
        <v>0.8</v>
      </c>
      <c r="D1622" s="62">
        <v>674.4</v>
      </c>
      <c r="E1622" s="67">
        <v>1602</v>
      </c>
      <c r="F1622" s="67">
        <v>274.7</v>
      </c>
      <c r="G1622" s="62">
        <v>-0.4</v>
      </c>
      <c r="H1622" s="62">
        <v>1602</v>
      </c>
      <c r="I1622" s="62">
        <v>267.10000000000002</v>
      </c>
      <c r="J1622" s="62">
        <v>-0.1</v>
      </c>
    </row>
    <row r="1623" spans="1:10" x14ac:dyDescent="0.25">
      <c r="A1623" s="1">
        <v>1603</v>
      </c>
      <c r="B1623" s="62">
        <v>667.1</v>
      </c>
      <c r="C1623" s="62">
        <v>1</v>
      </c>
      <c r="D1623" s="62">
        <v>675.3</v>
      </c>
      <c r="E1623" s="67">
        <v>1603</v>
      </c>
      <c r="F1623" s="67">
        <v>274.3</v>
      </c>
      <c r="G1623" s="62">
        <v>-0.4</v>
      </c>
      <c r="H1623" s="62">
        <v>1603</v>
      </c>
      <c r="I1623" s="62">
        <v>267</v>
      </c>
      <c r="J1623" s="62">
        <v>-0.1</v>
      </c>
    </row>
    <row r="1624" spans="1:10" x14ac:dyDescent="0.25">
      <c r="A1624" s="1">
        <v>1604</v>
      </c>
      <c r="B1624" s="62">
        <v>668.2</v>
      </c>
      <c r="C1624" s="62">
        <v>1.1000000000000001</v>
      </c>
      <c r="D1624" s="62">
        <v>676.3</v>
      </c>
      <c r="E1624" s="67">
        <v>1604</v>
      </c>
      <c r="F1624" s="67">
        <v>273.89999999999998</v>
      </c>
      <c r="G1624" s="62">
        <v>-0.4</v>
      </c>
      <c r="H1624" s="62">
        <v>1604</v>
      </c>
      <c r="I1624" s="62">
        <v>266.89999999999998</v>
      </c>
      <c r="J1624" s="62">
        <v>-0.1</v>
      </c>
    </row>
    <row r="1625" spans="1:10" x14ac:dyDescent="0.25">
      <c r="A1625" s="1">
        <v>1605</v>
      </c>
      <c r="B1625" s="62">
        <v>669.4</v>
      </c>
      <c r="C1625" s="62">
        <v>1.3</v>
      </c>
      <c r="D1625" s="62">
        <v>677.6</v>
      </c>
      <c r="E1625" s="67">
        <v>1605</v>
      </c>
      <c r="F1625" s="67">
        <v>273.60000000000002</v>
      </c>
      <c r="G1625" s="62">
        <v>-0.4</v>
      </c>
      <c r="H1625" s="62">
        <v>1605</v>
      </c>
      <c r="I1625" s="62">
        <v>266.8</v>
      </c>
      <c r="J1625" s="62">
        <v>-0.1</v>
      </c>
    </row>
    <row r="1626" spans="1:10" x14ac:dyDescent="0.25">
      <c r="A1626" s="1">
        <v>1606</v>
      </c>
      <c r="B1626" s="62">
        <v>670.7</v>
      </c>
      <c r="C1626" s="62">
        <v>1.4</v>
      </c>
      <c r="D1626" s="62">
        <v>678.9</v>
      </c>
      <c r="E1626" s="67">
        <v>1606</v>
      </c>
      <c r="F1626" s="67">
        <v>273.2</v>
      </c>
      <c r="G1626" s="62">
        <v>-0.4</v>
      </c>
      <c r="H1626" s="62">
        <v>1606</v>
      </c>
      <c r="I1626" s="62">
        <v>266.7</v>
      </c>
      <c r="J1626" s="62">
        <v>-0.1</v>
      </c>
    </row>
    <row r="1627" spans="1:10" x14ac:dyDescent="0.25">
      <c r="A1627" s="1">
        <v>1607</v>
      </c>
      <c r="B1627" s="62">
        <v>672.2</v>
      </c>
      <c r="C1627" s="62">
        <v>1.4</v>
      </c>
      <c r="D1627" s="62">
        <v>680.4</v>
      </c>
      <c r="E1627" s="67">
        <v>1607</v>
      </c>
      <c r="F1627" s="67">
        <v>272.89999999999998</v>
      </c>
      <c r="G1627" s="62">
        <v>-0.30000000000000004</v>
      </c>
      <c r="H1627" s="62">
        <v>1607</v>
      </c>
      <c r="I1627" s="62">
        <v>266.60000000000002</v>
      </c>
      <c r="J1627" s="62">
        <v>-0.1</v>
      </c>
    </row>
    <row r="1628" spans="1:10" x14ac:dyDescent="0.25">
      <c r="A1628" s="1">
        <v>1608</v>
      </c>
      <c r="B1628" s="62">
        <v>673.6</v>
      </c>
      <c r="C1628" s="62">
        <v>1.4</v>
      </c>
      <c r="D1628" s="62">
        <v>681.8</v>
      </c>
      <c r="E1628" s="67">
        <v>1608</v>
      </c>
      <c r="F1628" s="67">
        <v>272.5</v>
      </c>
      <c r="G1628" s="62">
        <v>-0.30000000000000004</v>
      </c>
      <c r="H1628" s="62">
        <v>1608</v>
      </c>
      <c r="I1628" s="62">
        <v>266.5</v>
      </c>
      <c r="J1628" s="62">
        <v>-0.1</v>
      </c>
    </row>
    <row r="1629" spans="1:10" x14ac:dyDescent="0.25">
      <c r="A1629" s="1">
        <v>1609</v>
      </c>
      <c r="B1629" s="62">
        <v>675</v>
      </c>
      <c r="C1629" s="62">
        <v>1.3</v>
      </c>
      <c r="D1629" s="62">
        <v>683.2</v>
      </c>
      <c r="E1629" s="67">
        <v>1609</v>
      </c>
      <c r="F1629" s="67">
        <v>272.3</v>
      </c>
      <c r="G1629" s="62">
        <v>-0.30000000000000004</v>
      </c>
      <c r="H1629" s="62">
        <v>1609</v>
      </c>
      <c r="I1629" s="62">
        <v>266.3</v>
      </c>
      <c r="J1629" s="62">
        <v>-0.1</v>
      </c>
    </row>
    <row r="1630" spans="1:10" x14ac:dyDescent="0.25">
      <c r="A1630" s="1">
        <v>1610</v>
      </c>
      <c r="B1630" s="62">
        <v>676.3</v>
      </c>
      <c r="C1630" s="62">
        <v>1.2</v>
      </c>
      <c r="D1630" s="62">
        <v>684.5</v>
      </c>
      <c r="E1630" s="67">
        <v>1610</v>
      </c>
      <c r="F1630" s="67">
        <v>272</v>
      </c>
      <c r="G1630" s="62">
        <v>-0.2</v>
      </c>
      <c r="H1630" s="62">
        <v>1610</v>
      </c>
      <c r="I1630" s="62">
        <v>266.2</v>
      </c>
      <c r="J1630" s="62">
        <v>-0.1</v>
      </c>
    </row>
    <row r="1631" spans="1:10" x14ac:dyDescent="0.25">
      <c r="A1631" s="1">
        <v>1611</v>
      </c>
      <c r="B1631" s="62">
        <v>677.4</v>
      </c>
      <c r="C1631" s="62">
        <v>1</v>
      </c>
      <c r="D1631" s="62">
        <v>685.7</v>
      </c>
      <c r="E1631" s="67">
        <v>1611</v>
      </c>
      <c r="F1631" s="67">
        <v>271.8</v>
      </c>
      <c r="G1631" s="62">
        <v>-0.2</v>
      </c>
      <c r="H1631" s="62">
        <v>1611</v>
      </c>
      <c r="I1631" s="62">
        <v>266.10000000000002</v>
      </c>
      <c r="J1631" s="62">
        <v>-0.1</v>
      </c>
    </row>
    <row r="1632" spans="1:10" x14ac:dyDescent="0.25">
      <c r="A1632" s="1">
        <v>1612</v>
      </c>
      <c r="B1632" s="62">
        <v>678.3</v>
      </c>
      <c r="C1632" s="62">
        <v>0.8</v>
      </c>
      <c r="D1632" s="62">
        <v>686.6</v>
      </c>
      <c r="E1632" s="67">
        <v>1612</v>
      </c>
      <c r="F1632" s="67">
        <v>271.7</v>
      </c>
      <c r="G1632" s="62">
        <v>-0.1</v>
      </c>
      <c r="H1632" s="62">
        <v>1612</v>
      </c>
      <c r="I1632" s="62">
        <v>266</v>
      </c>
      <c r="J1632" s="62">
        <v>-0.1</v>
      </c>
    </row>
    <row r="1633" spans="1:10" x14ac:dyDescent="0.25">
      <c r="A1633" s="1">
        <v>1613</v>
      </c>
      <c r="B1633" s="62">
        <v>679</v>
      </c>
      <c r="C1633" s="62">
        <v>0.60000000000000009</v>
      </c>
      <c r="D1633" s="62">
        <v>687.3</v>
      </c>
      <c r="E1633" s="67">
        <v>1613</v>
      </c>
      <c r="F1633" s="67">
        <v>271.60000000000002</v>
      </c>
      <c r="G1633" s="62">
        <v>-0.1</v>
      </c>
      <c r="H1633" s="62">
        <v>1613</v>
      </c>
      <c r="I1633" s="62">
        <v>265.89999999999998</v>
      </c>
      <c r="J1633" s="62">
        <v>-0.1</v>
      </c>
    </row>
    <row r="1634" spans="1:10" x14ac:dyDescent="0.25">
      <c r="A1634" s="1">
        <v>1614</v>
      </c>
      <c r="B1634" s="62">
        <v>679.5</v>
      </c>
      <c r="C1634" s="62">
        <v>0.4</v>
      </c>
      <c r="D1634" s="62">
        <v>687.7</v>
      </c>
      <c r="E1634" s="67">
        <v>1614</v>
      </c>
      <c r="F1634" s="67">
        <v>271.60000000000002</v>
      </c>
      <c r="G1634" s="62">
        <v>0</v>
      </c>
      <c r="H1634" s="62">
        <v>1614</v>
      </c>
      <c r="I1634" s="62">
        <v>265.8</v>
      </c>
      <c r="J1634" s="62">
        <v>-0.1</v>
      </c>
    </row>
    <row r="1635" spans="1:10" x14ac:dyDescent="0.25">
      <c r="A1635" s="1">
        <v>1615</v>
      </c>
      <c r="B1635" s="62">
        <v>679.8</v>
      </c>
      <c r="C1635" s="62">
        <v>0.2</v>
      </c>
      <c r="D1635" s="62">
        <v>688.1</v>
      </c>
      <c r="E1635" s="67">
        <v>1615</v>
      </c>
      <c r="F1635" s="67">
        <v>271.60000000000002</v>
      </c>
      <c r="G1635" s="62">
        <v>0</v>
      </c>
      <c r="H1635" s="62">
        <v>1615</v>
      </c>
      <c r="I1635" s="62">
        <v>265.7</v>
      </c>
      <c r="J1635" s="62">
        <v>-0.1</v>
      </c>
    </row>
    <row r="1636" spans="1:10" x14ac:dyDescent="0.25">
      <c r="A1636" s="1">
        <v>1616</v>
      </c>
      <c r="B1636" s="62">
        <v>679.9</v>
      </c>
      <c r="C1636" s="62">
        <v>0.1</v>
      </c>
      <c r="D1636" s="62">
        <v>688.2</v>
      </c>
      <c r="E1636" s="67">
        <v>1616</v>
      </c>
      <c r="F1636" s="67">
        <v>271.7</v>
      </c>
      <c r="G1636" s="62">
        <v>0.1</v>
      </c>
      <c r="H1636" s="62">
        <v>1616</v>
      </c>
      <c r="I1636" s="62">
        <v>265.7</v>
      </c>
      <c r="J1636" s="62">
        <v>-0.1</v>
      </c>
    </row>
    <row r="1637" spans="1:10" x14ac:dyDescent="0.25">
      <c r="A1637" s="1">
        <v>1617</v>
      </c>
      <c r="B1637" s="62">
        <v>680</v>
      </c>
      <c r="C1637" s="62">
        <v>0</v>
      </c>
      <c r="D1637" s="62">
        <v>688.3</v>
      </c>
      <c r="E1637" s="67">
        <v>1617</v>
      </c>
      <c r="F1637" s="67">
        <v>271.8</v>
      </c>
      <c r="G1637" s="62">
        <v>0.1</v>
      </c>
      <c r="H1637" s="62">
        <v>1617</v>
      </c>
      <c r="I1637" s="62">
        <v>265.60000000000002</v>
      </c>
      <c r="J1637" s="62">
        <v>-0.1</v>
      </c>
    </row>
    <row r="1638" spans="1:10" x14ac:dyDescent="0.25">
      <c r="A1638" s="1">
        <v>1618</v>
      </c>
      <c r="B1638" s="62">
        <v>680</v>
      </c>
      <c r="C1638" s="62">
        <v>0</v>
      </c>
      <c r="D1638" s="62">
        <v>688.3</v>
      </c>
      <c r="E1638" s="67">
        <v>1618</v>
      </c>
      <c r="F1638" s="67">
        <v>271.89999999999998</v>
      </c>
      <c r="G1638" s="62">
        <v>0.1</v>
      </c>
      <c r="H1638" s="62">
        <v>1618</v>
      </c>
      <c r="I1638" s="62">
        <v>265.5</v>
      </c>
      <c r="J1638" s="62">
        <v>-0.1</v>
      </c>
    </row>
    <row r="1639" spans="1:10" x14ac:dyDescent="0.25">
      <c r="A1639" s="1">
        <v>1619</v>
      </c>
      <c r="B1639" s="62">
        <v>680</v>
      </c>
      <c r="C1639" s="62">
        <v>0</v>
      </c>
      <c r="D1639" s="62">
        <v>688.3</v>
      </c>
      <c r="E1639" s="67">
        <v>1619</v>
      </c>
      <c r="F1639" s="67">
        <v>272.10000000000002</v>
      </c>
      <c r="G1639" s="62">
        <v>0.2</v>
      </c>
      <c r="H1639" s="62">
        <v>1619</v>
      </c>
      <c r="I1639" s="62">
        <v>265.39999999999998</v>
      </c>
      <c r="J1639" s="62">
        <v>-0.1</v>
      </c>
    </row>
    <row r="1640" spans="1:10" x14ac:dyDescent="0.25">
      <c r="A1640" s="1">
        <v>1620</v>
      </c>
      <c r="B1640" s="62">
        <v>680</v>
      </c>
      <c r="C1640" s="62">
        <v>0</v>
      </c>
      <c r="D1640" s="62">
        <v>688.3</v>
      </c>
      <c r="E1640" s="67">
        <v>1620</v>
      </c>
      <c r="F1640" s="67">
        <v>272.3</v>
      </c>
      <c r="G1640" s="62">
        <v>0.2</v>
      </c>
      <c r="H1640" s="62">
        <v>1620</v>
      </c>
      <c r="I1640" s="62">
        <v>265.3</v>
      </c>
      <c r="J1640" s="62">
        <v>-0.1</v>
      </c>
    </row>
    <row r="1641" spans="1:10" x14ac:dyDescent="0.25">
      <c r="A1641" s="1">
        <v>1621</v>
      </c>
      <c r="B1641" s="62">
        <v>680</v>
      </c>
      <c r="C1641" s="62">
        <v>0</v>
      </c>
      <c r="D1641" s="62">
        <v>688.3</v>
      </c>
      <c r="E1641" s="67">
        <v>1621</v>
      </c>
      <c r="F1641" s="67">
        <v>272.5</v>
      </c>
      <c r="G1641" s="62">
        <v>0.2</v>
      </c>
      <c r="H1641" s="62">
        <v>1621</v>
      </c>
      <c r="I1641" s="62">
        <v>265.2</v>
      </c>
      <c r="J1641" s="62">
        <v>-0.1</v>
      </c>
    </row>
    <row r="1642" spans="1:10" x14ac:dyDescent="0.25">
      <c r="A1642" s="1">
        <v>1622</v>
      </c>
      <c r="B1642" s="62">
        <v>680</v>
      </c>
      <c r="C1642" s="62">
        <v>0.1</v>
      </c>
      <c r="D1642" s="62">
        <v>688.3</v>
      </c>
      <c r="E1642" s="67">
        <v>1622</v>
      </c>
      <c r="F1642" s="67">
        <v>272.7</v>
      </c>
      <c r="G1642" s="62">
        <v>0.2</v>
      </c>
      <c r="H1642" s="62">
        <v>1622</v>
      </c>
      <c r="I1642" s="62">
        <v>265.2</v>
      </c>
      <c r="J1642" s="62">
        <v>-0.1</v>
      </c>
    </row>
    <row r="1643" spans="1:10" x14ac:dyDescent="0.25">
      <c r="A1643" s="1">
        <v>1623</v>
      </c>
      <c r="B1643" s="62">
        <v>680.2</v>
      </c>
      <c r="C1643" s="62">
        <v>0.2</v>
      </c>
      <c r="D1643" s="62">
        <v>688.5</v>
      </c>
      <c r="E1643" s="67">
        <v>1623</v>
      </c>
      <c r="F1643" s="67">
        <v>272.89999999999998</v>
      </c>
      <c r="G1643" s="62">
        <v>0.2</v>
      </c>
      <c r="H1643" s="62">
        <v>1623</v>
      </c>
      <c r="I1643" s="62">
        <v>265.10000000000002</v>
      </c>
      <c r="J1643" s="62">
        <v>-0.1</v>
      </c>
    </row>
    <row r="1644" spans="1:10" x14ac:dyDescent="0.25">
      <c r="A1644" s="1">
        <v>1624</v>
      </c>
      <c r="B1644" s="62">
        <v>680.5</v>
      </c>
      <c r="C1644" s="62">
        <v>0.4</v>
      </c>
      <c r="D1644" s="62">
        <v>688.8</v>
      </c>
      <c r="E1644" s="67">
        <v>1624</v>
      </c>
      <c r="F1644" s="67">
        <v>273.2</v>
      </c>
      <c r="G1644" s="62">
        <v>0.30000000000000004</v>
      </c>
      <c r="H1644" s="62">
        <v>1624</v>
      </c>
      <c r="I1644" s="62">
        <v>265</v>
      </c>
      <c r="J1644" s="62">
        <v>-0.1</v>
      </c>
    </row>
    <row r="1645" spans="1:10" x14ac:dyDescent="0.25">
      <c r="A1645" s="1">
        <v>1625</v>
      </c>
      <c r="B1645" s="62">
        <v>680.9</v>
      </c>
      <c r="C1645" s="62">
        <v>0.5</v>
      </c>
      <c r="D1645" s="62">
        <v>689.2</v>
      </c>
      <c r="E1645" s="67">
        <v>1625</v>
      </c>
      <c r="F1645" s="67">
        <v>273.39999999999998</v>
      </c>
      <c r="G1645" s="62">
        <v>0.30000000000000004</v>
      </c>
      <c r="H1645" s="62">
        <v>1625</v>
      </c>
      <c r="I1645" s="62">
        <v>265</v>
      </c>
      <c r="J1645" s="62">
        <v>-0.1</v>
      </c>
    </row>
    <row r="1646" spans="1:10" x14ac:dyDescent="0.25">
      <c r="A1646" s="1">
        <v>1626</v>
      </c>
      <c r="B1646" s="62">
        <v>681.4</v>
      </c>
      <c r="C1646" s="62">
        <v>0.60000000000000009</v>
      </c>
      <c r="D1646" s="62">
        <v>689.7</v>
      </c>
      <c r="E1646" s="67">
        <v>1626</v>
      </c>
      <c r="F1646" s="67">
        <v>273.7</v>
      </c>
      <c r="G1646" s="62">
        <v>0.30000000000000004</v>
      </c>
      <c r="H1646" s="62">
        <v>1626</v>
      </c>
      <c r="I1646" s="62">
        <v>264.89999999999998</v>
      </c>
      <c r="J1646" s="62">
        <v>-0.1</v>
      </c>
    </row>
    <row r="1647" spans="1:10" x14ac:dyDescent="0.25">
      <c r="A1647" s="1">
        <v>1627</v>
      </c>
      <c r="B1647" s="62">
        <v>682.1</v>
      </c>
      <c r="C1647" s="62">
        <v>0.7</v>
      </c>
      <c r="D1647" s="62">
        <v>690.4</v>
      </c>
      <c r="E1647" s="67">
        <v>1627</v>
      </c>
      <c r="F1647" s="67">
        <v>274</v>
      </c>
      <c r="G1647" s="62">
        <v>0.30000000000000004</v>
      </c>
      <c r="H1647" s="62">
        <v>1627</v>
      </c>
      <c r="I1647" s="62">
        <v>264.8</v>
      </c>
      <c r="J1647" s="62">
        <v>-0.1</v>
      </c>
    </row>
    <row r="1648" spans="1:10" x14ac:dyDescent="0.25">
      <c r="A1648" s="1">
        <v>1628</v>
      </c>
      <c r="B1648" s="62">
        <v>682.8</v>
      </c>
      <c r="C1648" s="62">
        <v>0.7</v>
      </c>
      <c r="D1648" s="62">
        <v>691.1</v>
      </c>
      <c r="E1648" s="67">
        <v>1628</v>
      </c>
      <c r="F1648" s="67">
        <v>274.2</v>
      </c>
      <c r="G1648" s="62">
        <v>0.30000000000000004</v>
      </c>
      <c r="H1648" s="62">
        <v>1628</v>
      </c>
      <c r="I1648" s="62">
        <v>264.8</v>
      </c>
      <c r="J1648" s="62">
        <v>0</v>
      </c>
    </row>
    <row r="1649" spans="1:10" x14ac:dyDescent="0.25">
      <c r="A1649" s="1">
        <v>1629</v>
      </c>
      <c r="B1649" s="62">
        <v>683.5</v>
      </c>
      <c r="C1649" s="62">
        <v>0.7</v>
      </c>
      <c r="D1649" s="62">
        <v>691.8</v>
      </c>
      <c r="E1649" s="67">
        <v>1629</v>
      </c>
      <c r="F1649" s="67">
        <v>274.5</v>
      </c>
      <c r="G1649" s="62">
        <v>0.30000000000000004</v>
      </c>
      <c r="H1649" s="62">
        <v>1629</v>
      </c>
      <c r="I1649" s="62">
        <v>264.7</v>
      </c>
      <c r="J1649" s="62">
        <v>0</v>
      </c>
    </row>
    <row r="1650" spans="1:10" x14ac:dyDescent="0.25">
      <c r="A1650" s="1">
        <v>1630</v>
      </c>
      <c r="B1650" s="62">
        <v>684.2</v>
      </c>
      <c r="C1650" s="62">
        <v>0.7</v>
      </c>
      <c r="D1650" s="62">
        <v>692.6</v>
      </c>
      <c r="E1650" s="67">
        <v>1630</v>
      </c>
      <c r="F1650" s="67">
        <v>274.7</v>
      </c>
      <c r="G1650" s="62">
        <v>0.2</v>
      </c>
      <c r="H1650" s="62">
        <v>1630</v>
      </c>
      <c r="I1650" s="62">
        <v>264.7</v>
      </c>
      <c r="J1650" s="62">
        <v>0</v>
      </c>
    </row>
    <row r="1651" spans="1:10" x14ac:dyDescent="0.25">
      <c r="A1651" s="1">
        <v>1631</v>
      </c>
      <c r="B1651" s="62">
        <v>684.9</v>
      </c>
      <c r="C1651" s="62">
        <v>0.7</v>
      </c>
      <c r="D1651" s="62">
        <v>693.3</v>
      </c>
      <c r="E1651" s="67">
        <v>1631</v>
      </c>
      <c r="F1651" s="67">
        <v>275</v>
      </c>
      <c r="G1651" s="62">
        <v>0.2</v>
      </c>
      <c r="H1651" s="62">
        <v>1631</v>
      </c>
      <c r="I1651" s="62">
        <v>264.7</v>
      </c>
      <c r="J1651" s="62">
        <v>0</v>
      </c>
    </row>
    <row r="1652" spans="1:10" x14ac:dyDescent="0.25">
      <c r="A1652" s="1">
        <v>1632</v>
      </c>
      <c r="B1652" s="62">
        <v>685.6</v>
      </c>
      <c r="C1652" s="62">
        <v>0.60000000000000009</v>
      </c>
      <c r="D1652" s="62">
        <v>693.9</v>
      </c>
      <c r="E1652" s="67">
        <v>1632</v>
      </c>
      <c r="F1652" s="67">
        <v>275.2</v>
      </c>
      <c r="G1652" s="62">
        <v>0.2</v>
      </c>
      <c r="H1652" s="62">
        <v>1632</v>
      </c>
      <c r="I1652" s="62">
        <v>264.60000000000002</v>
      </c>
      <c r="J1652" s="62">
        <v>0</v>
      </c>
    </row>
    <row r="1653" spans="1:10" x14ac:dyDescent="0.25">
      <c r="A1653" s="1">
        <v>1633</v>
      </c>
      <c r="B1653" s="62">
        <v>686.2</v>
      </c>
      <c r="C1653" s="62">
        <v>0.5</v>
      </c>
      <c r="D1653" s="62">
        <v>694.5</v>
      </c>
      <c r="E1653" s="67">
        <v>1633</v>
      </c>
      <c r="F1653" s="67">
        <v>275.39999999999998</v>
      </c>
      <c r="G1653" s="62">
        <v>0.2</v>
      </c>
      <c r="H1653" s="62">
        <v>1633</v>
      </c>
      <c r="I1653" s="62">
        <v>264.60000000000002</v>
      </c>
      <c r="J1653" s="62">
        <v>0</v>
      </c>
    </row>
    <row r="1654" spans="1:10" x14ac:dyDescent="0.25">
      <c r="A1654" s="1">
        <v>1634</v>
      </c>
      <c r="B1654" s="62">
        <v>686.6</v>
      </c>
      <c r="C1654" s="62">
        <v>0.4</v>
      </c>
      <c r="D1654" s="62">
        <v>695</v>
      </c>
      <c r="E1654" s="67">
        <v>1634</v>
      </c>
      <c r="F1654" s="67">
        <v>275.60000000000002</v>
      </c>
      <c r="G1654" s="62">
        <v>0.2</v>
      </c>
      <c r="H1654" s="62">
        <v>1634</v>
      </c>
      <c r="I1654" s="62">
        <v>264.60000000000002</v>
      </c>
      <c r="J1654" s="62">
        <v>0</v>
      </c>
    </row>
    <row r="1655" spans="1:10" x14ac:dyDescent="0.25">
      <c r="A1655" s="1">
        <v>1635</v>
      </c>
      <c r="B1655" s="62">
        <v>687</v>
      </c>
      <c r="C1655" s="62">
        <v>0.30000000000000004</v>
      </c>
      <c r="D1655" s="62">
        <v>695.4</v>
      </c>
      <c r="E1655" s="67">
        <v>1635</v>
      </c>
      <c r="F1655" s="67">
        <v>275.8</v>
      </c>
      <c r="G1655" s="62">
        <v>0.2</v>
      </c>
      <c r="H1655" s="62">
        <v>1635</v>
      </c>
      <c r="I1655" s="62">
        <v>264.5</v>
      </c>
      <c r="J1655" s="62">
        <v>0</v>
      </c>
    </row>
    <row r="1656" spans="1:10" x14ac:dyDescent="0.25">
      <c r="A1656" s="1">
        <v>1636</v>
      </c>
      <c r="B1656" s="62">
        <v>687.3</v>
      </c>
      <c r="C1656" s="62">
        <v>0.2</v>
      </c>
      <c r="D1656" s="62">
        <v>695.7</v>
      </c>
      <c r="E1656" s="67">
        <v>1636</v>
      </c>
      <c r="F1656" s="67">
        <v>276</v>
      </c>
      <c r="G1656" s="62">
        <v>0.2</v>
      </c>
      <c r="H1656" s="62">
        <v>1636</v>
      </c>
      <c r="I1656" s="62">
        <v>264.5</v>
      </c>
      <c r="J1656" s="62">
        <v>0</v>
      </c>
    </row>
    <row r="1657" spans="1:10" x14ac:dyDescent="0.25">
      <c r="A1657" s="1">
        <v>1637</v>
      </c>
      <c r="B1657" s="62">
        <v>687.4</v>
      </c>
      <c r="C1657" s="62">
        <v>0</v>
      </c>
      <c r="D1657" s="62">
        <v>695.8</v>
      </c>
      <c r="E1657" s="67">
        <v>1637</v>
      </c>
      <c r="F1657" s="67">
        <v>276.2</v>
      </c>
      <c r="G1657" s="62">
        <v>0.2</v>
      </c>
      <c r="H1657" s="62">
        <v>1637</v>
      </c>
      <c r="I1657" s="62">
        <v>264.5</v>
      </c>
      <c r="J1657" s="62">
        <v>0</v>
      </c>
    </row>
    <row r="1658" spans="1:10" x14ac:dyDescent="0.25">
      <c r="A1658" s="1">
        <v>1638</v>
      </c>
      <c r="B1658" s="62">
        <v>687.4</v>
      </c>
      <c r="C1658" s="62">
        <v>-0.1</v>
      </c>
      <c r="D1658" s="62">
        <v>695.7</v>
      </c>
      <c r="E1658" s="67">
        <v>1638</v>
      </c>
      <c r="F1658" s="67">
        <v>276.3</v>
      </c>
      <c r="G1658" s="62">
        <v>0.1</v>
      </c>
      <c r="H1658" s="62">
        <v>1638</v>
      </c>
      <c r="I1658" s="62">
        <v>264.5</v>
      </c>
      <c r="J1658" s="62">
        <v>0</v>
      </c>
    </row>
    <row r="1659" spans="1:10" x14ac:dyDescent="0.25">
      <c r="A1659" s="1">
        <v>1639</v>
      </c>
      <c r="B1659" s="62">
        <v>687.1</v>
      </c>
      <c r="C1659" s="62">
        <v>-0.30000000000000004</v>
      </c>
      <c r="D1659" s="62">
        <v>695.5</v>
      </c>
      <c r="E1659" s="67">
        <v>1639</v>
      </c>
      <c r="F1659" s="67">
        <v>276.39999999999998</v>
      </c>
      <c r="G1659" s="62">
        <v>0.1</v>
      </c>
      <c r="H1659" s="62">
        <v>1639</v>
      </c>
      <c r="I1659" s="62">
        <v>264.5</v>
      </c>
      <c r="J1659" s="62">
        <v>0</v>
      </c>
    </row>
    <row r="1660" spans="1:10" x14ac:dyDescent="0.25">
      <c r="A1660" s="1">
        <v>1640</v>
      </c>
      <c r="B1660" s="62">
        <v>686.7</v>
      </c>
      <c r="C1660" s="62">
        <v>-0.5</v>
      </c>
      <c r="D1660" s="62">
        <v>695.1</v>
      </c>
      <c r="E1660" s="67">
        <v>1640</v>
      </c>
      <c r="F1660" s="67">
        <v>276.60000000000002</v>
      </c>
      <c r="G1660" s="62">
        <v>0.1</v>
      </c>
      <c r="H1660" s="62">
        <v>1640</v>
      </c>
      <c r="I1660" s="62">
        <v>264.5</v>
      </c>
      <c r="J1660" s="62">
        <v>0</v>
      </c>
    </row>
    <row r="1661" spans="1:10" x14ac:dyDescent="0.25">
      <c r="A1661" s="1">
        <v>1641</v>
      </c>
      <c r="B1661" s="62">
        <v>686.1</v>
      </c>
      <c r="C1661" s="62">
        <v>-0.7</v>
      </c>
      <c r="D1661" s="62">
        <v>694.5</v>
      </c>
      <c r="E1661" s="67">
        <v>1641</v>
      </c>
      <c r="F1661" s="67">
        <v>276.7</v>
      </c>
      <c r="G1661" s="62">
        <v>0.1</v>
      </c>
      <c r="H1661" s="62">
        <v>1641</v>
      </c>
      <c r="I1661" s="62">
        <v>264.5</v>
      </c>
      <c r="J1661" s="62">
        <v>0</v>
      </c>
    </row>
    <row r="1662" spans="1:10" x14ac:dyDescent="0.25">
      <c r="A1662" s="1">
        <v>1642</v>
      </c>
      <c r="B1662" s="62">
        <v>685.3</v>
      </c>
      <c r="C1662" s="62">
        <v>-0.9</v>
      </c>
      <c r="D1662" s="62">
        <v>693.6</v>
      </c>
      <c r="E1662" s="67">
        <v>1642</v>
      </c>
      <c r="F1662" s="67">
        <v>276.8</v>
      </c>
      <c r="G1662" s="62">
        <v>0.1</v>
      </c>
      <c r="H1662" s="62">
        <v>1642</v>
      </c>
      <c r="I1662" s="62">
        <v>264.5</v>
      </c>
      <c r="J1662" s="62">
        <v>0</v>
      </c>
    </row>
    <row r="1663" spans="1:10" x14ac:dyDescent="0.25">
      <c r="A1663" s="1">
        <v>1643</v>
      </c>
      <c r="B1663" s="62">
        <v>684.2</v>
      </c>
      <c r="C1663" s="62">
        <v>-1.1000000000000001</v>
      </c>
      <c r="D1663" s="62">
        <v>692.6</v>
      </c>
      <c r="E1663" s="67">
        <v>1643</v>
      </c>
      <c r="F1663" s="67">
        <v>276.89999999999998</v>
      </c>
      <c r="G1663" s="62">
        <v>0.1</v>
      </c>
      <c r="H1663" s="62">
        <v>1643</v>
      </c>
      <c r="I1663" s="62">
        <v>264.60000000000002</v>
      </c>
      <c r="J1663" s="62">
        <v>0</v>
      </c>
    </row>
    <row r="1664" spans="1:10" x14ac:dyDescent="0.25">
      <c r="A1664" s="1">
        <v>1644</v>
      </c>
      <c r="B1664" s="62">
        <v>683.1</v>
      </c>
      <c r="C1664" s="62">
        <v>-1.2</v>
      </c>
      <c r="D1664" s="62">
        <v>691.4</v>
      </c>
      <c r="E1664" s="67">
        <v>1644</v>
      </c>
      <c r="F1664" s="67">
        <v>277</v>
      </c>
      <c r="G1664" s="62">
        <v>0.1</v>
      </c>
      <c r="H1664" s="62">
        <v>1644</v>
      </c>
      <c r="I1664" s="62">
        <v>264.60000000000002</v>
      </c>
      <c r="J1664" s="62">
        <v>0</v>
      </c>
    </row>
    <row r="1665" spans="1:10" x14ac:dyDescent="0.25">
      <c r="A1665" s="1">
        <v>1645</v>
      </c>
      <c r="B1665" s="62">
        <v>681.8</v>
      </c>
      <c r="C1665" s="62">
        <v>-1.3</v>
      </c>
      <c r="D1665" s="62">
        <v>690.1</v>
      </c>
      <c r="E1665" s="67">
        <v>1645</v>
      </c>
      <c r="F1665" s="67">
        <v>277</v>
      </c>
      <c r="G1665" s="62">
        <v>0.1</v>
      </c>
      <c r="H1665" s="62">
        <v>1645</v>
      </c>
      <c r="I1665" s="62">
        <v>264.60000000000002</v>
      </c>
      <c r="J1665" s="62">
        <v>0</v>
      </c>
    </row>
    <row r="1666" spans="1:10" x14ac:dyDescent="0.25">
      <c r="A1666" s="1">
        <v>1646</v>
      </c>
      <c r="B1666" s="62">
        <v>680.5</v>
      </c>
      <c r="C1666" s="62">
        <v>-1.3</v>
      </c>
      <c r="D1666" s="62">
        <v>688.8</v>
      </c>
      <c r="E1666" s="67">
        <v>1646</v>
      </c>
      <c r="F1666" s="67">
        <v>277.10000000000002</v>
      </c>
      <c r="G1666" s="62">
        <v>0</v>
      </c>
      <c r="H1666" s="62">
        <v>1646</v>
      </c>
      <c r="I1666" s="62">
        <v>264.7</v>
      </c>
      <c r="J1666" s="62">
        <v>0</v>
      </c>
    </row>
    <row r="1667" spans="1:10" x14ac:dyDescent="0.25">
      <c r="A1667" s="1">
        <v>1647</v>
      </c>
      <c r="B1667" s="62">
        <v>679.2</v>
      </c>
      <c r="C1667" s="62">
        <v>-1.3</v>
      </c>
      <c r="D1667" s="62">
        <v>687.5</v>
      </c>
      <c r="E1667" s="67">
        <v>1647</v>
      </c>
      <c r="F1667" s="67">
        <v>277.10000000000002</v>
      </c>
      <c r="G1667" s="62">
        <v>0</v>
      </c>
      <c r="H1667" s="62">
        <v>1647</v>
      </c>
      <c r="I1667" s="62">
        <v>264.7</v>
      </c>
      <c r="J1667" s="62">
        <v>0</v>
      </c>
    </row>
    <row r="1668" spans="1:10" x14ac:dyDescent="0.25">
      <c r="A1668" s="1">
        <v>1648</v>
      </c>
      <c r="B1668" s="62">
        <v>677.9</v>
      </c>
      <c r="C1668" s="62">
        <v>-1.2</v>
      </c>
      <c r="D1668" s="62">
        <v>686.2</v>
      </c>
      <c r="E1668" s="67">
        <v>1648</v>
      </c>
      <c r="F1668" s="67">
        <v>277.2</v>
      </c>
      <c r="G1668" s="62">
        <v>0</v>
      </c>
      <c r="H1668" s="62">
        <v>1648</v>
      </c>
      <c r="I1668" s="62">
        <v>264.8</v>
      </c>
      <c r="J1668" s="62">
        <v>0.1</v>
      </c>
    </row>
    <row r="1669" spans="1:10" x14ac:dyDescent="0.25">
      <c r="A1669" s="1">
        <v>1649</v>
      </c>
      <c r="B1669" s="62">
        <v>676.7</v>
      </c>
      <c r="C1669" s="62">
        <v>-1.1000000000000001</v>
      </c>
      <c r="D1669" s="62">
        <v>685</v>
      </c>
      <c r="E1669" s="67">
        <v>1649</v>
      </c>
      <c r="F1669" s="67">
        <v>277.2</v>
      </c>
      <c r="G1669" s="62">
        <v>0</v>
      </c>
      <c r="H1669" s="62">
        <v>1649</v>
      </c>
      <c r="I1669" s="62">
        <v>264.8</v>
      </c>
      <c r="J1669" s="62">
        <v>0.1</v>
      </c>
    </row>
    <row r="1670" spans="1:10" x14ac:dyDescent="0.25">
      <c r="A1670" s="1">
        <v>1650</v>
      </c>
      <c r="B1670" s="62">
        <v>675.7</v>
      </c>
      <c r="C1670" s="62">
        <v>-0.9</v>
      </c>
      <c r="D1670" s="62">
        <v>684</v>
      </c>
      <c r="E1670" s="67">
        <v>1650</v>
      </c>
      <c r="F1670" s="67">
        <v>277.2</v>
      </c>
      <c r="G1670" s="62">
        <v>0</v>
      </c>
      <c r="H1670" s="62">
        <v>1650</v>
      </c>
      <c r="I1670" s="62">
        <v>264.89999999999998</v>
      </c>
      <c r="J1670" s="62">
        <v>0.1</v>
      </c>
    </row>
    <row r="1671" spans="1:10" x14ac:dyDescent="0.25">
      <c r="A1671" s="1">
        <v>1651</v>
      </c>
      <c r="B1671" s="62">
        <v>674.9</v>
      </c>
      <c r="C1671" s="62">
        <v>-0.7</v>
      </c>
      <c r="D1671" s="62">
        <v>683.1</v>
      </c>
      <c r="E1671" s="67">
        <v>1651</v>
      </c>
      <c r="F1671" s="67">
        <v>277.2</v>
      </c>
      <c r="G1671" s="62">
        <v>0</v>
      </c>
      <c r="H1671" s="62">
        <v>1651</v>
      </c>
      <c r="I1671" s="62">
        <v>265</v>
      </c>
      <c r="J1671" s="62">
        <v>0.1</v>
      </c>
    </row>
    <row r="1672" spans="1:10" x14ac:dyDescent="0.25">
      <c r="A1672" s="1">
        <v>1652</v>
      </c>
      <c r="B1672" s="62">
        <v>674.2</v>
      </c>
      <c r="C1672" s="62">
        <v>-0.60000000000000009</v>
      </c>
      <c r="D1672" s="62">
        <v>682.4</v>
      </c>
      <c r="E1672" s="67">
        <v>1652</v>
      </c>
      <c r="F1672" s="67">
        <v>277.2</v>
      </c>
      <c r="G1672" s="62">
        <v>0</v>
      </c>
      <c r="H1672" s="62">
        <v>1652</v>
      </c>
      <c r="I1672" s="62">
        <v>265</v>
      </c>
      <c r="J1672" s="62">
        <v>0.1</v>
      </c>
    </row>
    <row r="1673" spans="1:10" x14ac:dyDescent="0.25">
      <c r="A1673" s="1">
        <v>1653</v>
      </c>
      <c r="B1673" s="62">
        <v>673.7</v>
      </c>
      <c r="C1673" s="62">
        <v>-0.4</v>
      </c>
      <c r="D1673" s="62">
        <v>682</v>
      </c>
      <c r="E1673" s="67">
        <v>1653</v>
      </c>
      <c r="F1673" s="67">
        <v>277.2</v>
      </c>
      <c r="G1673" s="62">
        <v>0</v>
      </c>
      <c r="H1673" s="62">
        <v>1653</v>
      </c>
      <c r="I1673" s="62">
        <v>265.10000000000002</v>
      </c>
      <c r="J1673" s="62">
        <v>0.1</v>
      </c>
    </row>
    <row r="1674" spans="1:10" x14ac:dyDescent="0.25">
      <c r="A1674" s="1">
        <v>1654</v>
      </c>
      <c r="B1674" s="62">
        <v>673.4</v>
      </c>
      <c r="C1674" s="62">
        <v>-0.2</v>
      </c>
      <c r="D1674" s="62">
        <v>681.7</v>
      </c>
      <c r="E1674" s="67">
        <v>1654</v>
      </c>
      <c r="F1674" s="67">
        <v>277.2</v>
      </c>
      <c r="G1674" s="62">
        <v>0</v>
      </c>
      <c r="H1674" s="62">
        <v>1654</v>
      </c>
      <c r="I1674" s="62">
        <v>265.2</v>
      </c>
      <c r="J1674" s="62">
        <v>0.1</v>
      </c>
    </row>
    <row r="1675" spans="1:10" x14ac:dyDescent="0.25">
      <c r="A1675" s="1">
        <v>1655</v>
      </c>
      <c r="B1675" s="62">
        <v>673.3</v>
      </c>
      <c r="C1675" s="62">
        <v>-0.1</v>
      </c>
      <c r="D1675" s="62">
        <v>681.5</v>
      </c>
      <c r="E1675" s="67">
        <v>1655</v>
      </c>
      <c r="F1675" s="67">
        <v>277.10000000000002</v>
      </c>
      <c r="G1675" s="62">
        <v>0</v>
      </c>
      <c r="H1675" s="62">
        <v>1655</v>
      </c>
      <c r="I1675" s="62">
        <v>265.3</v>
      </c>
      <c r="J1675" s="62">
        <v>0.1</v>
      </c>
    </row>
    <row r="1676" spans="1:10" x14ac:dyDescent="0.25">
      <c r="A1676" s="1">
        <v>1656</v>
      </c>
      <c r="B1676" s="62">
        <v>673.3</v>
      </c>
      <c r="C1676" s="62">
        <v>0.1</v>
      </c>
      <c r="D1676" s="62">
        <v>681.5</v>
      </c>
      <c r="E1676" s="67">
        <v>1656</v>
      </c>
      <c r="F1676" s="67">
        <v>277.10000000000002</v>
      </c>
      <c r="G1676" s="62">
        <v>0</v>
      </c>
      <c r="H1676" s="62">
        <v>1656</v>
      </c>
      <c r="I1676" s="62">
        <v>265.39999999999998</v>
      </c>
      <c r="J1676" s="62">
        <v>0.1</v>
      </c>
    </row>
    <row r="1677" spans="1:10" x14ac:dyDescent="0.25">
      <c r="A1677" s="1">
        <v>1657</v>
      </c>
      <c r="B1677" s="62">
        <v>673.5</v>
      </c>
      <c r="C1677" s="62">
        <v>0.2</v>
      </c>
      <c r="D1677" s="62">
        <v>681.7</v>
      </c>
      <c r="E1677" s="67">
        <v>1657</v>
      </c>
      <c r="F1677" s="67">
        <v>277</v>
      </c>
      <c r="G1677" s="62">
        <v>0</v>
      </c>
      <c r="H1677" s="62">
        <v>1657</v>
      </c>
      <c r="I1677" s="62">
        <v>265.5</v>
      </c>
      <c r="J1677" s="62">
        <v>0.1</v>
      </c>
    </row>
    <row r="1678" spans="1:10" x14ac:dyDescent="0.25">
      <c r="A1678" s="1">
        <v>1658</v>
      </c>
      <c r="B1678" s="62">
        <v>673.7</v>
      </c>
      <c r="C1678" s="62">
        <v>0.30000000000000004</v>
      </c>
      <c r="D1678" s="62">
        <v>682</v>
      </c>
      <c r="E1678" s="67">
        <v>1658</v>
      </c>
      <c r="F1678" s="67">
        <v>277</v>
      </c>
      <c r="G1678" s="62">
        <v>-0.1</v>
      </c>
      <c r="H1678" s="62">
        <v>1658</v>
      </c>
      <c r="I1678" s="62">
        <v>265.60000000000002</v>
      </c>
      <c r="J1678" s="62">
        <v>0.1</v>
      </c>
    </row>
    <row r="1679" spans="1:10" x14ac:dyDescent="0.25">
      <c r="A1679" s="1">
        <v>1659</v>
      </c>
      <c r="B1679" s="62">
        <v>674.1</v>
      </c>
      <c r="C1679" s="62">
        <v>0.5</v>
      </c>
      <c r="D1679" s="62">
        <v>682.4</v>
      </c>
      <c r="E1679" s="67">
        <v>1659</v>
      </c>
      <c r="F1679" s="67">
        <v>276.89999999999998</v>
      </c>
      <c r="G1679" s="62">
        <v>-0.1</v>
      </c>
      <c r="H1679" s="62">
        <v>1659</v>
      </c>
      <c r="I1679" s="62">
        <v>265.8</v>
      </c>
      <c r="J1679" s="62">
        <v>0.1</v>
      </c>
    </row>
    <row r="1680" spans="1:10" x14ac:dyDescent="0.25">
      <c r="A1680" s="1">
        <v>1660</v>
      </c>
      <c r="B1680" s="62">
        <v>674.7</v>
      </c>
      <c r="C1680" s="62">
        <v>0.60000000000000009</v>
      </c>
      <c r="D1680" s="62">
        <v>682.9</v>
      </c>
      <c r="E1680" s="67">
        <v>1660</v>
      </c>
      <c r="F1680" s="67">
        <v>276.89999999999998</v>
      </c>
      <c r="G1680" s="62">
        <v>-0.1</v>
      </c>
      <c r="H1680" s="62">
        <v>1660</v>
      </c>
      <c r="I1680" s="62">
        <v>265.89999999999998</v>
      </c>
      <c r="J1680" s="62">
        <v>0.1</v>
      </c>
    </row>
    <row r="1681" spans="1:10" x14ac:dyDescent="0.25">
      <c r="A1681" s="1">
        <v>1661</v>
      </c>
      <c r="B1681" s="62">
        <v>675.3</v>
      </c>
      <c r="C1681" s="62">
        <v>0.7</v>
      </c>
      <c r="D1681" s="62">
        <v>683.5</v>
      </c>
      <c r="E1681" s="67">
        <v>1661</v>
      </c>
      <c r="F1681" s="67">
        <v>276.8</v>
      </c>
      <c r="G1681" s="62">
        <v>-0.1</v>
      </c>
      <c r="H1681" s="62">
        <v>1661</v>
      </c>
      <c r="I1681" s="62">
        <v>266</v>
      </c>
      <c r="J1681" s="62">
        <v>0.1</v>
      </c>
    </row>
    <row r="1682" spans="1:10" x14ac:dyDescent="0.25">
      <c r="A1682" s="1">
        <v>1662</v>
      </c>
      <c r="B1682" s="62">
        <v>676</v>
      </c>
      <c r="C1682" s="62">
        <v>0.8</v>
      </c>
      <c r="D1682" s="62">
        <v>684.2</v>
      </c>
      <c r="E1682" s="67">
        <v>1662</v>
      </c>
      <c r="F1682" s="67">
        <v>276.8</v>
      </c>
      <c r="G1682" s="62">
        <v>-0.1</v>
      </c>
      <c r="H1682" s="62">
        <v>1662</v>
      </c>
      <c r="I1682" s="62">
        <v>266.2</v>
      </c>
      <c r="J1682" s="62">
        <v>0.2</v>
      </c>
    </row>
    <row r="1683" spans="1:10" x14ac:dyDescent="0.25">
      <c r="A1683" s="1">
        <v>1663</v>
      </c>
      <c r="B1683" s="62">
        <v>676.8</v>
      </c>
      <c r="C1683" s="62">
        <v>0.8</v>
      </c>
      <c r="D1683" s="62">
        <v>685</v>
      </c>
      <c r="E1683" s="67">
        <v>1663</v>
      </c>
      <c r="F1683" s="67">
        <v>276.7</v>
      </c>
      <c r="G1683" s="62">
        <v>-0.1</v>
      </c>
      <c r="H1683" s="62">
        <v>1663</v>
      </c>
      <c r="I1683" s="62">
        <v>266.39999999999998</v>
      </c>
      <c r="J1683" s="62">
        <v>0.2</v>
      </c>
    </row>
    <row r="1684" spans="1:10" x14ac:dyDescent="0.25">
      <c r="A1684" s="1">
        <v>1664</v>
      </c>
      <c r="B1684" s="62">
        <v>677.6</v>
      </c>
      <c r="C1684" s="62">
        <v>0.9</v>
      </c>
      <c r="D1684" s="62">
        <v>685.9</v>
      </c>
      <c r="E1684" s="67">
        <v>1664</v>
      </c>
      <c r="F1684" s="67">
        <v>276.60000000000002</v>
      </c>
      <c r="G1684" s="62">
        <v>-0.1</v>
      </c>
      <c r="H1684" s="62">
        <v>1664</v>
      </c>
      <c r="I1684" s="62">
        <v>266.5</v>
      </c>
      <c r="J1684" s="62">
        <v>0.2</v>
      </c>
    </row>
    <row r="1685" spans="1:10" x14ac:dyDescent="0.25">
      <c r="A1685" s="1">
        <v>1665</v>
      </c>
      <c r="B1685" s="62">
        <v>678.6</v>
      </c>
      <c r="C1685" s="62">
        <v>1</v>
      </c>
      <c r="D1685" s="62">
        <v>686.8</v>
      </c>
      <c r="E1685" s="67">
        <v>1665</v>
      </c>
      <c r="F1685" s="67">
        <v>276.60000000000002</v>
      </c>
      <c r="G1685" s="62">
        <v>-0.1</v>
      </c>
      <c r="H1685" s="62">
        <v>1665</v>
      </c>
      <c r="I1685" s="62">
        <v>266.7</v>
      </c>
      <c r="J1685" s="62">
        <v>0.2</v>
      </c>
    </row>
    <row r="1686" spans="1:10" x14ac:dyDescent="0.25">
      <c r="A1686" s="1">
        <v>1666</v>
      </c>
      <c r="B1686" s="62">
        <v>679.5</v>
      </c>
      <c r="C1686" s="62">
        <v>1</v>
      </c>
      <c r="D1686" s="62">
        <v>687.8</v>
      </c>
      <c r="E1686" s="67">
        <v>1666</v>
      </c>
      <c r="F1686" s="67">
        <v>276.5</v>
      </c>
      <c r="G1686" s="62">
        <v>-0.1</v>
      </c>
      <c r="H1686" s="62">
        <v>1666</v>
      </c>
      <c r="I1686" s="62">
        <v>266.89999999999998</v>
      </c>
      <c r="J1686" s="62">
        <v>0.2</v>
      </c>
    </row>
    <row r="1687" spans="1:10" x14ac:dyDescent="0.25">
      <c r="A1687" s="1">
        <v>1667</v>
      </c>
      <c r="B1687" s="62">
        <v>680.6</v>
      </c>
      <c r="C1687" s="62">
        <v>1</v>
      </c>
      <c r="D1687" s="62">
        <v>688.9</v>
      </c>
      <c r="E1687" s="67">
        <v>1667</v>
      </c>
      <c r="F1687" s="67">
        <v>276.39999999999998</v>
      </c>
      <c r="G1687" s="62">
        <v>-0.1</v>
      </c>
      <c r="H1687" s="62">
        <v>1667</v>
      </c>
      <c r="I1687" s="62">
        <v>267.10000000000002</v>
      </c>
      <c r="J1687" s="62">
        <v>0.2</v>
      </c>
    </row>
    <row r="1688" spans="1:10" x14ac:dyDescent="0.25">
      <c r="A1688" s="1">
        <v>1668</v>
      </c>
      <c r="B1688" s="62">
        <v>681.6</v>
      </c>
      <c r="C1688" s="62">
        <v>1.1000000000000001</v>
      </c>
      <c r="D1688" s="62">
        <v>689.9</v>
      </c>
      <c r="E1688" s="67">
        <v>1668</v>
      </c>
      <c r="F1688" s="67">
        <v>276.39999999999998</v>
      </c>
      <c r="G1688" s="62">
        <v>-0.1</v>
      </c>
      <c r="H1688" s="62">
        <v>1668</v>
      </c>
      <c r="I1688" s="62">
        <v>267.3</v>
      </c>
      <c r="J1688" s="62">
        <v>0.2</v>
      </c>
    </row>
    <row r="1689" spans="1:10" x14ac:dyDescent="0.25">
      <c r="A1689" s="1">
        <v>1669</v>
      </c>
      <c r="B1689" s="62">
        <v>682.7</v>
      </c>
      <c r="C1689" s="62">
        <v>1.1000000000000001</v>
      </c>
      <c r="D1689" s="62">
        <v>691</v>
      </c>
      <c r="E1689" s="67">
        <v>1669</v>
      </c>
      <c r="F1689" s="67">
        <v>276.3</v>
      </c>
      <c r="G1689" s="62">
        <v>-0.1</v>
      </c>
      <c r="H1689" s="62">
        <v>1669</v>
      </c>
      <c r="I1689" s="62">
        <v>267.5</v>
      </c>
      <c r="J1689" s="62">
        <v>0.2</v>
      </c>
    </row>
    <row r="1690" spans="1:10" x14ac:dyDescent="0.25">
      <c r="A1690" s="1">
        <v>1670</v>
      </c>
      <c r="B1690" s="62">
        <v>683.8</v>
      </c>
      <c r="C1690" s="62">
        <v>1.1000000000000001</v>
      </c>
      <c r="D1690" s="62">
        <v>692.1</v>
      </c>
      <c r="E1690" s="67">
        <v>1670</v>
      </c>
      <c r="F1690" s="67">
        <v>276.2</v>
      </c>
      <c r="G1690" s="62">
        <v>-0.1</v>
      </c>
      <c r="H1690" s="62">
        <v>1670</v>
      </c>
      <c r="I1690" s="62">
        <v>267.7</v>
      </c>
      <c r="J1690" s="62">
        <v>0.2</v>
      </c>
    </row>
    <row r="1691" spans="1:10" x14ac:dyDescent="0.25">
      <c r="A1691" s="1">
        <v>1671</v>
      </c>
      <c r="B1691" s="62">
        <v>684.8</v>
      </c>
      <c r="C1691" s="62">
        <v>1.1000000000000001</v>
      </c>
      <c r="D1691" s="62">
        <v>693.2</v>
      </c>
      <c r="E1691" s="67">
        <v>1671</v>
      </c>
      <c r="F1691" s="67">
        <v>276.2</v>
      </c>
      <c r="G1691" s="62">
        <v>-0.1</v>
      </c>
      <c r="H1691" s="62">
        <v>1671</v>
      </c>
      <c r="I1691" s="62">
        <v>267.89999999999998</v>
      </c>
      <c r="J1691" s="62">
        <v>0.2</v>
      </c>
    </row>
    <row r="1692" spans="1:10" x14ac:dyDescent="0.25">
      <c r="A1692" s="1">
        <v>1672</v>
      </c>
      <c r="B1692" s="62">
        <v>685.9</v>
      </c>
      <c r="C1692" s="62">
        <v>1</v>
      </c>
      <c r="D1692" s="62">
        <v>694.3</v>
      </c>
      <c r="E1692" s="67">
        <v>1672</v>
      </c>
      <c r="F1692" s="67">
        <v>276.10000000000002</v>
      </c>
      <c r="G1692" s="62">
        <v>-0.1</v>
      </c>
      <c r="H1692" s="62">
        <v>1672</v>
      </c>
      <c r="I1692" s="62">
        <v>268.10000000000002</v>
      </c>
      <c r="J1692" s="62">
        <v>0.2</v>
      </c>
    </row>
    <row r="1693" spans="1:10" x14ac:dyDescent="0.25">
      <c r="A1693" s="1">
        <v>1673</v>
      </c>
      <c r="B1693" s="62">
        <v>686.9</v>
      </c>
      <c r="C1693" s="62">
        <v>1</v>
      </c>
      <c r="D1693" s="62">
        <v>695.3</v>
      </c>
      <c r="E1693" s="67">
        <v>1673</v>
      </c>
      <c r="F1693" s="67">
        <v>276.10000000000002</v>
      </c>
      <c r="G1693" s="62">
        <v>0</v>
      </c>
      <c r="H1693" s="62">
        <v>1673</v>
      </c>
      <c r="I1693" s="62">
        <v>268.3</v>
      </c>
      <c r="J1693" s="62">
        <v>0.2</v>
      </c>
    </row>
    <row r="1694" spans="1:10" x14ac:dyDescent="0.25">
      <c r="A1694" s="1">
        <v>1674</v>
      </c>
      <c r="B1694" s="62">
        <v>687.9</v>
      </c>
      <c r="C1694" s="62">
        <v>0.9</v>
      </c>
      <c r="D1694" s="62">
        <v>696.2</v>
      </c>
      <c r="E1694" s="67">
        <v>1674</v>
      </c>
      <c r="F1694" s="67">
        <v>276</v>
      </c>
      <c r="G1694" s="62">
        <v>0</v>
      </c>
      <c r="H1694" s="62">
        <v>1674</v>
      </c>
      <c r="I1694" s="62">
        <v>268.5</v>
      </c>
      <c r="J1694" s="62">
        <v>0.2</v>
      </c>
    </row>
    <row r="1695" spans="1:10" x14ac:dyDescent="0.25">
      <c r="A1695" s="1">
        <v>1675</v>
      </c>
      <c r="B1695" s="62">
        <v>688.7</v>
      </c>
      <c r="C1695" s="62">
        <v>0.8</v>
      </c>
      <c r="D1695" s="62">
        <v>697.1</v>
      </c>
      <c r="E1695" s="67">
        <v>1675</v>
      </c>
      <c r="F1695" s="67">
        <v>276</v>
      </c>
      <c r="G1695" s="62">
        <v>0</v>
      </c>
      <c r="H1695" s="62">
        <v>1675</v>
      </c>
      <c r="I1695" s="62">
        <v>268.8</v>
      </c>
      <c r="J1695" s="62">
        <v>0.2</v>
      </c>
    </row>
    <row r="1696" spans="1:10" x14ac:dyDescent="0.25">
      <c r="A1696" s="1">
        <v>1676</v>
      </c>
      <c r="B1696" s="62">
        <v>689.5</v>
      </c>
      <c r="C1696" s="62">
        <v>0.8</v>
      </c>
      <c r="D1696" s="62">
        <v>698</v>
      </c>
      <c r="E1696" s="67">
        <v>1676</v>
      </c>
      <c r="F1696" s="67">
        <v>276</v>
      </c>
      <c r="G1696" s="62">
        <v>0</v>
      </c>
      <c r="H1696" s="62">
        <v>1676</v>
      </c>
      <c r="I1696" s="62">
        <v>269</v>
      </c>
      <c r="J1696" s="62">
        <v>0.2</v>
      </c>
    </row>
    <row r="1697" spans="1:10" x14ac:dyDescent="0.25">
      <c r="A1697" s="1">
        <v>1677</v>
      </c>
      <c r="B1697" s="62">
        <v>690.3</v>
      </c>
      <c r="C1697" s="62">
        <v>0.60000000000000009</v>
      </c>
      <c r="D1697" s="62">
        <v>698.7</v>
      </c>
      <c r="E1697" s="67">
        <v>1677</v>
      </c>
      <c r="F1697" s="67">
        <v>275.89999999999998</v>
      </c>
      <c r="G1697" s="62">
        <v>0</v>
      </c>
      <c r="H1697" s="62">
        <v>1677</v>
      </c>
      <c r="I1697" s="62">
        <v>269.2</v>
      </c>
      <c r="J1697" s="62">
        <v>0.2</v>
      </c>
    </row>
    <row r="1698" spans="1:10" x14ac:dyDescent="0.25">
      <c r="A1698" s="1">
        <v>1678</v>
      </c>
      <c r="B1698" s="62">
        <v>690.8</v>
      </c>
      <c r="C1698" s="62">
        <v>0.5</v>
      </c>
      <c r="D1698" s="62">
        <v>699.3</v>
      </c>
      <c r="E1698" s="67">
        <v>1678</v>
      </c>
      <c r="F1698" s="67">
        <v>275.89999999999998</v>
      </c>
      <c r="G1698" s="62">
        <v>0</v>
      </c>
      <c r="H1698" s="62">
        <v>1678</v>
      </c>
      <c r="I1698" s="62">
        <v>269.39999999999998</v>
      </c>
      <c r="J1698" s="62">
        <v>0.2</v>
      </c>
    </row>
    <row r="1699" spans="1:10" x14ac:dyDescent="0.25">
      <c r="A1699" s="1">
        <v>1679</v>
      </c>
      <c r="B1699" s="62">
        <v>691.3</v>
      </c>
      <c r="C1699" s="62">
        <v>0.4</v>
      </c>
      <c r="D1699" s="62">
        <v>699.7</v>
      </c>
      <c r="E1699" s="67">
        <v>1679</v>
      </c>
      <c r="F1699" s="67">
        <v>275.89999999999998</v>
      </c>
      <c r="G1699" s="62">
        <v>0</v>
      </c>
      <c r="H1699" s="62">
        <v>1679</v>
      </c>
      <c r="I1699" s="62">
        <v>269.60000000000002</v>
      </c>
      <c r="J1699" s="62">
        <v>0.2</v>
      </c>
    </row>
    <row r="1700" spans="1:10" x14ac:dyDescent="0.25">
      <c r="A1700" s="1">
        <v>1680</v>
      </c>
      <c r="B1700" s="62">
        <v>691.6</v>
      </c>
      <c r="C1700" s="62">
        <v>0.2</v>
      </c>
      <c r="D1700" s="62">
        <v>700.1</v>
      </c>
      <c r="E1700" s="67">
        <v>1680</v>
      </c>
      <c r="F1700" s="67">
        <v>275.89999999999998</v>
      </c>
      <c r="G1700" s="62">
        <v>0</v>
      </c>
      <c r="H1700" s="62">
        <v>1680</v>
      </c>
      <c r="I1700" s="62">
        <v>269.8</v>
      </c>
      <c r="J1700" s="62">
        <v>0.2</v>
      </c>
    </row>
    <row r="1701" spans="1:10" x14ac:dyDescent="0.25">
      <c r="A1701" s="1">
        <v>1681</v>
      </c>
      <c r="B1701" s="62">
        <v>691.8</v>
      </c>
      <c r="C1701" s="62">
        <v>0.1</v>
      </c>
      <c r="D1701" s="62">
        <v>700.2</v>
      </c>
      <c r="E1701" s="67">
        <v>1681</v>
      </c>
      <c r="F1701" s="67">
        <v>275.89999999999998</v>
      </c>
      <c r="G1701" s="62">
        <v>0</v>
      </c>
      <c r="H1701" s="62">
        <v>1681</v>
      </c>
      <c r="I1701" s="62">
        <v>269.89999999999998</v>
      </c>
      <c r="J1701" s="62">
        <v>0.2</v>
      </c>
    </row>
    <row r="1702" spans="1:10" x14ac:dyDescent="0.25">
      <c r="A1702" s="1">
        <v>1682</v>
      </c>
      <c r="B1702" s="62">
        <v>691.8</v>
      </c>
      <c r="C1702" s="62">
        <v>-0.1</v>
      </c>
      <c r="D1702" s="62">
        <v>700.2</v>
      </c>
      <c r="E1702" s="67">
        <v>1682</v>
      </c>
      <c r="F1702" s="67">
        <v>275.89999999999998</v>
      </c>
      <c r="G1702" s="62">
        <v>0</v>
      </c>
      <c r="H1702" s="62">
        <v>1682</v>
      </c>
      <c r="I1702" s="62">
        <v>270.10000000000002</v>
      </c>
      <c r="J1702" s="62">
        <v>0.2</v>
      </c>
    </row>
    <row r="1703" spans="1:10" x14ac:dyDescent="0.25">
      <c r="A1703" s="1">
        <v>1683</v>
      </c>
      <c r="B1703" s="62">
        <v>691.5</v>
      </c>
      <c r="C1703" s="62">
        <v>-0.30000000000000004</v>
      </c>
      <c r="D1703" s="62">
        <v>700</v>
      </c>
      <c r="E1703" s="67">
        <v>1683</v>
      </c>
      <c r="F1703" s="67">
        <v>276</v>
      </c>
      <c r="G1703" s="62">
        <v>0</v>
      </c>
      <c r="H1703" s="62">
        <v>1683</v>
      </c>
      <c r="I1703" s="62">
        <v>270.3</v>
      </c>
      <c r="J1703" s="62">
        <v>0.1</v>
      </c>
    </row>
    <row r="1704" spans="1:10" x14ac:dyDescent="0.25">
      <c r="A1704" s="1">
        <v>1684</v>
      </c>
      <c r="B1704" s="62">
        <v>691.1</v>
      </c>
      <c r="C1704" s="62">
        <v>-0.5</v>
      </c>
      <c r="D1704" s="62">
        <v>699.6</v>
      </c>
      <c r="E1704" s="67">
        <v>1684</v>
      </c>
      <c r="F1704" s="67">
        <v>276</v>
      </c>
      <c r="G1704" s="62">
        <v>0</v>
      </c>
      <c r="H1704" s="62">
        <v>1684</v>
      </c>
      <c r="I1704" s="62">
        <v>270.39999999999998</v>
      </c>
      <c r="J1704" s="62">
        <v>0.1</v>
      </c>
    </row>
    <row r="1705" spans="1:10" x14ac:dyDescent="0.25">
      <c r="A1705" s="1">
        <v>1685</v>
      </c>
      <c r="B1705" s="62">
        <v>690.5</v>
      </c>
      <c r="C1705" s="62">
        <v>-0.7</v>
      </c>
      <c r="D1705" s="62">
        <v>699</v>
      </c>
      <c r="E1705" s="67">
        <v>1685</v>
      </c>
      <c r="F1705" s="67">
        <v>276</v>
      </c>
      <c r="G1705" s="62">
        <v>0</v>
      </c>
      <c r="H1705" s="62">
        <v>1685</v>
      </c>
      <c r="I1705" s="62">
        <v>270.5</v>
      </c>
      <c r="J1705" s="62">
        <v>0.1</v>
      </c>
    </row>
    <row r="1706" spans="1:10" x14ac:dyDescent="0.25">
      <c r="A1706" s="1">
        <v>1686</v>
      </c>
      <c r="B1706" s="62">
        <v>689.8</v>
      </c>
      <c r="C1706" s="62">
        <v>-0.9</v>
      </c>
      <c r="D1706" s="62">
        <v>698.2</v>
      </c>
      <c r="E1706" s="67">
        <v>1686</v>
      </c>
      <c r="F1706" s="67">
        <v>276.10000000000002</v>
      </c>
      <c r="G1706" s="62">
        <v>0.1</v>
      </c>
      <c r="H1706" s="62">
        <v>1686</v>
      </c>
      <c r="I1706" s="62">
        <v>270.60000000000002</v>
      </c>
      <c r="J1706" s="62">
        <v>0.1</v>
      </c>
    </row>
    <row r="1707" spans="1:10" x14ac:dyDescent="0.25">
      <c r="A1707" s="1">
        <v>1687</v>
      </c>
      <c r="B1707" s="62">
        <v>688.8</v>
      </c>
      <c r="C1707" s="62">
        <v>-1</v>
      </c>
      <c r="D1707" s="62">
        <v>697.2</v>
      </c>
      <c r="E1707" s="67">
        <v>1687</v>
      </c>
      <c r="F1707" s="67">
        <v>276.10000000000002</v>
      </c>
      <c r="G1707" s="62">
        <v>0.1</v>
      </c>
      <c r="H1707" s="62">
        <v>1687</v>
      </c>
      <c r="I1707" s="62">
        <v>270.7</v>
      </c>
      <c r="J1707" s="62">
        <v>0.1</v>
      </c>
    </row>
    <row r="1708" spans="1:10" x14ac:dyDescent="0.25">
      <c r="A1708" s="1">
        <v>1688</v>
      </c>
      <c r="B1708" s="62">
        <v>687.7</v>
      </c>
      <c r="C1708" s="62">
        <v>-1.2</v>
      </c>
      <c r="D1708" s="62">
        <v>696.1</v>
      </c>
      <c r="E1708" s="67">
        <v>1688</v>
      </c>
      <c r="F1708" s="67">
        <v>276.2</v>
      </c>
      <c r="G1708" s="62">
        <v>0.1</v>
      </c>
      <c r="H1708" s="62">
        <v>1688</v>
      </c>
      <c r="I1708" s="62">
        <v>270.8</v>
      </c>
      <c r="J1708" s="62">
        <v>0.1</v>
      </c>
    </row>
    <row r="1709" spans="1:10" x14ac:dyDescent="0.25">
      <c r="A1709" s="1">
        <v>1689</v>
      </c>
      <c r="B1709" s="62">
        <v>686.4</v>
      </c>
      <c r="C1709" s="62">
        <v>-1.3</v>
      </c>
      <c r="D1709" s="62">
        <v>694.8</v>
      </c>
      <c r="E1709" s="67">
        <v>1689</v>
      </c>
      <c r="F1709" s="67">
        <v>276.3</v>
      </c>
      <c r="G1709" s="62">
        <v>0.1</v>
      </c>
      <c r="H1709" s="62">
        <v>1689</v>
      </c>
      <c r="I1709" s="62">
        <v>270.89999999999998</v>
      </c>
      <c r="J1709" s="62">
        <v>0.1</v>
      </c>
    </row>
    <row r="1710" spans="1:10" x14ac:dyDescent="0.25">
      <c r="A1710" s="1">
        <v>1690</v>
      </c>
      <c r="B1710" s="62">
        <v>685</v>
      </c>
      <c r="C1710" s="62">
        <v>-1.5</v>
      </c>
      <c r="D1710" s="62">
        <v>693.4</v>
      </c>
      <c r="E1710" s="67">
        <v>1690</v>
      </c>
      <c r="F1710" s="67">
        <v>276.3</v>
      </c>
      <c r="G1710" s="62">
        <v>0.1</v>
      </c>
      <c r="H1710" s="62">
        <v>1690</v>
      </c>
      <c r="I1710" s="62">
        <v>271</v>
      </c>
      <c r="J1710" s="62">
        <v>0.1</v>
      </c>
    </row>
    <row r="1711" spans="1:10" x14ac:dyDescent="0.25">
      <c r="A1711" s="1">
        <v>1691</v>
      </c>
      <c r="B1711" s="62">
        <v>683.5</v>
      </c>
      <c r="C1711" s="62">
        <v>-1.6</v>
      </c>
      <c r="D1711" s="62">
        <v>691.9</v>
      </c>
      <c r="E1711" s="67">
        <v>1691</v>
      </c>
      <c r="F1711" s="67">
        <v>276.39999999999998</v>
      </c>
      <c r="G1711" s="62">
        <v>0</v>
      </c>
      <c r="H1711" s="62">
        <v>1691</v>
      </c>
      <c r="I1711" s="62">
        <v>271.10000000000002</v>
      </c>
      <c r="J1711" s="62">
        <v>0.1</v>
      </c>
    </row>
    <row r="1712" spans="1:10" x14ac:dyDescent="0.25">
      <c r="A1712" s="1">
        <v>1692</v>
      </c>
      <c r="B1712" s="62">
        <v>681.9</v>
      </c>
      <c r="C1712" s="62">
        <v>-1.7000000000000002</v>
      </c>
      <c r="D1712" s="62">
        <v>690.2</v>
      </c>
      <c r="E1712" s="67">
        <v>1692</v>
      </c>
      <c r="F1712" s="67">
        <v>276.39999999999998</v>
      </c>
      <c r="G1712" s="62">
        <v>0</v>
      </c>
      <c r="H1712" s="62">
        <v>1692</v>
      </c>
      <c r="I1712" s="62">
        <v>271.10000000000002</v>
      </c>
      <c r="J1712" s="62">
        <v>0</v>
      </c>
    </row>
    <row r="1713" spans="1:10" x14ac:dyDescent="0.25">
      <c r="A1713" s="1">
        <v>1693</v>
      </c>
      <c r="B1713" s="62">
        <v>680.2</v>
      </c>
      <c r="C1713" s="62">
        <v>-1.7000000000000002</v>
      </c>
      <c r="D1713" s="62">
        <v>688.5</v>
      </c>
      <c r="E1713" s="67">
        <v>1693</v>
      </c>
      <c r="F1713" s="67">
        <v>276.39999999999998</v>
      </c>
      <c r="G1713" s="62">
        <v>0</v>
      </c>
      <c r="H1713" s="62">
        <v>1693</v>
      </c>
      <c r="I1713" s="62">
        <v>271.2</v>
      </c>
      <c r="J1713" s="62">
        <v>0</v>
      </c>
    </row>
    <row r="1714" spans="1:10" x14ac:dyDescent="0.25">
      <c r="A1714" s="1">
        <v>1694</v>
      </c>
      <c r="B1714" s="62">
        <v>678.5</v>
      </c>
      <c r="C1714" s="62">
        <v>-1.7000000000000002</v>
      </c>
      <c r="D1714" s="62">
        <v>686.8</v>
      </c>
      <c r="E1714" s="67">
        <v>1694</v>
      </c>
      <c r="F1714" s="67">
        <v>276.5</v>
      </c>
      <c r="G1714" s="62">
        <v>0</v>
      </c>
      <c r="H1714" s="62">
        <v>1694</v>
      </c>
      <c r="I1714" s="62">
        <v>271.2</v>
      </c>
      <c r="J1714" s="62">
        <v>0</v>
      </c>
    </row>
    <row r="1715" spans="1:10" x14ac:dyDescent="0.25">
      <c r="A1715" s="1">
        <v>1695</v>
      </c>
      <c r="B1715" s="62">
        <v>676.8</v>
      </c>
      <c r="C1715" s="62">
        <v>-1.7000000000000002</v>
      </c>
      <c r="D1715" s="62">
        <v>685.1</v>
      </c>
      <c r="E1715" s="67">
        <v>1695</v>
      </c>
      <c r="F1715" s="67">
        <v>276.5</v>
      </c>
      <c r="G1715" s="62">
        <v>0</v>
      </c>
      <c r="H1715" s="62">
        <v>1695</v>
      </c>
      <c r="I1715" s="62">
        <v>271.2</v>
      </c>
      <c r="J1715" s="62">
        <v>0</v>
      </c>
    </row>
    <row r="1716" spans="1:10" x14ac:dyDescent="0.25">
      <c r="A1716" s="1">
        <v>1696</v>
      </c>
      <c r="B1716" s="62">
        <v>675.2</v>
      </c>
      <c r="C1716" s="62">
        <v>-1.6</v>
      </c>
      <c r="D1716" s="62">
        <v>683.4</v>
      </c>
      <c r="E1716" s="67">
        <v>1696</v>
      </c>
      <c r="F1716" s="67">
        <v>276.5</v>
      </c>
      <c r="G1716" s="62">
        <v>0</v>
      </c>
      <c r="H1716" s="62">
        <v>1696</v>
      </c>
      <c r="I1716" s="62">
        <v>271.2</v>
      </c>
      <c r="J1716" s="62">
        <v>0</v>
      </c>
    </row>
    <row r="1717" spans="1:10" x14ac:dyDescent="0.25">
      <c r="A1717" s="1">
        <v>1697</v>
      </c>
      <c r="B1717" s="62">
        <v>673.6</v>
      </c>
      <c r="C1717" s="62">
        <v>-1.6</v>
      </c>
      <c r="D1717" s="62">
        <v>681.8</v>
      </c>
      <c r="E1717" s="67">
        <v>1697</v>
      </c>
      <c r="F1717" s="67">
        <v>276.60000000000002</v>
      </c>
      <c r="G1717" s="62">
        <v>0</v>
      </c>
      <c r="H1717" s="62">
        <v>1697</v>
      </c>
      <c r="I1717" s="62">
        <v>271.2</v>
      </c>
      <c r="J1717" s="62">
        <v>0</v>
      </c>
    </row>
    <row r="1718" spans="1:10" x14ac:dyDescent="0.25">
      <c r="A1718" s="1">
        <v>1698</v>
      </c>
      <c r="B1718" s="62">
        <v>672</v>
      </c>
      <c r="C1718" s="62">
        <v>-1.5</v>
      </c>
      <c r="D1718" s="62">
        <v>680.2</v>
      </c>
      <c r="E1718" s="67">
        <v>1698</v>
      </c>
      <c r="F1718" s="67">
        <v>276.60000000000002</v>
      </c>
      <c r="G1718" s="62">
        <v>0</v>
      </c>
      <c r="H1718" s="62">
        <v>1698</v>
      </c>
      <c r="I1718" s="62">
        <v>271.3</v>
      </c>
      <c r="J1718" s="62">
        <v>0</v>
      </c>
    </row>
    <row r="1719" spans="1:10" x14ac:dyDescent="0.25">
      <c r="A1719" s="1">
        <v>1699</v>
      </c>
      <c r="B1719" s="62">
        <v>670.6</v>
      </c>
      <c r="C1719" s="62">
        <v>-1.4</v>
      </c>
      <c r="D1719" s="62">
        <v>678.8</v>
      </c>
      <c r="E1719" s="67">
        <v>1699</v>
      </c>
      <c r="F1719" s="67">
        <v>276.60000000000002</v>
      </c>
      <c r="G1719" s="62">
        <v>0</v>
      </c>
      <c r="H1719" s="62">
        <v>1699</v>
      </c>
      <c r="I1719" s="62">
        <v>271.2</v>
      </c>
      <c r="J1719" s="62">
        <v>0</v>
      </c>
    </row>
    <row r="1720" spans="1:10" x14ac:dyDescent="0.25">
      <c r="A1720" s="1">
        <v>1700</v>
      </c>
      <c r="B1720" s="62">
        <v>669.2</v>
      </c>
      <c r="C1720" s="62">
        <v>-1.3</v>
      </c>
      <c r="D1720" s="62">
        <v>677.4</v>
      </c>
      <c r="E1720" s="67">
        <v>1700</v>
      </c>
      <c r="F1720" s="67">
        <v>276.60000000000002</v>
      </c>
      <c r="G1720" s="62">
        <v>0</v>
      </c>
      <c r="H1720" s="62">
        <v>1700</v>
      </c>
      <c r="I1720" s="62">
        <v>271.2</v>
      </c>
      <c r="J1720" s="62">
        <v>0</v>
      </c>
    </row>
    <row r="1721" spans="1:10" x14ac:dyDescent="0.25">
      <c r="A1721" s="1">
        <v>1701</v>
      </c>
      <c r="B1721" s="62">
        <v>667.9</v>
      </c>
      <c r="C1721" s="62">
        <v>-1.2</v>
      </c>
      <c r="D1721" s="62">
        <v>676.1</v>
      </c>
      <c r="E1721" s="67">
        <v>1701</v>
      </c>
      <c r="F1721" s="67">
        <v>276.60000000000002</v>
      </c>
      <c r="G1721" s="62">
        <v>0</v>
      </c>
      <c r="H1721" s="62">
        <v>1701</v>
      </c>
      <c r="I1721" s="62">
        <v>271.2</v>
      </c>
      <c r="J1721" s="62">
        <v>0</v>
      </c>
    </row>
    <row r="1722" spans="1:10" x14ac:dyDescent="0.25">
      <c r="A1722" s="1">
        <v>1702</v>
      </c>
      <c r="B1722" s="62">
        <v>666.7</v>
      </c>
      <c r="C1722" s="62">
        <v>-1.2</v>
      </c>
      <c r="D1722" s="62">
        <v>674.9</v>
      </c>
      <c r="E1722" s="67">
        <v>1702</v>
      </c>
      <c r="F1722" s="67">
        <v>276.60000000000002</v>
      </c>
      <c r="G1722" s="62">
        <v>0</v>
      </c>
      <c r="H1722" s="62">
        <v>1702</v>
      </c>
      <c r="I1722" s="62">
        <v>271.2</v>
      </c>
      <c r="J1722" s="62">
        <v>0</v>
      </c>
    </row>
    <row r="1723" spans="1:10" x14ac:dyDescent="0.25">
      <c r="A1723" s="1">
        <v>1703</v>
      </c>
      <c r="B1723" s="62">
        <v>665.6</v>
      </c>
      <c r="C1723" s="62">
        <v>-1.1000000000000001</v>
      </c>
      <c r="D1723" s="62">
        <v>673.7</v>
      </c>
      <c r="E1723" s="67">
        <v>1703</v>
      </c>
      <c r="F1723" s="67">
        <v>276.60000000000002</v>
      </c>
      <c r="G1723" s="62">
        <v>0</v>
      </c>
      <c r="H1723" s="62">
        <v>1703</v>
      </c>
      <c r="I1723" s="62">
        <v>271.2</v>
      </c>
      <c r="J1723" s="62">
        <v>0</v>
      </c>
    </row>
    <row r="1724" spans="1:10" x14ac:dyDescent="0.25">
      <c r="A1724" s="1">
        <v>1704</v>
      </c>
      <c r="B1724" s="62">
        <v>664.6</v>
      </c>
      <c r="C1724" s="62">
        <v>-1</v>
      </c>
      <c r="D1724" s="62">
        <v>672.7</v>
      </c>
      <c r="E1724" s="67">
        <v>1704</v>
      </c>
      <c r="F1724" s="67">
        <v>276.60000000000002</v>
      </c>
      <c r="G1724" s="62">
        <v>0</v>
      </c>
      <c r="H1724" s="62">
        <v>1704</v>
      </c>
      <c r="I1724" s="62">
        <v>271.10000000000002</v>
      </c>
      <c r="J1724" s="62">
        <v>0</v>
      </c>
    </row>
    <row r="1725" spans="1:10" x14ac:dyDescent="0.25">
      <c r="A1725" s="1">
        <v>1705</v>
      </c>
      <c r="B1725" s="62">
        <v>663.7</v>
      </c>
      <c r="C1725" s="62">
        <v>-0.8</v>
      </c>
      <c r="D1725" s="62">
        <v>671.8</v>
      </c>
      <c r="E1725" s="67">
        <v>1705</v>
      </c>
      <c r="F1725" s="67">
        <v>276.60000000000002</v>
      </c>
      <c r="G1725" s="62">
        <v>0</v>
      </c>
      <c r="H1725" s="62">
        <v>1705</v>
      </c>
      <c r="I1725" s="62">
        <v>271.10000000000002</v>
      </c>
      <c r="J1725" s="62">
        <v>0</v>
      </c>
    </row>
    <row r="1726" spans="1:10" x14ac:dyDescent="0.25">
      <c r="A1726" s="1">
        <v>1706</v>
      </c>
      <c r="B1726" s="62">
        <v>662.9</v>
      </c>
      <c r="C1726" s="62">
        <v>-0.7</v>
      </c>
      <c r="D1726" s="62">
        <v>671</v>
      </c>
      <c r="E1726" s="67">
        <v>1706</v>
      </c>
      <c r="F1726" s="67">
        <v>276.60000000000002</v>
      </c>
      <c r="G1726" s="62">
        <v>0</v>
      </c>
      <c r="H1726" s="62">
        <v>1706</v>
      </c>
      <c r="I1726" s="62">
        <v>271</v>
      </c>
      <c r="J1726" s="62">
        <v>0</v>
      </c>
    </row>
    <row r="1727" spans="1:10" x14ac:dyDescent="0.25">
      <c r="A1727" s="1">
        <v>1707</v>
      </c>
      <c r="B1727" s="62">
        <v>662.3</v>
      </c>
      <c r="C1727" s="62">
        <v>-0.60000000000000009</v>
      </c>
      <c r="D1727" s="62">
        <v>670.3</v>
      </c>
      <c r="E1727" s="67">
        <v>1707</v>
      </c>
      <c r="F1727" s="67">
        <v>276.60000000000002</v>
      </c>
      <c r="G1727" s="62">
        <v>0</v>
      </c>
      <c r="H1727" s="62">
        <v>1707</v>
      </c>
      <c r="I1727" s="62">
        <v>271</v>
      </c>
      <c r="J1727" s="62">
        <v>-0.1</v>
      </c>
    </row>
    <row r="1728" spans="1:10" x14ac:dyDescent="0.25">
      <c r="A1728" s="1">
        <v>1708</v>
      </c>
      <c r="B1728" s="62">
        <v>661.7</v>
      </c>
      <c r="C1728" s="62">
        <v>-0.5</v>
      </c>
      <c r="D1728" s="62">
        <v>669.8</v>
      </c>
      <c r="E1728" s="67">
        <v>1708</v>
      </c>
      <c r="F1728" s="67">
        <v>276.60000000000002</v>
      </c>
      <c r="G1728" s="62">
        <v>0</v>
      </c>
      <c r="H1728" s="62">
        <v>1708</v>
      </c>
      <c r="I1728" s="62">
        <v>270.89999999999998</v>
      </c>
      <c r="J1728" s="62">
        <v>-0.1</v>
      </c>
    </row>
    <row r="1729" spans="1:10" x14ac:dyDescent="0.25">
      <c r="A1729" s="1">
        <v>1709</v>
      </c>
      <c r="B1729" s="62">
        <v>661.3</v>
      </c>
      <c r="C1729" s="62">
        <v>-0.30000000000000004</v>
      </c>
      <c r="D1729" s="62">
        <v>669.4</v>
      </c>
      <c r="E1729" s="67">
        <v>1709</v>
      </c>
      <c r="F1729" s="67">
        <v>276.60000000000002</v>
      </c>
      <c r="G1729" s="62">
        <v>0</v>
      </c>
      <c r="H1729" s="62">
        <v>1709</v>
      </c>
      <c r="I1729" s="62">
        <v>270.89999999999998</v>
      </c>
      <c r="J1729" s="62">
        <v>-0.1</v>
      </c>
    </row>
    <row r="1730" spans="1:10" x14ac:dyDescent="0.25">
      <c r="A1730" s="1">
        <v>1710</v>
      </c>
      <c r="B1730" s="62">
        <v>661</v>
      </c>
      <c r="C1730" s="62">
        <v>-0.2</v>
      </c>
      <c r="D1730" s="62">
        <v>669.1</v>
      </c>
      <c r="E1730" s="67">
        <v>1710</v>
      </c>
      <c r="F1730" s="67">
        <v>276.60000000000002</v>
      </c>
      <c r="G1730" s="62">
        <v>0</v>
      </c>
      <c r="H1730" s="62">
        <v>1710</v>
      </c>
      <c r="I1730" s="62">
        <v>270.8</v>
      </c>
      <c r="J1730" s="62">
        <v>-0.1</v>
      </c>
    </row>
    <row r="1731" spans="1:10" x14ac:dyDescent="0.25">
      <c r="A1731" s="1">
        <v>1711</v>
      </c>
      <c r="B1731" s="62">
        <v>660.9</v>
      </c>
      <c r="C1731" s="62">
        <v>-0.1</v>
      </c>
      <c r="D1731" s="62">
        <v>669</v>
      </c>
      <c r="E1731" s="67">
        <v>1711</v>
      </c>
      <c r="F1731" s="67">
        <v>276.60000000000002</v>
      </c>
      <c r="G1731" s="62">
        <v>0</v>
      </c>
      <c r="H1731" s="62">
        <v>1711</v>
      </c>
      <c r="I1731" s="62">
        <v>270.7</v>
      </c>
      <c r="J1731" s="62">
        <v>-0.1</v>
      </c>
    </row>
    <row r="1732" spans="1:10" x14ac:dyDescent="0.25">
      <c r="A1732" s="1">
        <v>1712</v>
      </c>
      <c r="B1732" s="62">
        <v>660.9</v>
      </c>
      <c r="C1732" s="62">
        <v>0.1</v>
      </c>
      <c r="D1732" s="62">
        <v>669</v>
      </c>
      <c r="E1732" s="67">
        <v>1712</v>
      </c>
      <c r="F1732" s="67">
        <v>276.60000000000002</v>
      </c>
      <c r="G1732" s="62">
        <v>0</v>
      </c>
      <c r="H1732" s="62">
        <v>1712</v>
      </c>
      <c r="I1732" s="62">
        <v>270.7</v>
      </c>
      <c r="J1732" s="62">
        <v>-0.1</v>
      </c>
    </row>
    <row r="1733" spans="1:10" x14ac:dyDescent="0.25">
      <c r="A1733" s="1">
        <v>1713</v>
      </c>
      <c r="B1733" s="62">
        <v>661.1</v>
      </c>
      <c r="C1733" s="62">
        <v>0.2</v>
      </c>
      <c r="D1733" s="62">
        <v>669.1</v>
      </c>
      <c r="E1733" s="67">
        <v>1713</v>
      </c>
      <c r="F1733" s="67">
        <v>276.60000000000002</v>
      </c>
      <c r="G1733" s="62">
        <v>0</v>
      </c>
      <c r="H1733" s="62">
        <v>1713</v>
      </c>
      <c r="I1733" s="62">
        <v>270.60000000000002</v>
      </c>
      <c r="J1733" s="62">
        <v>-0.1</v>
      </c>
    </row>
    <row r="1734" spans="1:10" x14ac:dyDescent="0.25">
      <c r="A1734" s="1">
        <v>1714</v>
      </c>
      <c r="B1734" s="62">
        <v>661.4</v>
      </c>
      <c r="C1734" s="62">
        <v>0.4</v>
      </c>
      <c r="D1734" s="62">
        <v>669.5</v>
      </c>
      <c r="E1734" s="67">
        <v>1714</v>
      </c>
      <c r="F1734" s="67">
        <v>276.7</v>
      </c>
      <c r="G1734" s="62">
        <v>0</v>
      </c>
      <c r="H1734" s="62">
        <v>1714</v>
      </c>
      <c r="I1734" s="62">
        <v>270.5</v>
      </c>
      <c r="J1734" s="62">
        <v>-0.1</v>
      </c>
    </row>
    <row r="1735" spans="1:10" x14ac:dyDescent="0.25">
      <c r="A1735" s="1">
        <v>1715</v>
      </c>
      <c r="B1735" s="62">
        <v>661.9</v>
      </c>
      <c r="C1735" s="62">
        <v>0.60000000000000009</v>
      </c>
      <c r="D1735" s="62">
        <v>670</v>
      </c>
      <c r="E1735" s="67">
        <v>1715</v>
      </c>
      <c r="F1735" s="67">
        <v>276.7</v>
      </c>
      <c r="G1735" s="62">
        <v>0</v>
      </c>
      <c r="H1735" s="62">
        <v>1715</v>
      </c>
      <c r="I1735" s="62">
        <v>270.39999999999998</v>
      </c>
      <c r="J1735" s="62">
        <v>-0.1</v>
      </c>
    </row>
    <row r="1736" spans="1:10" x14ac:dyDescent="0.25">
      <c r="A1736" s="1">
        <v>1716</v>
      </c>
      <c r="B1736" s="62">
        <v>662.5</v>
      </c>
      <c r="C1736" s="62">
        <v>0.7</v>
      </c>
      <c r="D1736" s="62">
        <v>670.6</v>
      </c>
      <c r="E1736" s="67">
        <v>1716</v>
      </c>
      <c r="F1736" s="67">
        <v>276.7</v>
      </c>
      <c r="G1736" s="62">
        <v>0</v>
      </c>
      <c r="H1736" s="62">
        <v>1716</v>
      </c>
      <c r="I1736" s="62">
        <v>270.39999999999998</v>
      </c>
      <c r="J1736" s="62">
        <v>-0.1</v>
      </c>
    </row>
    <row r="1737" spans="1:10" x14ac:dyDescent="0.25">
      <c r="A1737" s="1">
        <v>1717</v>
      </c>
      <c r="B1737" s="62">
        <v>663.4</v>
      </c>
      <c r="C1737" s="62">
        <v>0.9</v>
      </c>
      <c r="D1737" s="62">
        <v>671.5</v>
      </c>
      <c r="E1737" s="67">
        <v>1717</v>
      </c>
      <c r="F1737" s="67">
        <v>276.8</v>
      </c>
      <c r="G1737" s="62">
        <v>0</v>
      </c>
      <c r="H1737" s="62">
        <v>1717</v>
      </c>
      <c r="I1737" s="62">
        <v>270.3</v>
      </c>
      <c r="J1737" s="62">
        <v>-0.1</v>
      </c>
    </row>
    <row r="1738" spans="1:10" x14ac:dyDescent="0.25">
      <c r="A1738" s="1">
        <v>1718</v>
      </c>
      <c r="B1738" s="62">
        <v>664.4</v>
      </c>
      <c r="C1738" s="62">
        <v>1.1000000000000001</v>
      </c>
      <c r="D1738" s="62">
        <v>672.5</v>
      </c>
      <c r="E1738" s="67">
        <v>1718</v>
      </c>
      <c r="F1738" s="67">
        <v>276.8</v>
      </c>
      <c r="G1738" s="62">
        <v>0.1</v>
      </c>
      <c r="H1738" s="62">
        <v>1718</v>
      </c>
      <c r="I1738" s="62">
        <v>270.2</v>
      </c>
      <c r="J1738" s="62">
        <v>-0.1</v>
      </c>
    </row>
    <row r="1739" spans="1:10" x14ac:dyDescent="0.25">
      <c r="A1739" s="1">
        <v>1719</v>
      </c>
      <c r="B1739" s="62">
        <v>665.6</v>
      </c>
      <c r="C1739" s="62">
        <v>1.3</v>
      </c>
      <c r="D1739" s="62">
        <v>673.7</v>
      </c>
      <c r="E1739" s="67">
        <v>1719</v>
      </c>
      <c r="F1739" s="67">
        <v>276.89999999999998</v>
      </c>
      <c r="G1739" s="62">
        <v>0.1</v>
      </c>
      <c r="H1739" s="62">
        <v>1719</v>
      </c>
      <c r="I1739" s="62">
        <v>270.10000000000002</v>
      </c>
      <c r="J1739" s="62">
        <v>-0.1</v>
      </c>
    </row>
    <row r="1740" spans="1:10" x14ac:dyDescent="0.25">
      <c r="A1740" s="1">
        <v>1720</v>
      </c>
      <c r="B1740" s="62">
        <v>667</v>
      </c>
      <c r="C1740" s="62">
        <v>1.5</v>
      </c>
      <c r="D1740" s="62">
        <v>675.1</v>
      </c>
      <c r="E1740" s="67">
        <v>1720</v>
      </c>
      <c r="F1740" s="67">
        <v>277</v>
      </c>
      <c r="G1740" s="62">
        <v>0.1</v>
      </c>
      <c r="H1740" s="62">
        <v>1720</v>
      </c>
      <c r="I1740" s="62">
        <v>270</v>
      </c>
      <c r="J1740" s="62">
        <v>-0.1</v>
      </c>
    </row>
    <row r="1741" spans="1:10" x14ac:dyDescent="0.25">
      <c r="A1741" s="1">
        <v>1721</v>
      </c>
      <c r="B1741" s="62">
        <v>668.6</v>
      </c>
      <c r="C1741" s="62">
        <v>1.7000000000000002</v>
      </c>
      <c r="D1741" s="62">
        <v>676.7</v>
      </c>
      <c r="E1741" s="67">
        <v>1721</v>
      </c>
      <c r="F1741" s="67">
        <v>277.10000000000002</v>
      </c>
      <c r="G1741" s="62">
        <v>0.1</v>
      </c>
      <c r="H1741" s="62">
        <v>1721</v>
      </c>
      <c r="I1741" s="62">
        <v>270</v>
      </c>
      <c r="J1741" s="62">
        <v>-0.1</v>
      </c>
    </row>
    <row r="1742" spans="1:10" x14ac:dyDescent="0.25">
      <c r="A1742" s="1">
        <v>1722</v>
      </c>
      <c r="B1742" s="62">
        <v>670.4</v>
      </c>
      <c r="C1742" s="62">
        <v>1.9</v>
      </c>
      <c r="D1742" s="62">
        <v>678.6</v>
      </c>
      <c r="E1742" s="67">
        <v>1722</v>
      </c>
      <c r="F1742" s="67">
        <v>277.2</v>
      </c>
      <c r="G1742" s="62">
        <v>0.1</v>
      </c>
      <c r="H1742" s="62">
        <v>1722</v>
      </c>
      <c r="I1742" s="62">
        <v>269.89999999999998</v>
      </c>
      <c r="J1742" s="62">
        <v>-0.1</v>
      </c>
    </row>
    <row r="1743" spans="1:10" x14ac:dyDescent="0.25">
      <c r="A1743" s="1">
        <v>1723</v>
      </c>
      <c r="B1743" s="62">
        <v>672.4</v>
      </c>
      <c r="C1743" s="62">
        <v>2.1</v>
      </c>
      <c r="D1743" s="62">
        <v>680.6</v>
      </c>
      <c r="E1743" s="67">
        <v>1723</v>
      </c>
      <c r="F1743" s="67">
        <v>277.3</v>
      </c>
      <c r="G1743" s="62">
        <v>0.1</v>
      </c>
      <c r="H1743" s="62">
        <v>1723</v>
      </c>
      <c r="I1743" s="62">
        <v>269.8</v>
      </c>
      <c r="J1743" s="62">
        <v>-0.1</v>
      </c>
    </row>
    <row r="1744" spans="1:10" x14ac:dyDescent="0.25">
      <c r="A1744" s="1">
        <v>1724</v>
      </c>
      <c r="B1744" s="62">
        <v>674.6</v>
      </c>
      <c r="C1744" s="62">
        <v>2.2999999999999998</v>
      </c>
      <c r="D1744" s="62">
        <v>682.8</v>
      </c>
      <c r="E1744" s="67">
        <v>1724</v>
      </c>
      <c r="F1744" s="67">
        <v>277.39999999999998</v>
      </c>
      <c r="G1744" s="62">
        <v>0.1</v>
      </c>
      <c r="H1744" s="62">
        <v>1724</v>
      </c>
      <c r="I1744" s="62">
        <v>269.7</v>
      </c>
      <c r="J1744" s="62">
        <v>-0.1</v>
      </c>
    </row>
    <row r="1745" spans="1:10" x14ac:dyDescent="0.25">
      <c r="A1745" s="1">
        <v>1725</v>
      </c>
      <c r="B1745" s="62">
        <v>677</v>
      </c>
      <c r="C1745" s="62">
        <v>2.5</v>
      </c>
      <c r="D1745" s="62">
        <v>685.3</v>
      </c>
      <c r="E1745" s="67">
        <v>1725</v>
      </c>
      <c r="F1745" s="67">
        <v>277.5</v>
      </c>
      <c r="G1745" s="62">
        <v>0.1</v>
      </c>
      <c r="H1745" s="62">
        <v>1725</v>
      </c>
      <c r="I1745" s="62">
        <v>269.60000000000002</v>
      </c>
      <c r="J1745" s="62">
        <v>-0.1</v>
      </c>
    </row>
    <row r="1746" spans="1:10" x14ac:dyDescent="0.25">
      <c r="A1746" s="1">
        <v>1726</v>
      </c>
      <c r="B1746" s="62">
        <v>679.6</v>
      </c>
      <c r="C1746" s="62">
        <v>2.7</v>
      </c>
      <c r="D1746" s="62">
        <v>687.9</v>
      </c>
      <c r="E1746" s="67">
        <v>1726</v>
      </c>
      <c r="F1746" s="67">
        <v>277.60000000000002</v>
      </c>
      <c r="G1746" s="62">
        <v>0.1</v>
      </c>
      <c r="H1746" s="62">
        <v>1726</v>
      </c>
      <c r="I1746" s="62">
        <v>269.60000000000002</v>
      </c>
      <c r="J1746" s="62">
        <v>-0.1</v>
      </c>
    </row>
    <row r="1747" spans="1:10" x14ac:dyDescent="0.25">
      <c r="A1747" s="1">
        <v>1727</v>
      </c>
      <c r="B1747" s="62">
        <v>682.3</v>
      </c>
      <c r="C1747" s="62">
        <v>2.7</v>
      </c>
      <c r="D1747" s="62">
        <v>690.7</v>
      </c>
      <c r="E1747" s="67">
        <v>1727</v>
      </c>
      <c r="F1747" s="67">
        <v>277.7</v>
      </c>
      <c r="G1747" s="62">
        <v>0.1</v>
      </c>
      <c r="H1747" s="62">
        <v>1727</v>
      </c>
      <c r="I1747" s="62">
        <v>269.5</v>
      </c>
      <c r="J1747" s="62">
        <v>-0.1</v>
      </c>
    </row>
    <row r="1748" spans="1:10" x14ac:dyDescent="0.25">
      <c r="A1748" s="1">
        <v>1728</v>
      </c>
      <c r="B1748" s="62">
        <v>685.1</v>
      </c>
      <c r="C1748" s="62">
        <v>2.8</v>
      </c>
      <c r="D1748" s="62">
        <v>693.5</v>
      </c>
      <c r="E1748" s="67">
        <v>1728</v>
      </c>
      <c r="F1748" s="67">
        <v>277.8</v>
      </c>
      <c r="G1748" s="62">
        <v>0.1</v>
      </c>
      <c r="H1748" s="62">
        <v>1728</v>
      </c>
      <c r="I1748" s="62">
        <v>269.39999999999998</v>
      </c>
      <c r="J1748" s="62">
        <v>-0.1</v>
      </c>
    </row>
    <row r="1749" spans="1:10" x14ac:dyDescent="0.25">
      <c r="A1749" s="1">
        <v>1729</v>
      </c>
      <c r="B1749" s="62">
        <v>687.9</v>
      </c>
      <c r="C1749" s="62">
        <v>2.8</v>
      </c>
      <c r="D1749" s="62">
        <v>696.3</v>
      </c>
      <c r="E1749" s="67">
        <v>1729</v>
      </c>
      <c r="F1749" s="67">
        <v>277.89999999999998</v>
      </c>
      <c r="G1749" s="62">
        <v>0.1</v>
      </c>
      <c r="H1749" s="62">
        <v>1729</v>
      </c>
      <c r="I1749" s="62">
        <v>269.39999999999998</v>
      </c>
      <c r="J1749" s="62">
        <v>-0.1</v>
      </c>
    </row>
    <row r="1750" spans="1:10" x14ac:dyDescent="0.25">
      <c r="A1750" s="1">
        <v>1730</v>
      </c>
      <c r="B1750" s="62">
        <v>690.6</v>
      </c>
      <c r="C1750" s="62">
        <v>2.7</v>
      </c>
      <c r="D1750" s="62">
        <v>699.1</v>
      </c>
      <c r="E1750" s="67">
        <v>1730</v>
      </c>
      <c r="F1750" s="67">
        <v>278</v>
      </c>
      <c r="G1750" s="62">
        <v>0.1</v>
      </c>
      <c r="H1750" s="62">
        <v>1730</v>
      </c>
      <c r="I1750" s="62">
        <v>269.3</v>
      </c>
      <c r="J1750" s="62">
        <v>-0.1</v>
      </c>
    </row>
    <row r="1751" spans="1:10" x14ac:dyDescent="0.25">
      <c r="A1751" s="1">
        <v>1731</v>
      </c>
      <c r="B1751" s="62">
        <v>693.3</v>
      </c>
      <c r="C1751" s="62">
        <v>2.6</v>
      </c>
      <c r="D1751" s="62">
        <v>701.8</v>
      </c>
      <c r="E1751" s="67">
        <v>1731</v>
      </c>
      <c r="F1751" s="67">
        <v>278.10000000000002</v>
      </c>
      <c r="G1751" s="62">
        <v>0</v>
      </c>
      <c r="H1751" s="62">
        <v>1731</v>
      </c>
      <c r="I1751" s="62">
        <v>269.3</v>
      </c>
      <c r="J1751" s="62">
        <v>0</v>
      </c>
    </row>
    <row r="1752" spans="1:10" x14ac:dyDescent="0.25">
      <c r="A1752" s="1">
        <v>1732</v>
      </c>
      <c r="B1752" s="62">
        <v>695.8</v>
      </c>
      <c r="C1752" s="62">
        <v>2.5</v>
      </c>
      <c r="D1752" s="62">
        <v>704.3</v>
      </c>
      <c r="E1752" s="67">
        <v>1732</v>
      </c>
      <c r="F1752" s="67">
        <v>278.10000000000002</v>
      </c>
      <c r="G1752" s="62">
        <v>0</v>
      </c>
      <c r="H1752" s="62">
        <v>1732</v>
      </c>
      <c r="I1752" s="62">
        <v>269.2</v>
      </c>
      <c r="J1752" s="62">
        <v>0</v>
      </c>
    </row>
    <row r="1753" spans="1:10" x14ac:dyDescent="0.25">
      <c r="A1753" s="1">
        <v>1733</v>
      </c>
      <c r="B1753" s="62">
        <v>698.2</v>
      </c>
      <c r="C1753" s="62">
        <v>2.2000000000000002</v>
      </c>
      <c r="D1753" s="62">
        <v>706.7</v>
      </c>
      <c r="E1753" s="67">
        <v>1733</v>
      </c>
      <c r="F1753" s="67">
        <v>278.10000000000002</v>
      </c>
      <c r="G1753" s="62">
        <v>0</v>
      </c>
      <c r="H1753" s="62">
        <v>1733</v>
      </c>
      <c r="I1753" s="62">
        <v>269.2</v>
      </c>
      <c r="J1753" s="62">
        <v>0</v>
      </c>
    </row>
    <row r="1754" spans="1:10" x14ac:dyDescent="0.25">
      <c r="A1754" s="1">
        <v>1734</v>
      </c>
      <c r="B1754" s="62">
        <v>700.3</v>
      </c>
      <c r="C1754" s="62">
        <v>2</v>
      </c>
      <c r="D1754" s="62">
        <v>708.9</v>
      </c>
      <c r="E1754" s="67">
        <v>1734</v>
      </c>
      <c r="F1754" s="67">
        <v>278</v>
      </c>
      <c r="G1754" s="62">
        <v>-0.1</v>
      </c>
      <c r="H1754" s="62">
        <v>1734</v>
      </c>
      <c r="I1754" s="62">
        <v>269.2</v>
      </c>
      <c r="J1754" s="62">
        <v>0</v>
      </c>
    </row>
    <row r="1755" spans="1:10" x14ac:dyDescent="0.25">
      <c r="A1755" s="1">
        <v>1735</v>
      </c>
      <c r="B1755" s="62">
        <v>702.2</v>
      </c>
      <c r="C1755" s="62">
        <v>1.7000000000000002</v>
      </c>
      <c r="D1755" s="62">
        <v>710.7</v>
      </c>
      <c r="E1755" s="67">
        <v>1735</v>
      </c>
      <c r="F1755" s="67">
        <v>278</v>
      </c>
      <c r="G1755" s="62">
        <v>-0.1</v>
      </c>
      <c r="H1755" s="62">
        <v>1735</v>
      </c>
      <c r="I1755" s="62">
        <v>269.2</v>
      </c>
      <c r="J1755" s="62">
        <v>0</v>
      </c>
    </row>
    <row r="1756" spans="1:10" x14ac:dyDescent="0.25">
      <c r="A1756" s="1">
        <v>1736</v>
      </c>
      <c r="B1756" s="62">
        <v>703.7</v>
      </c>
      <c r="C1756" s="62">
        <v>1.4</v>
      </c>
      <c r="D1756" s="62">
        <v>712.3</v>
      </c>
      <c r="E1756" s="67">
        <v>1736</v>
      </c>
      <c r="F1756" s="67">
        <v>277.8</v>
      </c>
      <c r="G1756" s="62">
        <v>-0.1</v>
      </c>
      <c r="H1756" s="62">
        <v>1736</v>
      </c>
      <c r="I1756" s="62">
        <v>269.2</v>
      </c>
      <c r="J1756" s="62">
        <v>0</v>
      </c>
    </row>
    <row r="1757" spans="1:10" x14ac:dyDescent="0.25">
      <c r="A1757" s="1">
        <v>1737</v>
      </c>
      <c r="B1757" s="62">
        <v>704.9</v>
      </c>
      <c r="C1757" s="62">
        <v>1</v>
      </c>
      <c r="D1757" s="62">
        <v>713.5</v>
      </c>
      <c r="E1757" s="67">
        <v>1737</v>
      </c>
      <c r="F1757" s="67">
        <v>277.7</v>
      </c>
      <c r="G1757" s="62">
        <v>-0.1</v>
      </c>
      <c r="H1757" s="62">
        <v>1737</v>
      </c>
      <c r="I1757" s="62">
        <v>269.2</v>
      </c>
      <c r="J1757" s="62">
        <v>0</v>
      </c>
    </row>
    <row r="1758" spans="1:10" x14ac:dyDescent="0.25">
      <c r="A1758" s="1">
        <v>1738</v>
      </c>
      <c r="B1758" s="62">
        <v>705.7</v>
      </c>
      <c r="C1758" s="62">
        <v>0.7</v>
      </c>
      <c r="D1758" s="62">
        <v>714.3</v>
      </c>
      <c r="E1758" s="67">
        <v>1738</v>
      </c>
      <c r="F1758" s="67">
        <v>277.5</v>
      </c>
      <c r="G1758" s="62">
        <v>-0.2</v>
      </c>
      <c r="H1758" s="62">
        <v>1738</v>
      </c>
      <c r="I1758" s="62">
        <v>269.2</v>
      </c>
      <c r="J1758" s="62">
        <v>0</v>
      </c>
    </row>
    <row r="1759" spans="1:10" x14ac:dyDescent="0.25">
      <c r="A1759" s="1">
        <v>1739</v>
      </c>
      <c r="B1759" s="62">
        <v>706.3</v>
      </c>
      <c r="C1759" s="62">
        <v>0.4</v>
      </c>
      <c r="D1759" s="62">
        <v>714.9</v>
      </c>
      <c r="E1759" s="67">
        <v>1739</v>
      </c>
      <c r="F1759" s="67">
        <v>277.39999999999998</v>
      </c>
      <c r="G1759" s="62">
        <v>-0.2</v>
      </c>
      <c r="H1759" s="62">
        <v>1739</v>
      </c>
      <c r="I1759" s="62">
        <v>269.3</v>
      </c>
      <c r="J1759" s="62">
        <v>0.1</v>
      </c>
    </row>
    <row r="1760" spans="1:10" x14ac:dyDescent="0.25">
      <c r="A1760" s="1">
        <v>1740</v>
      </c>
      <c r="B1760" s="62">
        <v>706.5</v>
      </c>
      <c r="C1760" s="62">
        <v>0.1</v>
      </c>
      <c r="D1760" s="62">
        <v>715.1</v>
      </c>
      <c r="E1760" s="67">
        <v>1740</v>
      </c>
      <c r="F1760" s="67">
        <v>277.2</v>
      </c>
      <c r="G1760" s="62">
        <v>-0.2</v>
      </c>
      <c r="H1760" s="62">
        <v>1740</v>
      </c>
      <c r="I1760" s="62">
        <v>269.39999999999998</v>
      </c>
      <c r="J1760" s="62">
        <v>0.1</v>
      </c>
    </row>
    <row r="1761" spans="1:10" x14ac:dyDescent="0.25">
      <c r="A1761" s="1">
        <v>1741</v>
      </c>
      <c r="B1761" s="62">
        <v>706.4</v>
      </c>
      <c r="C1761" s="62">
        <v>-0.2</v>
      </c>
      <c r="D1761" s="62">
        <v>715</v>
      </c>
      <c r="E1761" s="67">
        <v>1741</v>
      </c>
      <c r="F1761" s="67">
        <v>277.10000000000002</v>
      </c>
      <c r="G1761" s="62">
        <v>-0.1</v>
      </c>
      <c r="H1761" s="62">
        <v>1741</v>
      </c>
      <c r="I1761" s="62">
        <v>269.39999999999998</v>
      </c>
      <c r="J1761" s="62">
        <v>0.1</v>
      </c>
    </row>
    <row r="1762" spans="1:10" x14ac:dyDescent="0.25">
      <c r="A1762" s="1">
        <v>1742</v>
      </c>
      <c r="B1762" s="62">
        <v>706</v>
      </c>
      <c r="C1762" s="62">
        <v>-0.5</v>
      </c>
      <c r="D1762" s="62">
        <v>714.6</v>
      </c>
      <c r="E1762" s="67">
        <v>1742</v>
      </c>
      <c r="F1762" s="67">
        <v>277</v>
      </c>
      <c r="G1762" s="62">
        <v>-0.1</v>
      </c>
      <c r="H1762" s="62">
        <v>1742</v>
      </c>
      <c r="I1762" s="62">
        <v>269.5</v>
      </c>
      <c r="J1762" s="62">
        <v>0.1</v>
      </c>
    </row>
    <row r="1763" spans="1:10" x14ac:dyDescent="0.25">
      <c r="A1763" s="1">
        <v>1743</v>
      </c>
      <c r="B1763" s="62">
        <v>705.3</v>
      </c>
      <c r="C1763" s="62">
        <v>-0.8</v>
      </c>
      <c r="D1763" s="62">
        <v>713.9</v>
      </c>
      <c r="E1763" s="67">
        <v>1743</v>
      </c>
      <c r="F1763" s="67">
        <v>276.89999999999998</v>
      </c>
      <c r="G1763" s="62">
        <v>-0.1</v>
      </c>
      <c r="H1763" s="62">
        <v>1743</v>
      </c>
      <c r="I1763" s="62">
        <v>269.7</v>
      </c>
      <c r="J1763" s="62">
        <v>0.1</v>
      </c>
    </row>
    <row r="1764" spans="1:10" x14ac:dyDescent="0.25">
      <c r="A1764" s="1">
        <v>1744</v>
      </c>
      <c r="B1764" s="62">
        <v>704.3</v>
      </c>
      <c r="C1764" s="62">
        <v>-1.1000000000000001</v>
      </c>
      <c r="D1764" s="62">
        <v>712.9</v>
      </c>
      <c r="E1764" s="67">
        <v>1744</v>
      </c>
      <c r="F1764" s="67">
        <v>276.8</v>
      </c>
      <c r="G1764" s="62">
        <v>0</v>
      </c>
      <c r="H1764" s="62">
        <v>1744</v>
      </c>
      <c r="I1764" s="62">
        <v>269.8</v>
      </c>
      <c r="J1764" s="62">
        <v>0.2</v>
      </c>
    </row>
    <row r="1765" spans="1:10" x14ac:dyDescent="0.25">
      <c r="A1765" s="1">
        <v>1745</v>
      </c>
      <c r="B1765" s="62">
        <v>703.1</v>
      </c>
      <c r="C1765" s="62">
        <v>-1.3</v>
      </c>
      <c r="D1765" s="62">
        <v>711.6</v>
      </c>
      <c r="E1765" s="67">
        <v>1745</v>
      </c>
      <c r="F1765" s="67">
        <v>276.8</v>
      </c>
      <c r="G1765" s="62">
        <v>0</v>
      </c>
      <c r="H1765" s="62">
        <v>1745</v>
      </c>
      <c r="I1765" s="62">
        <v>270</v>
      </c>
      <c r="J1765" s="62">
        <v>0.2</v>
      </c>
    </row>
    <row r="1766" spans="1:10" x14ac:dyDescent="0.25">
      <c r="A1766" s="1">
        <v>1746</v>
      </c>
      <c r="B1766" s="62">
        <v>701.7</v>
      </c>
      <c r="C1766" s="62">
        <v>-1.4</v>
      </c>
      <c r="D1766" s="62">
        <v>710.2</v>
      </c>
      <c r="E1766" s="67">
        <v>1746</v>
      </c>
      <c r="F1766" s="67">
        <v>276.8</v>
      </c>
      <c r="G1766" s="62">
        <v>0</v>
      </c>
      <c r="H1766" s="62">
        <v>1746</v>
      </c>
      <c r="I1766" s="62">
        <v>270.2</v>
      </c>
      <c r="J1766" s="62">
        <v>0.2</v>
      </c>
    </row>
    <row r="1767" spans="1:10" x14ac:dyDescent="0.25">
      <c r="A1767" s="1">
        <v>1747</v>
      </c>
      <c r="B1767" s="62">
        <v>700.2</v>
      </c>
      <c r="C1767" s="62">
        <v>-1.4</v>
      </c>
      <c r="D1767" s="62">
        <v>708.8</v>
      </c>
      <c r="E1767" s="67">
        <v>1747</v>
      </c>
      <c r="F1767" s="67">
        <v>276.8</v>
      </c>
      <c r="G1767" s="62">
        <v>0</v>
      </c>
      <c r="H1767" s="62">
        <v>1747</v>
      </c>
      <c r="I1767" s="62">
        <v>270.39999999999998</v>
      </c>
      <c r="J1767" s="62">
        <v>0.2</v>
      </c>
    </row>
    <row r="1768" spans="1:10" x14ac:dyDescent="0.25">
      <c r="A1768" s="1">
        <v>1748</v>
      </c>
      <c r="B1768" s="62">
        <v>698.9</v>
      </c>
      <c r="C1768" s="62">
        <v>-1.3</v>
      </c>
      <c r="D1768" s="62">
        <v>707.4</v>
      </c>
      <c r="E1768" s="67">
        <v>1748</v>
      </c>
      <c r="F1768" s="67">
        <v>276.8</v>
      </c>
      <c r="G1768" s="62">
        <v>0</v>
      </c>
      <c r="H1768" s="62">
        <v>1748</v>
      </c>
      <c r="I1768" s="62">
        <v>270.60000000000002</v>
      </c>
      <c r="J1768" s="62">
        <v>0.30000000000000004</v>
      </c>
    </row>
    <row r="1769" spans="1:10" x14ac:dyDescent="0.25">
      <c r="A1769" s="1">
        <v>1749</v>
      </c>
      <c r="B1769" s="62">
        <v>697.7</v>
      </c>
      <c r="C1769" s="62">
        <v>-1</v>
      </c>
      <c r="D1769" s="62">
        <v>706.2</v>
      </c>
      <c r="E1769" s="67">
        <v>1749</v>
      </c>
      <c r="F1769" s="67">
        <v>276.8</v>
      </c>
      <c r="G1769" s="62">
        <v>0</v>
      </c>
      <c r="H1769" s="62">
        <v>1749</v>
      </c>
      <c r="I1769" s="62">
        <v>270.89999999999998</v>
      </c>
      <c r="J1769" s="62">
        <v>0.30000000000000004</v>
      </c>
    </row>
    <row r="1770" spans="1:10" x14ac:dyDescent="0.25">
      <c r="A1770" s="1">
        <v>1750</v>
      </c>
      <c r="B1770" s="62">
        <v>696.8</v>
      </c>
      <c r="C1770" s="62">
        <v>-0.7</v>
      </c>
      <c r="D1770" s="62">
        <v>705.3</v>
      </c>
      <c r="E1770" s="67">
        <v>1750</v>
      </c>
      <c r="F1770" s="67">
        <v>276.8</v>
      </c>
      <c r="G1770" s="62">
        <v>0</v>
      </c>
      <c r="H1770" s="62">
        <v>1750</v>
      </c>
      <c r="I1770" s="62">
        <v>271.2</v>
      </c>
      <c r="J1770" s="62">
        <v>0.30000000000000004</v>
      </c>
    </row>
    <row r="1771" spans="1:10" x14ac:dyDescent="0.25">
      <c r="A1771" s="1">
        <v>1751</v>
      </c>
      <c r="B1771" s="62">
        <v>696.4</v>
      </c>
      <c r="C1771" s="62">
        <v>-0.30000000000000004</v>
      </c>
      <c r="D1771" s="62">
        <v>704.9</v>
      </c>
      <c r="E1771" s="67">
        <v>1751</v>
      </c>
      <c r="F1771" s="67">
        <v>276.8</v>
      </c>
      <c r="G1771" s="62">
        <v>0</v>
      </c>
      <c r="H1771" s="62">
        <v>1751</v>
      </c>
      <c r="I1771" s="62">
        <v>271.5</v>
      </c>
      <c r="J1771" s="62">
        <v>0.30000000000000004</v>
      </c>
    </row>
    <row r="1772" spans="1:10" x14ac:dyDescent="0.25">
      <c r="A1772" s="1">
        <v>1752</v>
      </c>
      <c r="B1772" s="62">
        <v>696.2</v>
      </c>
      <c r="C1772" s="62">
        <v>0</v>
      </c>
      <c r="D1772" s="62">
        <v>704.7</v>
      </c>
      <c r="E1772" s="67">
        <v>1752</v>
      </c>
      <c r="F1772" s="67">
        <v>276.8</v>
      </c>
      <c r="G1772" s="62">
        <v>0</v>
      </c>
      <c r="H1772" s="62">
        <v>1752</v>
      </c>
      <c r="I1772" s="62">
        <v>271.8</v>
      </c>
      <c r="J1772" s="62">
        <v>0.30000000000000004</v>
      </c>
    </row>
    <row r="1773" spans="1:10" x14ac:dyDescent="0.25">
      <c r="A1773" s="1">
        <v>1753</v>
      </c>
      <c r="B1773" s="62">
        <v>696.3</v>
      </c>
      <c r="C1773" s="62">
        <v>0.1</v>
      </c>
      <c r="D1773" s="62">
        <v>704.8</v>
      </c>
      <c r="E1773" s="67">
        <v>1753</v>
      </c>
      <c r="F1773" s="67">
        <v>276.8</v>
      </c>
      <c r="G1773" s="62">
        <v>0</v>
      </c>
      <c r="H1773" s="62">
        <v>1753</v>
      </c>
      <c r="I1773" s="62">
        <v>272.2</v>
      </c>
      <c r="J1773" s="62">
        <v>0.30000000000000004</v>
      </c>
    </row>
    <row r="1774" spans="1:10" x14ac:dyDescent="0.25">
      <c r="A1774" s="1">
        <v>1754</v>
      </c>
      <c r="B1774" s="62">
        <v>696.5</v>
      </c>
      <c r="C1774" s="62">
        <v>0.2</v>
      </c>
      <c r="D1774" s="62">
        <v>705</v>
      </c>
      <c r="E1774" s="67">
        <v>1754</v>
      </c>
      <c r="F1774" s="67">
        <v>276.7</v>
      </c>
      <c r="G1774" s="62">
        <v>0</v>
      </c>
      <c r="H1774" s="62">
        <v>1754</v>
      </c>
      <c r="I1774" s="62">
        <v>272.5</v>
      </c>
      <c r="J1774" s="62">
        <v>0.30000000000000004</v>
      </c>
    </row>
    <row r="1775" spans="1:10" x14ac:dyDescent="0.25">
      <c r="A1775" s="1">
        <v>1755</v>
      </c>
      <c r="B1775" s="62">
        <v>696.8</v>
      </c>
      <c r="C1775" s="62">
        <v>0.4</v>
      </c>
      <c r="D1775" s="62">
        <v>705.3</v>
      </c>
      <c r="E1775" s="67">
        <v>1755</v>
      </c>
      <c r="F1775" s="67">
        <v>276.7</v>
      </c>
      <c r="G1775" s="62">
        <v>0</v>
      </c>
      <c r="H1775" s="62">
        <v>1755</v>
      </c>
      <c r="I1775" s="62">
        <v>272.8</v>
      </c>
      <c r="J1775" s="62">
        <v>0.30000000000000004</v>
      </c>
    </row>
    <row r="1776" spans="1:10" x14ac:dyDescent="0.25">
      <c r="A1776" s="1">
        <v>1756</v>
      </c>
      <c r="B1776" s="62">
        <v>697.2</v>
      </c>
      <c r="C1776" s="62">
        <v>0.5</v>
      </c>
      <c r="D1776" s="62">
        <v>705.7</v>
      </c>
      <c r="E1776" s="67">
        <v>1756</v>
      </c>
      <c r="F1776" s="67">
        <v>276.60000000000002</v>
      </c>
      <c r="G1776" s="62">
        <v>0</v>
      </c>
      <c r="H1776" s="62">
        <v>1756</v>
      </c>
      <c r="I1776" s="62">
        <v>273.10000000000002</v>
      </c>
      <c r="J1776" s="62">
        <v>0.30000000000000004</v>
      </c>
    </row>
    <row r="1777" spans="1:10" x14ac:dyDescent="0.25">
      <c r="A1777" s="1">
        <v>1757</v>
      </c>
      <c r="B1777" s="62">
        <v>697.7</v>
      </c>
      <c r="C1777" s="62">
        <v>0.60000000000000009</v>
      </c>
      <c r="D1777" s="62">
        <v>706.2</v>
      </c>
      <c r="E1777" s="67">
        <v>1757</v>
      </c>
      <c r="F1777" s="67">
        <v>276.60000000000002</v>
      </c>
      <c r="G1777" s="62">
        <v>0</v>
      </c>
      <c r="H1777" s="62">
        <v>1757</v>
      </c>
      <c r="I1777" s="62">
        <v>273.39999999999998</v>
      </c>
      <c r="J1777" s="62">
        <v>0.30000000000000004</v>
      </c>
    </row>
    <row r="1778" spans="1:10" x14ac:dyDescent="0.25">
      <c r="A1778" s="1">
        <v>1758</v>
      </c>
      <c r="B1778" s="62">
        <v>698.4</v>
      </c>
      <c r="C1778" s="62">
        <v>0.7</v>
      </c>
      <c r="D1778" s="62">
        <v>706.9</v>
      </c>
      <c r="E1778" s="67">
        <v>1758</v>
      </c>
      <c r="F1778" s="67">
        <v>276.60000000000002</v>
      </c>
      <c r="G1778" s="62">
        <v>0</v>
      </c>
      <c r="H1778" s="62">
        <v>1758</v>
      </c>
      <c r="I1778" s="62">
        <v>273.7</v>
      </c>
      <c r="J1778" s="62">
        <v>0.2</v>
      </c>
    </row>
    <row r="1779" spans="1:10" x14ac:dyDescent="0.25">
      <c r="A1779" s="1">
        <v>1759</v>
      </c>
      <c r="B1779" s="62">
        <v>699.1</v>
      </c>
      <c r="C1779" s="62">
        <v>0.8</v>
      </c>
      <c r="D1779" s="62">
        <v>707.6</v>
      </c>
      <c r="E1779" s="67">
        <v>1759</v>
      </c>
      <c r="F1779" s="67">
        <v>276.5</v>
      </c>
      <c r="G1779" s="62">
        <v>0</v>
      </c>
      <c r="H1779" s="62">
        <v>1759</v>
      </c>
      <c r="I1779" s="62">
        <v>273.89999999999998</v>
      </c>
      <c r="J1779" s="62">
        <v>0.2</v>
      </c>
    </row>
    <row r="1780" spans="1:10" x14ac:dyDescent="0.25">
      <c r="A1780" s="1">
        <v>1760</v>
      </c>
      <c r="B1780" s="62">
        <v>700</v>
      </c>
      <c r="C1780" s="62">
        <v>0.9</v>
      </c>
      <c r="D1780" s="62">
        <v>708.5</v>
      </c>
      <c r="E1780" s="67">
        <v>1760</v>
      </c>
      <c r="F1780" s="67">
        <v>276.5</v>
      </c>
      <c r="G1780" s="62">
        <v>0</v>
      </c>
      <c r="H1780" s="62">
        <v>1760</v>
      </c>
      <c r="I1780" s="62">
        <v>274.10000000000002</v>
      </c>
      <c r="J1780" s="62">
        <v>0.2</v>
      </c>
    </row>
    <row r="1781" spans="1:10" x14ac:dyDescent="0.25">
      <c r="A1781" s="1">
        <v>1761</v>
      </c>
      <c r="B1781" s="62">
        <v>701</v>
      </c>
      <c r="C1781" s="62">
        <v>1.1000000000000001</v>
      </c>
      <c r="D1781" s="62">
        <v>709.5</v>
      </c>
      <c r="E1781" s="67">
        <v>1761</v>
      </c>
      <c r="F1781" s="67">
        <v>276.5</v>
      </c>
      <c r="G1781" s="62">
        <v>0</v>
      </c>
      <c r="H1781" s="62">
        <v>1761</v>
      </c>
      <c r="I1781" s="62">
        <v>274.2</v>
      </c>
      <c r="J1781" s="62">
        <v>0.1</v>
      </c>
    </row>
    <row r="1782" spans="1:10" x14ac:dyDescent="0.25">
      <c r="A1782" s="1">
        <v>1762</v>
      </c>
      <c r="B1782" s="62">
        <v>702.1</v>
      </c>
      <c r="C1782" s="62">
        <v>1.2</v>
      </c>
      <c r="D1782" s="62">
        <v>710.6</v>
      </c>
      <c r="E1782" s="67">
        <v>1762</v>
      </c>
      <c r="F1782" s="67">
        <v>276.5</v>
      </c>
      <c r="G1782" s="62">
        <v>0</v>
      </c>
      <c r="H1782" s="62">
        <v>1762</v>
      </c>
      <c r="I1782" s="62">
        <v>274.3</v>
      </c>
      <c r="J1782" s="62">
        <v>0</v>
      </c>
    </row>
    <row r="1783" spans="1:10" x14ac:dyDescent="0.25">
      <c r="A1783" s="1">
        <v>1763</v>
      </c>
      <c r="B1783" s="62">
        <v>703.3</v>
      </c>
      <c r="C1783" s="62">
        <v>1.3</v>
      </c>
      <c r="D1783" s="62">
        <v>711.9</v>
      </c>
      <c r="E1783" s="67">
        <v>1763</v>
      </c>
      <c r="F1783" s="67">
        <v>276.5</v>
      </c>
      <c r="G1783" s="62">
        <v>0</v>
      </c>
      <c r="H1783" s="62">
        <v>1763</v>
      </c>
      <c r="I1783" s="62">
        <v>274.3</v>
      </c>
      <c r="J1783" s="62">
        <v>0</v>
      </c>
    </row>
    <row r="1784" spans="1:10" x14ac:dyDescent="0.25">
      <c r="A1784" s="1">
        <v>1764</v>
      </c>
      <c r="B1784" s="62">
        <v>704.7</v>
      </c>
      <c r="C1784" s="62">
        <v>1.5</v>
      </c>
      <c r="D1784" s="62">
        <v>713.3</v>
      </c>
      <c r="E1784" s="67">
        <v>1764</v>
      </c>
      <c r="F1784" s="67">
        <v>276.60000000000002</v>
      </c>
      <c r="G1784" s="62">
        <v>0.1</v>
      </c>
      <c r="H1784" s="62">
        <v>1764</v>
      </c>
      <c r="I1784" s="62">
        <v>274.2</v>
      </c>
      <c r="J1784" s="62">
        <v>0</v>
      </c>
    </row>
    <row r="1785" spans="1:10" x14ac:dyDescent="0.25">
      <c r="A1785" s="1">
        <v>1765</v>
      </c>
      <c r="B1785" s="62">
        <v>706.3</v>
      </c>
      <c r="C1785" s="62">
        <v>1.6</v>
      </c>
      <c r="D1785" s="62">
        <v>714.9</v>
      </c>
      <c r="E1785" s="67">
        <v>1765</v>
      </c>
      <c r="F1785" s="67">
        <v>276.60000000000002</v>
      </c>
      <c r="G1785" s="62">
        <v>0.1</v>
      </c>
      <c r="H1785" s="62">
        <v>1765</v>
      </c>
      <c r="I1785" s="62">
        <v>274.2</v>
      </c>
      <c r="J1785" s="62">
        <v>-0.1</v>
      </c>
    </row>
    <row r="1786" spans="1:10" x14ac:dyDescent="0.25">
      <c r="A1786" s="1">
        <v>1766</v>
      </c>
      <c r="B1786" s="62">
        <v>707.8</v>
      </c>
      <c r="C1786" s="62">
        <v>1.6</v>
      </c>
      <c r="D1786" s="62">
        <v>716.5</v>
      </c>
      <c r="E1786" s="67">
        <v>1766</v>
      </c>
      <c r="F1786" s="67">
        <v>276.7</v>
      </c>
      <c r="G1786" s="62">
        <v>0.1</v>
      </c>
      <c r="H1786" s="62">
        <v>1766</v>
      </c>
      <c r="I1786" s="62">
        <v>274.10000000000002</v>
      </c>
      <c r="J1786" s="62">
        <v>-0.1</v>
      </c>
    </row>
    <row r="1787" spans="1:10" x14ac:dyDescent="0.25">
      <c r="A1787" s="1">
        <v>1767</v>
      </c>
      <c r="B1787" s="62">
        <v>709.5</v>
      </c>
      <c r="C1787" s="62">
        <v>1.6</v>
      </c>
      <c r="D1787" s="62">
        <v>718.1</v>
      </c>
      <c r="E1787" s="67">
        <v>1767</v>
      </c>
      <c r="F1787" s="67">
        <v>276.89999999999998</v>
      </c>
      <c r="G1787" s="62">
        <v>0.1</v>
      </c>
      <c r="H1787" s="62">
        <v>1767</v>
      </c>
      <c r="I1787" s="62">
        <v>274</v>
      </c>
      <c r="J1787" s="62">
        <v>-0.1</v>
      </c>
    </row>
    <row r="1788" spans="1:10" x14ac:dyDescent="0.25">
      <c r="A1788" s="1">
        <v>1768</v>
      </c>
      <c r="B1788" s="62">
        <v>711.1</v>
      </c>
      <c r="C1788" s="62">
        <v>1.6</v>
      </c>
      <c r="D1788" s="62">
        <v>719.7</v>
      </c>
      <c r="E1788" s="67">
        <v>1768</v>
      </c>
      <c r="F1788" s="67">
        <v>277</v>
      </c>
      <c r="G1788" s="62">
        <v>0.1</v>
      </c>
      <c r="H1788" s="62">
        <v>1768</v>
      </c>
      <c r="I1788" s="62">
        <v>273.89999999999998</v>
      </c>
      <c r="J1788" s="62">
        <v>-0.1</v>
      </c>
    </row>
    <row r="1789" spans="1:10" x14ac:dyDescent="0.25">
      <c r="A1789" s="1">
        <v>1769</v>
      </c>
      <c r="B1789" s="62">
        <v>712.6</v>
      </c>
      <c r="C1789" s="62">
        <v>1.5</v>
      </c>
      <c r="D1789" s="62">
        <v>721.3</v>
      </c>
      <c r="E1789" s="67">
        <v>1769</v>
      </c>
      <c r="F1789" s="67">
        <v>277.10000000000002</v>
      </c>
      <c r="G1789" s="62">
        <v>0.1</v>
      </c>
      <c r="H1789" s="62">
        <v>1769</v>
      </c>
      <c r="I1789" s="62">
        <v>273.8</v>
      </c>
      <c r="J1789" s="62">
        <v>-0.1</v>
      </c>
    </row>
    <row r="1790" spans="1:10" x14ac:dyDescent="0.25">
      <c r="A1790" s="1">
        <v>1770</v>
      </c>
      <c r="B1790" s="62">
        <v>714.1</v>
      </c>
      <c r="C1790" s="62">
        <v>1.4</v>
      </c>
      <c r="D1790" s="62">
        <v>722.8</v>
      </c>
      <c r="E1790" s="67">
        <v>1770</v>
      </c>
      <c r="F1790" s="67">
        <v>277.3</v>
      </c>
      <c r="G1790" s="62">
        <v>0.1</v>
      </c>
      <c r="H1790" s="62">
        <v>1770</v>
      </c>
      <c r="I1790" s="62">
        <v>273.7</v>
      </c>
      <c r="J1790" s="62">
        <v>-0.1</v>
      </c>
    </row>
    <row r="1791" spans="1:10" x14ac:dyDescent="0.25">
      <c r="A1791" s="1">
        <v>1771</v>
      </c>
      <c r="B1791" s="62">
        <v>715.4</v>
      </c>
      <c r="C1791" s="62">
        <v>1.2</v>
      </c>
      <c r="D1791" s="62">
        <v>724.1</v>
      </c>
      <c r="E1791" s="67">
        <v>1771</v>
      </c>
      <c r="F1791" s="67">
        <v>277.39999999999998</v>
      </c>
      <c r="G1791" s="62">
        <v>0.1</v>
      </c>
      <c r="H1791" s="62">
        <v>1771</v>
      </c>
      <c r="I1791" s="62">
        <v>273.60000000000002</v>
      </c>
      <c r="J1791" s="62">
        <v>-0.1</v>
      </c>
    </row>
    <row r="1792" spans="1:10" x14ac:dyDescent="0.25">
      <c r="A1792" s="1">
        <v>1772</v>
      </c>
      <c r="B1792" s="62">
        <v>716.6</v>
      </c>
      <c r="C1792" s="62">
        <v>1.1000000000000001</v>
      </c>
      <c r="D1792" s="62">
        <v>725.3</v>
      </c>
      <c r="E1792" s="67">
        <v>1772</v>
      </c>
      <c r="F1792" s="67">
        <v>277.60000000000002</v>
      </c>
      <c r="G1792" s="62">
        <v>0.1</v>
      </c>
      <c r="H1792" s="62">
        <v>1772</v>
      </c>
      <c r="I1792" s="62">
        <v>273.5</v>
      </c>
      <c r="J1792" s="62">
        <v>-0.1</v>
      </c>
    </row>
    <row r="1793" spans="1:10" x14ac:dyDescent="0.25">
      <c r="A1793" s="1">
        <v>1773</v>
      </c>
      <c r="B1793" s="62">
        <v>717.5</v>
      </c>
      <c r="C1793" s="62">
        <v>0.8</v>
      </c>
      <c r="D1793" s="62">
        <v>726.3</v>
      </c>
      <c r="E1793" s="67">
        <v>1773</v>
      </c>
      <c r="F1793" s="67">
        <v>277.7</v>
      </c>
      <c r="G1793" s="62">
        <v>0.1</v>
      </c>
      <c r="H1793" s="62">
        <v>1773</v>
      </c>
      <c r="I1793" s="62">
        <v>273.3</v>
      </c>
      <c r="J1793" s="62">
        <v>-0.1</v>
      </c>
    </row>
    <row r="1794" spans="1:10" x14ac:dyDescent="0.25">
      <c r="A1794" s="1">
        <v>1774</v>
      </c>
      <c r="B1794" s="62">
        <v>718.2</v>
      </c>
      <c r="C1794" s="62">
        <v>0.5</v>
      </c>
      <c r="D1794" s="62">
        <v>726.9</v>
      </c>
      <c r="E1794" s="67">
        <v>1774</v>
      </c>
      <c r="F1794" s="67">
        <v>277.8</v>
      </c>
      <c r="G1794" s="62">
        <v>0.1</v>
      </c>
      <c r="H1794" s="62">
        <v>1774</v>
      </c>
      <c r="I1794" s="62">
        <v>273.2</v>
      </c>
      <c r="J1794" s="62">
        <v>-0.1</v>
      </c>
    </row>
    <row r="1795" spans="1:10" x14ac:dyDescent="0.25">
      <c r="A1795" s="1">
        <v>1775</v>
      </c>
      <c r="B1795" s="62">
        <v>718.6</v>
      </c>
      <c r="C1795" s="62">
        <v>0.2</v>
      </c>
      <c r="D1795" s="62">
        <v>727.3</v>
      </c>
      <c r="E1795" s="67">
        <v>1775</v>
      </c>
      <c r="F1795" s="67">
        <v>278</v>
      </c>
      <c r="G1795" s="62">
        <v>0.1</v>
      </c>
      <c r="H1795" s="62">
        <v>1775</v>
      </c>
      <c r="I1795" s="62">
        <v>273.10000000000002</v>
      </c>
      <c r="J1795" s="62">
        <v>-0.1</v>
      </c>
    </row>
    <row r="1796" spans="1:10" x14ac:dyDescent="0.25">
      <c r="A1796" s="1">
        <v>1776</v>
      </c>
      <c r="B1796" s="62">
        <v>718.7</v>
      </c>
      <c r="C1796" s="62">
        <v>0</v>
      </c>
      <c r="D1796" s="62">
        <v>727.4</v>
      </c>
      <c r="E1796" s="67">
        <v>1776</v>
      </c>
      <c r="F1796" s="67">
        <v>278.10000000000002</v>
      </c>
      <c r="G1796" s="62">
        <v>0.1</v>
      </c>
      <c r="H1796" s="62">
        <v>1776</v>
      </c>
      <c r="I1796" s="62">
        <v>272.89999999999998</v>
      </c>
      <c r="J1796" s="62">
        <v>-0.1</v>
      </c>
    </row>
    <row r="1797" spans="1:10" x14ac:dyDescent="0.25">
      <c r="A1797" s="1">
        <v>1777</v>
      </c>
      <c r="B1797" s="62">
        <v>718.6</v>
      </c>
      <c r="C1797" s="62">
        <v>-0.2</v>
      </c>
      <c r="D1797" s="62">
        <v>727.3</v>
      </c>
      <c r="E1797" s="67">
        <v>1777</v>
      </c>
      <c r="F1797" s="67">
        <v>278.10000000000002</v>
      </c>
      <c r="G1797" s="62">
        <v>0.1</v>
      </c>
      <c r="H1797" s="62">
        <v>1777</v>
      </c>
      <c r="I1797" s="62">
        <v>272.8</v>
      </c>
      <c r="J1797" s="62">
        <v>-0.1</v>
      </c>
    </row>
    <row r="1798" spans="1:10" x14ac:dyDescent="0.25">
      <c r="A1798" s="1">
        <v>1778</v>
      </c>
      <c r="B1798" s="62">
        <v>718.4</v>
      </c>
      <c r="C1798" s="62">
        <v>-0.2</v>
      </c>
      <c r="D1798" s="62">
        <v>727.2</v>
      </c>
      <c r="E1798" s="67">
        <v>1778</v>
      </c>
      <c r="F1798" s="67">
        <v>278.2</v>
      </c>
      <c r="G1798" s="62">
        <v>0</v>
      </c>
      <c r="H1798" s="62">
        <v>1778</v>
      </c>
      <c r="I1798" s="62">
        <v>272.7</v>
      </c>
      <c r="J1798" s="62">
        <v>-0.1</v>
      </c>
    </row>
    <row r="1799" spans="1:10" x14ac:dyDescent="0.25">
      <c r="A1799" s="1">
        <v>1779</v>
      </c>
      <c r="B1799" s="62">
        <v>718.2</v>
      </c>
      <c r="C1799" s="62">
        <v>-0.1</v>
      </c>
      <c r="D1799" s="62">
        <v>727</v>
      </c>
      <c r="E1799" s="67">
        <v>1779</v>
      </c>
      <c r="F1799" s="67">
        <v>278.2</v>
      </c>
      <c r="G1799" s="62">
        <v>0</v>
      </c>
      <c r="H1799" s="62">
        <v>1779</v>
      </c>
      <c r="I1799" s="62">
        <v>272.5</v>
      </c>
      <c r="J1799" s="62">
        <v>-0.1</v>
      </c>
    </row>
    <row r="1800" spans="1:10" x14ac:dyDescent="0.25">
      <c r="A1800" s="1">
        <v>1780</v>
      </c>
      <c r="B1800" s="62">
        <v>718.2</v>
      </c>
      <c r="C1800" s="62">
        <v>0</v>
      </c>
      <c r="D1800" s="62">
        <v>726.9</v>
      </c>
      <c r="E1800" s="67">
        <v>1780</v>
      </c>
      <c r="F1800" s="67">
        <v>278.2</v>
      </c>
      <c r="G1800" s="62">
        <v>0</v>
      </c>
      <c r="H1800" s="62">
        <v>1780</v>
      </c>
      <c r="I1800" s="62">
        <v>272.39999999999998</v>
      </c>
      <c r="J1800" s="62">
        <v>-0.1</v>
      </c>
    </row>
    <row r="1801" spans="1:10" x14ac:dyDescent="0.25">
      <c r="A1801" s="1">
        <v>1781</v>
      </c>
      <c r="B1801" s="62">
        <v>718.3</v>
      </c>
      <c r="C1801" s="62">
        <v>0.30000000000000004</v>
      </c>
      <c r="D1801" s="62">
        <v>727.1</v>
      </c>
      <c r="E1801" s="67">
        <v>1781</v>
      </c>
      <c r="F1801" s="67">
        <v>278.10000000000002</v>
      </c>
      <c r="G1801" s="62">
        <v>0</v>
      </c>
      <c r="H1801" s="62">
        <v>1781</v>
      </c>
      <c r="I1801" s="62">
        <v>272.3</v>
      </c>
      <c r="J1801" s="62">
        <v>-0.1</v>
      </c>
    </row>
    <row r="1802" spans="1:10" x14ac:dyDescent="0.25">
      <c r="A1802" s="1">
        <v>1782</v>
      </c>
      <c r="B1802" s="62">
        <v>718.7</v>
      </c>
      <c r="C1802" s="62">
        <v>0.4</v>
      </c>
      <c r="D1802" s="62">
        <v>727.5</v>
      </c>
      <c r="E1802" s="67">
        <v>1782</v>
      </c>
      <c r="F1802" s="67">
        <v>278.2</v>
      </c>
      <c r="G1802" s="62">
        <v>0.1</v>
      </c>
      <c r="H1802" s="62">
        <v>1782</v>
      </c>
      <c r="I1802" s="62">
        <v>272.2</v>
      </c>
      <c r="J1802" s="62">
        <v>-0.1</v>
      </c>
    </row>
    <row r="1803" spans="1:10" x14ac:dyDescent="0.25">
      <c r="A1803" s="1">
        <v>1783</v>
      </c>
      <c r="B1803" s="62">
        <v>719.1</v>
      </c>
      <c r="C1803" s="62">
        <v>0.5</v>
      </c>
      <c r="D1803" s="62">
        <v>727.9</v>
      </c>
      <c r="E1803" s="67">
        <v>1783</v>
      </c>
      <c r="F1803" s="67">
        <v>278.3</v>
      </c>
      <c r="G1803" s="62">
        <v>0.1</v>
      </c>
      <c r="H1803" s="62">
        <v>1783</v>
      </c>
      <c r="I1803" s="62">
        <v>272.10000000000002</v>
      </c>
      <c r="J1803" s="62">
        <v>-0.1</v>
      </c>
    </row>
    <row r="1804" spans="1:10" x14ac:dyDescent="0.25">
      <c r="A1804" s="1">
        <v>1784</v>
      </c>
      <c r="B1804" s="62">
        <v>719.6</v>
      </c>
      <c r="C1804" s="62">
        <v>0.30000000000000004</v>
      </c>
      <c r="D1804" s="62">
        <v>728.3</v>
      </c>
      <c r="E1804" s="67">
        <v>1784</v>
      </c>
      <c r="F1804" s="67">
        <v>278.39999999999998</v>
      </c>
      <c r="G1804" s="62">
        <v>0.2</v>
      </c>
      <c r="H1804" s="62">
        <v>1784</v>
      </c>
      <c r="I1804" s="62">
        <v>272</v>
      </c>
      <c r="J1804" s="62">
        <v>-0.1</v>
      </c>
    </row>
    <row r="1805" spans="1:10" x14ac:dyDescent="0.25">
      <c r="A1805" s="1">
        <v>1785</v>
      </c>
      <c r="B1805" s="62">
        <v>719.8</v>
      </c>
      <c r="C1805" s="62">
        <v>0.1</v>
      </c>
      <c r="D1805" s="62">
        <v>728.6</v>
      </c>
      <c r="E1805" s="67">
        <v>1785</v>
      </c>
      <c r="F1805" s="67">
        <v>278.60000000000002</v>
      </c>
      <c r="G1805" s="62">
        <v>0.2</v>
      </c>
      <c r="H1805" s="62">
        <v>1785</v>
      </c>
      <c r="I1805" s="62">
        <v>271.89999999999998</v>
      </c>
      <c r="J1805" s="62">
        <v>-0.1</v>
      </c>
    </row>
    <row r="1806" spans="1:10" x14ac:dyDescent="0.25">
      <c r="A1806" s="1">
        <v>1786</v>
      </c>
      <c r="B1806" s="62">
        <v>719.8</v>
      </c>
      <c r="C1806" s="62">
        <v>-0.1</v>
      </c>
      <c r="D1806" s="62">
        <v>728.6</v>
      </c>
      <c r="E1806" s="67">
        <v>1786</v>
      </c>
      <c r="F1806" s="67">
        <v>278.89999999999998</v>
      </c>
      <c r="G1806" s="62">
        <v>0.2</v>
      </c>
      <c r="H1806" s="62">
        <v>1786</v>
      </c>
      <c r="I1806" s="62">
        <v>271.8</v>
      </c>
      <c r="J1806" s="62">
        <v>-0.1</v>
      </c>
    </row>
    <row r="1807" spans="1:10" x14ac:dyDescent="0.25">
      <c r="A1807" s="1">
        <v>1787</v>
      </c>
      <c r="B1807" s="62">
        <v>719.6</v>
      </c>
      <c r="C1807" s="62">
        <v>-0.30000000000000004</v>
      </c>
      <c r="D1807" s="62">
        <v>728.3</v>
      </c>
      <c r="E1807" s="67">
        <v>1787</v>
      </c>
      <c r="F1807" s="67">
        <v>279.10000000000002</v>
      </c>
      <c r="G1807" s="62">
        <v>0.30000000000000004</v>
      </c>
      <c r="H1807" s="62">
        <v>1787</v>
      </c>
      <c r="I1807" s="62">
        <v>271.8</v>
      </c>
      <c r="J1807" s="62">
        <v>0</v>
      </c>
    </row>
    <row r="1808" spans="1:10" x14ac:dyDescent="0.25">
      <c r="A1808" s="1">
        <v>1788</v>
      </c>
      <c r="B1808" s="62">
        <v>719.2</v>
      </c>
      <c r="C1808" s="62">
        <v>-0.4</v>
      </c>
      <c r="D1808" s="62">
        <v>728</v>
      </c>
      <c r="E1808" s="67">
        <v>1788</v>
      </c>
      <c r="F1808" s="67">
        <v>279.39999999999998</v>
      </c>
      <c r="G1808" s="62">
        <v>0.30000000000000004</v>
      </c>
      <c r="H1808" s="62">
        <v>1788</v>
      </c>
      <c r="I1808" s="62">
        <v>271.8</v>
      </c>
      <c r="J1808" s="62">
        <v>0</v>
      </c>
    </row>
    <row r="1809" spans="1:10" x14ac:dyDescent="0.25">
      <c r="A1809" s="1">
        <v>1789</v>
      </c>
      <c r="B1809" s="62">
        <v>718.8</v>
      </c>
      <c r="C1809" s="62">
        <v>-0.5</v>
      </c>
      <c r="D1809" s="62">
        <v>727.5</v>
      </c>
      <c r="E1809" s="67">
        <v>1789</v>
      </c>
      <c r="F1809" s="67">
        <v>279.7</v>
      </c>
      <c r="G1809" s="62">
        <v>0.30000000000000004</v>
      </c>
      <c r="H1809" s="62">
        <v>1789</v>
      </c>
      <c r="I1809" s="62">
        <v>271.8</v>
      </c>
      <c r="J1809" s="62">
        <v>0</v>
      </c>
    </row>
    <row r="1810" spans="1:10" x14ac:dyDescent="0.25">
      <c r="A1810" s="1">
        <v>1790</v>
      </c>
      <c r="B1810" s="62">
        <v>718.3</v>
      </c>
      <c r="C1810" s="62">
        <v>-0.4</v>
      </c>
      <c r="D1810" s="62">
        <v>727.1</v>
      </c>
      <c r="E1810" s="67">
        <v>1790</v>
      </c>
      <c r="F1810" s="67">
        <v>280</v>
      </c>
      <c r="G1810" s="62">
        <v>0.30000000000000004</v>
      </c>
      <c r="H1810" s="62">
        <v>1790</v>
      </c>
      <c r="I1810" s="62">
        <v>271.8</v>
      </c>
      <c r="J1810" s="62">
        <v>0</v>
      </c>
    </row>
    <row r="1811" spans="1:10" x14ac:dyDescent="0.25">
      <c r="A1811" s="1">
        <v>1791</v>
      </c>
      <c r="B1811" s="62">
        <v>717.9</v>
      </c>
      <c r="C1811" s="62">
        <v>-0.30000000000000004</v>
      </c>
      <c r="D1811" s="62">
        <v>726.7</v>
      </c>
      <c r="E1811" s="67">
        <v>1791</v>
      </c>
      <c r="F1811" s="67">
        <v>280.3</v>
      </c>
      <c r="G1811" s="62">
        <v>0.30000000000000004</v>
      </c>
      <c r="H1811" s="62">
        <v>1791</v>
      </c>
      <c r="I1811" s="62">
        <v>271.8</v>
      </c>
      <c r="J1811" s="62">
        <v>0</v>
      </c>
    </row>
    <row r="1812" spans="1:10" x14ac:dyDescent="0.25">
      <c r="A1812" s="1">
        <v>1792</v>
      </c>
      <c r="B1812" s="62">
        <v>717.7</v>
      </c>
      <c r="C1812" s="62">
        <v>-0.2</v>
      </c>
      <c r="D1812" s="62">
        <v>726.5</v>
      </c>
      <c r="E1812" s="67">
        <v>1792</v>
      </c>
      <c r="F1812" s="67">
        <v>280.60000000000002</v>
      </c>
      <c r="G1812" s="62">
        <v>0.30000000000000004</v>
      </c>
      <c r="H1812" s="62">
        <v>1792</v>
      </c>
      <c r="I1812" s="62">
        <v>271.8</v>
      </c>
      <c r="J1812" s="62">
        <v>0.1</v>
      </c>
    </row>
    <row r="1813" spans="1:10" x14ac:dyDescent="0.25">
      <c r="A1813" s="1">
        <v>1793</v>
      </c>
      <c r="B1813" s="62">
        <v>717.6</v>
      </c>
      <c r="C1813" s="62">
        <v>0.1</v>
      </c>
      <c r="D1813" s="62">
        <v>726.4</v>
      </c>
      <c r="E1813" s="67">
        <v>1793</v>
      </c>
      <c r="F1813" s="67">
        <v>280.89999999999998</v>
      </c>
      <c r="G1813" s="62">
        <v>0.30000000000000004</v>
      </c>
      <c r="H1813" s="62">
        <v>1793</v>
      </c>
      <c r="I1813" s="62">
        <v>271.89999999999998</v>
      </c>
      <c r="J1813" s="62">
        <v>0.1</v>
      </c>
    </row>
    <row r="1814" spans="1:10" x14ac:dyDescent="0.25">
      <c r="A1814" s="1">
        <v>1794</v>
      </c>
      <c r="B1814" s="62">
        <v>717.9</v>
      </c>
      <c r="C1814" s="62">
        <v>0.4</v>
      </c>
      <c r="D1814" s="62">
        <v>726.6</v>
      </c>
      <c r="E1814" s="67">
        <v>1794</v>
      </c>
      <c r="F1814" s="67">
        <v>281.2</v>
      </c>
      <c r="G1814" s="62">
        <v>0.30000000000000004</v>
      </c>
      <c r="H1814" s="62">
        <v>1794</v>
      </c>
      <c r="I1814" s="62">
        <v>272</v>
      </c>
      <c r="J1814" s="62">
        <v>0.1</v>
      </c>
    </row>
    <row r="1815" spans="1:10" x14ac:dyDescent="0.25">
      <c r="A1815" s="1">
        <v>1795</v>
      </c>
      <c r="B1815" s="62">
        <v>718.4</v>
      </c>
      <c r="C1815" s="62">
        <v>0.7</v>
      </c>
      <c r="D1815" s="62">
        <v>727.2</v>
      </c>
      <c r="E1815" s="67">
        <v>1795</v>
      </c>
      <c r="F1815" s="67">
        <v>281.39999999999998</v>
      </c>
      <c r="G1815" s="62">
        <v>0.2</v>
      </c>
      <c r="H1815" s="62">
        <v>1795</v>
      </c>
      <c r="I1815" s="62">
        <v>272.10000000000002</v>
      </c>
      <c r="J1815" s="62">
        <v>0.1</v>
      </c>
    </row>
    <row r="1816" spans="1:10" x14ac:dyDescent="0.25">
      <c r="A1816" s="1">
        <v>1796</v>
      </c>
      <c r="B1816" s="62">
        <v>719.4</v>
      </c>
      <c r="C1816" s="62">
        <v>1.2</v>
      </c>
      <c r="D1816" s="62">
        <v>728.1</v>
      </c>
      <c r="E1816" s="67">
        <v>1796</v>
      </c>
      <c r="F1816" s="67">
        <v>281.7</v>
      </c>
      <c r="G1816" s="62">
        <v>0.2</v>
      </c>
      <c r="H1816" s="62">
        <v>1796</v>
      </c>
      <c r="I1816" s="62">
        <v>272.2</v>
      </c>
      <c r="J1816" s="62">
        <v>0.1</v>
      </c>
    </row>
    <row r="1817" spans="1:10" x14ac:dyDescent="0.25">
      <c r="A1817" s="1">
        <v>1797</v>
      </c>
      <c r="B1817" s="62">
        <v>720.7</v>
      </c>
      <c r="C1817" s="62">
        <v>1.6</v>
      </c>
      <c r="D1817" s="62">
        <v>729.5</v>
      </c>
      <c r="E1817" s="67">
        <v>1797</v>
      </c>
      <c r="F1817" s="67">
        <v>281.89999999999998</v>
      </c>
      <c r="G1817" s="62">
        <v>0.2</v>
      </c>
      <c r="H1817" s="62">
        <v>1797</v>
      </c>
      <c r="I1817" s="62">
        <v>272.39999999999998</v>
      </c>
      <c r="J1817" s="62">
        <v>0.1</v>
      </c>
    </row>
    <row r="1818" spans="1:10" x14ac:dyDescent="0.25">
      <c r="A1818" s="1">
        <v>1798</v>
      </c>
      <c r="B1818" s="62">
        <v>722.6</v>
      </c>
      <c r="C1818" s="62">
        <v>2</v>
      </c>
      <c r="D1818" s="62">
        <v>731.4</v>
      </c>
      <c r="E1818" s="67">
        <v>1798</v>
      </c>
      <c r="F1818" s="67">
        <v>282.10000000000002</v>
      </c>
      <c r="G1818" s="62">
        <v>0.2</v>
      </c>
      <c r="H1818" s="62">
        <v>1798</v>
      </c>
      <c r="I1818" s="62">
        <v>272.5</v>
      </c>
      <c r="J1818" s="62">
        <v>0.1</v>
      </c>
    </row>
    <row r="1819" spans="1:10" x14ac:dyDescent="0.25">
      <c r="A1819" s="1">
        <v>1799</v>
      </c>
      <c r="B1819" s="62">
        <v>724.6</v>
      </c>
      <c r="C1819" s="62">
        <v>2.1</v>
      </c>
      <c r="D1819" s="62">
        <v>733.4</v>
      </c>
      <c r="E1819" s="67">
        <v>1799</v>
      </c>
      <c r="F1819" s="67">
        <v>282.39999999999998</v>
      </c>
      <c r="G1819" s="62">
        <v>0.2</v>
      </c>
      <c r="H1819" s="62">
        <v>1799</v>
      </c>
      <c r="I1819" s="62">
        <v>272.5</v>
      </c>
      <c r="J1819" s="62">
        <v>0</v>
      </c>
    </row>
    <row r="1820" spans="1:10" x14ac:dyDescent="0.25">
      <c r="A1820" s="1">
        <v>1800</v>
      </c>
      <c r="B1820" s="62">
        <v>726.6</v>
      </c>
      <c r="C1820" s="62">
        <v>2</v>
      </c>
      <c r="D1820" s="62">
        <v>735.5</v>
      </c>
      <c r="E1820" s="67">
        <v>1800</v>
      </c>
      <c r="F1820" s="67">
        <v>282.60000000000002</v>
      </c>
      <c r="G1820" s="62">
        <v>0.2</v>
      </c>
      <c r="H1820" s="62">
        <v>1800</v>
      </c>
      <c r="I1820" s="62">
        <v>272.60000000000002</v>
      </c>
      <c r="J1820" s="62">
        <v>0</v>
      </c>
    </row>
    <row r="1821" spans="1:10" x14ac:dyDescent="0.25">
      <c r="A1821" s="1">
        <v>1801</v>
      </c>
      <c r="B1821" s="62">
        <v>728.5</v>
      </c>
      <c r="C1821" s="62">
        <v>1.7000000000000002</v>
      </c>
      <c r="D1821" s="62">
        <v>737.3</v>
      </c>
      <c r="E1821" s="67">
        <v>1801</v>
      </c>
      <c r="F1821" s="67">
        <v>282.8</v>
      </c>
      <c r="G1821" s="62">
        <v>0.2</v>
      </c>
      <c r="H1821" s="62">
        <v>1801</v>
      </c>
      <c r="I1821" s="62">
        <v>272.5</v>
      </c>
      <c r="J1821" s="62">
        <v>-0.1</v>
      </c>
    </row>
    <row r="1822" spans="1:10" x14ac:dyDescent="0.25">
      <c r="A1822" s="1">
        <v>1802</v>
      </c>
      <c r="B1822" s="62">
        <v>730</v>
      </c>
      <c r="C1822" s="62">
        <v>1.4</v>
      </c>
      <c r="D1822" s="62">
        <v>738.9</v>
      </c>
      <c r="E1822" s="67">
        <v>1802</v>
      </c>
      <c r="F1822" s="67">
        <v>283</v>
      </c>
      <c r="G1822" s="62">
        <v>0.2</v>
      </c>
      <c r="H1822" s="62">
        <v>1802</v>
      </c>
      <c r="I1822" s="62">
        <v>272.5</v>
      </c>
      <c r="J1822" s="62">
        <v>-0.1</v>
      </c>
    </row>
    <row r="1823" spans="1:10" x14ac:dyDescent="0.25">
      <c r="A1823" s="1">
        <v>1803</v>
      </c>
      <c r="B1823" s="62">
        <v>731.3</v>
      </c>
      <c r="C1823" s="62">
        <v>1.2</v>
      </c>
      <c r="D1823" s="62">
        <v>740.2</v>
      </c>
      <c r="E1823" s="67">
        <v>1803</v>
      </c>
      <c r="F1823" s="67">
        <v>283.2</v>
      </c>
      <c r="G1823" s="62">
        <v>0.2</v>
      </c>
      <c r="H1823" s="62">
        <v>1803</v>
      </c>
      <c r="I1823" s="62">
        <v>272.39999999999998</v>
      </c>
      <c r="J1823" s="62">
        <v>-0.1</v>
      </c>
    </row>
    <row r="1824" spans="1:10" x14ac:dyDescent="0.25">
      <c r="A1824" s="1">
        <v>1804</v>
      </c>
      <c r="B1824" s="62">
        <v>732.3</v>
      </c>
      <c r="C1824" s="62">
        <v>0.9</v>
      </c>
      <c r="D1824" s="62">
        <v>741.3</v>
      </c>
      <c r="E1824" s="67">
        <v>1804</v>
      </c>
      <c r="F1824" s="67">
        <v>283.39999999999998</v>
      </c>
      <c r="G1824" s="62">
        <v>0.2</v>
      </c>
      <c r="H1824" s="62">
        <v>1804</v>
      </c>
      <c r="I1824" s="62">
        <v>272.2</v>
      </c>
      <c r="J1824" s="62">
        <v>-0.1</v>
      </c>
    </row>
    <row r="1825" spans="1:10" x14ac:dyDescent="0.25">
      <c r="A1825" s="1">
        <v>1805</v>
      </c>
      <c r="B1825" s="62">
        <v>733.2</v>
      </c>
      <c r="C1825" s="62">
        <v>0.8</v>
      </c>
      <c r="D1825" s="62">
        <v>742.1</v>
      </c>
      <c r="E1825" s="67">
        <v>1805</v>
      </c>
      <c r="F1825" s="67">
        <v>283.60000000000002</v>
      </c>
      <c r="G1825" s="62">
        <v>0.2</v>
      </c>
      <c r="H1825" s="62">
        <v>1805</v>
      </c>
      <c r="I1825" s="62">
        <v>272.10000000000002</v>
      </c>
      <c r="J1825" s="62">
        <v>-0.1</v>
      </c>
    </row>
    <row r="1826" spans="1:10" x14ac:dyDescent="0.25">
      <c r="A1826" s="1">
        <v>1806</v>
      </c>
      <c r="B1826" s="62">
        <v>733.8</v>
      </c>
      <c r="C1826" s="62">
        <v>0.60000000000000009</v>
      </c>
      <c r="D1826" s="62">
        <v>742.8</v>
      </c>
      <c r="E1826" s="67">
        <v>1806</v>
      </c>
      <c r="F1826" s="67">
        <v>283.7</v>
      </c>
      <c r="G1826" s="62">
        <v>0.2</v>
      </c>
      <c r="H1826" s="62">
        <v>1806</v>
      </c>
      <c r="I1826" s="62">
        <v>271.89999999999998</v>
      </c>
      <c r="J1826" s="62">
        <v>-0.2</v>
      </c>
    </row>
    <row r="1827" spans="1:10" x14ac:dyDescent="0.25">
      <c r="A1827" s="1">
        <v>1807</v>
      </c>
      <c r="B1827" s="62">
        <v>734.4</v>
      </c>
      <c r="C1827" s="62">
        <v>0.4</v>
      </c>
      <c r="D1827" s="62">
        <v>743.3</v>
      </c>
      <c r="E1827" s="67">
        <v>1807</v>
      </c>
      <c r="F1827" s="67">
        <v>283.89999999999998</v>
      </c>
      <c r="G1827" s="62">
        <v>0.1</v>
      </c>
      <c r="H1827" s="62">
        <v>1807</v>
      </c>
      <c r="I1827" s="62">
        <v>271.8</v>
      </c>
      <c r="J1827" s="62">
        <v>-0.2</v>
      </c>
    </row>
    <row r="1828" spans="1:10" x14ac:dyDescent="0.25">
      <c r="A1828" s="1">
        <v>1808</v>
      </c>
      <c r="B1828" s="62">
        <v>734.8</v>
      </c>
      <c r="C1828" s="62">
        <v>0.30000000000000004</v>
      </c>
      <c r="D1828" s="62">
        <v>743.7</v>
      </c>
      <c r="E1828" s="67">
        <v>1808</v>
      </c>
      <c r="F1828" s="67">
        <v>284</v>
      </c>
      <c r="G1828" s="62">
        <v>0.1</v>
      </c>
      <c r="H1828" s="62">
        <v>1808</v>
      </c>
      <c r="I1828" s="62">
        <v>271.60000000000002</v>
      </c>
      <c r="J1828" s="62">
        <v>-0.1</v>
      </c>
    </row>
    <row r="1829" spans="1:10" x14ac:dyDescent="0.25">
      <c r="A1829" s="1">
        <v>1809</v>
      </c>
      <c r="B1829" s="62">
        <v>735</v>
      </c>
      <c r="C1829" s="62">
        <v>0.30000000000000004</v>
      </c>
      <c r="D1829" s="62">
        <v>744</v>
      </c>
      <c r="E1829" s="67">
        <v>1809</v>
      </c>
      <c r="F1829" s="67">
        <v>284.10000000000002</v>
      </c>
      <c r="G1829" s="62">
        <v>0.1</v>
      </c>
      <c r="H1829" s="62">
        <v>1809</v>
      </c>
      <c r="I1829" s="62">
        <v>271.5</v>
      </c>
      <c r="J1829" s="62">
        <v>-0.1</v>
      </c>
    </row>
    <row r="1830" spans="1:10" x14ac:dyDescent="0.25">
      <c r="A1830" s="1">
        <v>1810</v>
      </c>
      <c r="B1830" s="62">
        <v>735.3</v>
      </c>
      <c r="C1830" s="62">
        <v>0.2</v>
      </c>
      <c r="D1830" s="62">
        <v>744.2</v>
      </c>
      <c r="E1830" s="67">
        <v>1810</v>
      </c>
      <c r="F1830" s="67">
        <v>284.2</v>
      </c>
      <c r="G1830" s="62">
        <v>0.1</v>
      </c>
      <c r="H1830" s="62">
        <v>1810</v>
      </c>
      <c r="I1830" s="62">
        <v>271.39999999999998</v>
      </c>
      <c r="J1830" s="62">
        <v>-0.1</v>
      </c>
    </row>
    <row r="1831" spans="1:10" x14ac:dyDescent="0.25">
      <c r="A1831" s="1">
        <v>1811</v>
      </c>
      <c r="B1831" s="62">
        <v>735.4</v>
      </c>
      <c r="C1831" s="62">
        <v>0.2</v>
      </c>
      <c r="D1831" s="62">
        <v>744.4</v>
      </c>
      <c r="E1831" s="67">
        <v>1811</v>
      </c>
      <c r="F1831" s="67">
        <v>284.2</v>
      </c>
      <c r="G1831" s="62">
        <v>0</v>
      </c>
      <c r="H1831" s="62">
        <v>1811</v>
      </c>
      <c r="I1831" s="62">
        <v>271.3</v>
      </c>
      <c r="J1831" s="62">
        <v>-0.1</v>
      </c>
    </row>
    <row r="1832" spans="1:10" x14ac:dyDescent="0.25">
      <c r="A1832" s="1">
        <v>1812</v>
      </c>
      <c r="B1832" s="62">
        <v>735.6</v>
      </c>
      <c r="C1832" s="62">
        <v>0.2</v>
      </c>
      <c r="D1832" s="62">
        <v>744.6</v>
      </c>
      <c r="E1832" s="67">
        <v>1812</v>
      </c>
      <c r="F1832" s="67">
        <v>284.2</v>
      </c>
      <c r="G1832" s="62">
        <v>0</v>
      </c>
      <c r="H1832" s="62">
        <v>1812</v>
      </c>
      <c r="I1832" s="62">
        <v>271.3</v>
      </c>
      <c r="J1832" s="62">
        <v>0</v>
      </c>
    </row>
    <row r="1833" spans="1:10" x14ac:dyDescent="0.25">
      <c r="A1833" s="1">
        <v>1813</v>
      </c>
      <c r="B1833" s="62">
        <v>735.8</v>
      </c>
      <c r="C1833" s="62">
        <v>0.2</v>
      </c>
      <c r="D1833" s="62">
        <v>744.7</v>
      </c>
      <c r="E1833" s="67">
        <v>1813</v>
      </c>
      <c r="F1833" s="67">
        <v>284.2</v>
      </c>
      <c r="G1833" s="62">
        <v>0</v>
      </c>
      <c r="H1833" s="62">
        <v>1813</v>
      </c>
      <c r="I1833" s="62">
        <v>271.3</v>
      </c>
      <c r="J1833" s="62">
        <v>0</v>
      </c>
    </row>
    <row r="1834" spans="1:10" x14ac:dyDescent="0.25">
      <c r="A1834" s="1">
        <v>1814</v>
      </c>
      <c r="B1834" s="62">
        <v>735.9</v>
      </c>
      <c r="C1834" s="62">
        <v>0.2</v>
      </c>
      <c r="D1834" s="62">
        <v>744.9</v>
      </c>
      <c r="E1834" s="67">
        <v>1814</v>
      </c>
      <c r="F1834" s="67">
        <v>284.2</v>
      </c>
      <c r="G1834" s="62">
        <v>-0.1</v>
      </c>
      <c r="H1834" s="62">
        <v>1814</v>
      </c>
      <c r="I1834" s="62">
        <v>271.39999999999998</v>
      </c>
      <c r="J1834" s="62">
        <v>0.1</v>
      </c>
    </row>
    <row r="1835" spans="1:10" x14ac:dyDescent="0.25">
      <c r="A1835" s="1">
        <v>1815</v>
      </c>
      <c r="B1835" s="62">
        <v>736.2</v>
      </c>
      <c r="C1835" s="62">
        <v>0.30000000000000004</v>
      </c>
      <c r="D1835" s="62">
        <v>745.2</v>
      </c>
      <c r="E1835" s="67">
        <v>1815</v>
      </c>
      <c r="F1835" s="67">
        <v>284.10000000000002</v>
      </c>
      <c r="G1835" s="62">
        <v>-0.1</v>
      </c>
      <c r="H1835" s="62">
        <v>1815</v>
      </c>
      <c r="I1835" s="62">
        <v>271.5</v>
      </c>
      <c r="J1835" s="62">
        <v>0.2</v>
      </c>
    </row>
    <row r="1836" spans="1:10" x14ac:dyDescent="0.25">
      <c r="A1836" s="1">
        <v>1816</v>
      </c>
      <c r="B1836" s="62">
        <v>736.6</v>
      </c>
      <c r="C1836" s="62">
        <v>0.4</v>
      </c>
      <c r="D1836" s="62">
        <v>745.5</v>
      </c>
      <c r="E1836" s="67">
        <v>1816</v>
      </c>
      <c r="F1836" s="67">
        <v>283.89999999999998</v>
      </c>
      <c r="G1836" s="62">
        <v>-0.1</v>
      </c>
      <c r="H1836" s="62">
        <v>1816</v>
      </c>
      <c r="I1836" s="62">
        <v>271.7</v>
      </c>
      <c r="J1836" s="62">
        <v>0.2</v>
      </c>
    </row>
    <row r="1837" spans="1:10" x14ac:dyDescent="0.25">
      <c r="A1837" s="1">
        <v>1817</v>
      </c>
      <c r="B1837" s="62">
        <v>737</v>
      </c>
      <c r="C1837" s="62">
        <v>0.5</v>
      </c>
      <c r="D1837" s="62">
        <v>746</v>
      </c>
      <c r="E1837" s="67">
        <v>1817</v>
      </c>
      <c r="F1837" s="67">
        <v>283.8</v>
      </c>
      <c r="G1837" s="62">
        <v>-0.2</v>
      </c>
      <c r="H1837" s="62">
        <v>1817</v>
      </c>
      <c r="I1837" s="62">
        <v>272</v>
      </c>
      <c r="J1837" s="62">
        <v>0.30000000000000004</v>
      </c>
    </row>
    <row r="1838" spans="1:10" x14ac:dyDescent="0.25">
      <c r="A1838" s="1">
        <v>1818</v>
      </c>
      <c r="B1838" s="62">
        <v>737.6</v>
      </c>
      <c r="C1838" s="62">
        <v>0.7</v>
      </c>
      <c r="D1838" s="62">
        <v>746.6</v>
      </c>
      <c r="E1838" s="67">
        <v>1818</v>
      </c>
      <c r="F1838" s="67">
        <v>283.60000000000002</v>
      </c>
      <c r="G1838" s="62">
        <v>-0.2</v>
      </c>
      <c r="H1838" s="62">
        <v>1818</v>
      </c>
      <c r="I1838" s="62">
        <v>272.3</v>
      </c>
      <c r="J1838" s="62">
        <v>0.30000000000000004</v>
      </c>
    </row>
    <row r="1839" spans="1:10" x14ac:dyDescent="0.25">
      <c r="A1839" s="1">
        <v>1819</v>
      </c>
      <c r="B1839" s="62">
        <v>738.4</v>
      </c>
      <c r="C1839" s="62">
        <v>0.9</v>
      </c>
      <c r="D1839" s="62">
        <v>747.5</v>
      </c>
      <c r="E1839" s="67">
        <v>1819</v>
      </c>
      <c r="F1839" s="67">
        <v>283.5</v>
      </c>
      <c r="G1839" s="62">
        <v>-0.2</v>
      </c>
      <c r="H1839" s="62">
        <v>1819</v>
      </c>
      <c r="I1839" s="62">
        <v>272.5</v>
      </c>
      <c r="J1839" s="62">
        <v>0.30000000000000004</v>
      </c>
    </row>
    <row r="1840" spans="1:10" x14ac:dyDescent="0.25">
      <c r="A1840" s="1">
        <v>1820</v>
      </c>
      <c r="B1840" s="62">
        <v>739.5</v>
      </c>
      <c r="C1840" s="62">
        <v>1.2</v>
      </c>
      <c r="D1840" s="62">
        <v>748.5</v>
      </c>
      <c r="E1840" s="67">
        <v>1820</v>
      </c>
      <c r="F1840" s="67">
        <v>283.3</v>
      </c>
      <c r="G1840" s="62">
        <v>-0.1</v>
      </c>
      <c r="H1840" s="62">
        <v>1820</v>
      </c>
      <c r="I1840" s="62">
        <v>272.89999999999998</v>
      </c>
      <c r="J1840" s="62">
        <v>0.30000000000000004</v>
      </c>
    </row>
    <row r="1841" spans="1:10" x14ac:dyDescent="0.25">
      <c r="A1841" s="1">
        <v>1821</v>
      </c>
      <c r="B1841" s="62">
        <v>740.8</v>
      </c>
      <c r="C1841" s="62">
        <v>1.4</v>
      </c>
      <c r="D1841" s="62">
        <v>749.8</v>
      </c>
      <c r="E1841" s="67">
        <v>1821</v>
      </c>
      <c r="F1841" s="67">
        <v>283.2</v>
      </c>
      <c r="G1841" s="62">
        <v>-0.1</v>
      </c>
      <c r="H1841" s="62">
        <v>1821</v>
      </c>
      <c r="I1841" s="62">
        <v>273.2</v>
      </c>
      <c r="J1841" s="62">
        <v>0.30000000000000004</v>
      </c>
    </row>
    <row r="1842" spans="1:10" x14ac:dyDescent="0.25">
      <c r="A1842" s="1">
        <v>1822</v>
      </c>
      <c r="B1842" s="62">
        <v>742.3</v>
      </c>
      <c r="C1842" s="62">
        <v>1.7000000000000002</v>
      </c>
      <c r="D1842" s="62">
        <v>751.4</v>
      </c>
      <c r="E1842" s="67">
        <v>1822</v>
      </c>
      <c r="F1842" s="67">
        <v>283.10000000000002</v>
      </c>
      <c r="G1842" s="62">
        <v>-0.1</v>
      </c>
      <c r="H1842" s="62">
        <v>1822</v>
      </c>
      <c r="I1842" s="62">
        <v>273.39999999999998</v>
      </c>
      <c r="J1842" s="62">
        <v>0.30000000000000004</v>
      </c>
    </row>
    <row r="1843" spans="1:10" x14ac:dyDescent="0.25">
      <c r="A1843" s="1">
        <v>1823</v>
      </c>
      <c r="B1843" s="62">
        <v>744.1</v>
      </c>
      <c r="C1843" s="62">
        <v>1.8</v>
      </c>
      <c r="D1843" s="62">
        <v>753.2</v>
      </c>
      <c r="E1843" s="67">
        <v>1823</v>
      </c>
      <c r="F1843" s="67">
        <v>283</v>
      </c>
      <c r="G1843" s="62">
        <v>0</v>
      </c>
      <c r="H1843" s="62">
        <v>1823</v>
      </c>
      <c r="I1843" s="62">
        <v>273.7</v>
      </c>
      <c r="J1843" s="62">
        <v>0.2</v>
      </c>
    </row>
    <row r="1844" spans="1:10" x14ac:dyDescent="0.25">
      <c r="A1844" s="1">
        <v>1824</v>
      </c>
      <c r="B1844" s="62">
        <v>746</v>
      </c>
      <c r="C1844" s="62">
        <v>1.9</v>
      </c>
      <c r="D1844" s="62">
        <v>755.1</v>
      </c>
      <c r="E1844" s="67">
        <v>1824</v>
      </c>
      <c r="F1844" s="67">
        <v>283</v>
      </c>
      <c r="G1844" s="62">
        <v>0</v>
      </c>
      <c r="H1844" s="62">
        <v>1824</v>
      </c>
      <c r="I1844" s="62">
        <v>273.89999999999998</v>
      </c>
      <c r="J1844" s="62">
        <v>0.2</v>
      </c>
    </row>
    <row r="1845" spans="1:10" x14ac:dyDescent="0.25">
      <c r="A1845" s="1">
        <v>1825</v>
      </c>
      <c r="B1845" s="62">
        <v>747.9</v>
      </c>
      <c r="C1845" s="62">
        <v>1.9</v>
      </c>
      <c r="D1845" s="62">
        <v>757</v>
      </c>
      <c r="E1845" s="67">
        <v>1825</v>
      </c>
      <c r="F1845" s="67">
        <v>283.10000000000002</v>
      </c>
      <c r="G1845" s="62">
        <v>0.1</v>
      </c>
      <c r="H1845" s="62">
        <v>1825</v>
      </c>
      <c r="I1845" s="62">
        <v>274.10000000000002</v>
      </c>
      <c r="J1845" s="62">
        <v>0.1</v>
      </c>
    </row>
    <row r="1846" spans="1:10" x14ac:dyDescent="0.25">
      <c r="A1846" s="1">
        <v>1826</v>
      </c>
      <c r="B1846" s="62">
        <v>749.7</v>
      </c>
      <c r="C1846" s="62">
        <v>1.7000000000000002</v>
      </c>
      <c r="D1846" s="62">
        <v>758.8</v>
      </c>
      <c r="E1846" s="67">
        <v>1826</v>
      </c>
      <c r="F1846" s="67">
        <v>283.2</v>
      </c>
      <c r="G1846" s="62">
        <v>0.2</v>
      </c>
      <c r="H1846" s="62">
        <v>1826</v>
      </c>
      <c r="I1846" s="62">
        <v>274.2</v>
      </c>
      <c r="J1846" s="62">
        <v>0.1</v>
      </c>
    </row>
    <row r="1847" spans="1:10" x14ac:dyDescent="0.25">
      <c r="A1847" s="1">
        <v>1827</v>
      </c>
      <c r="B1847" s="62">
        <v>751.4</v>
      </c>
      <c r="C1847" s="62">
        <v>1.5</v>
      </c>
      <c r="D1847" s="62">
        <v>760.5</v>
      </c>
      <c r="E1847" s="67">
        <v>1827</v>
      </c>
      <c r="F1847" s="67">
        <v>283.39999999999998</v>
      </c>
      <c r="G1847" s="62">
        <v>0.2</v>
      </c>
      <c r="H1847" s="62">
        <v>1827</v>
      </c>
      <c r="I1847" s="62">
        <v>274.2</v>
      </c>
      <c r="J1847" s="62">
        <v>0</v>
      </c>
    </row>
    <row r="1848" spans="1:10" x14ac:dyDescent="0.25">
      <c r="A1848" s="1">
        <v>1828</v>
      </c>
      <c r="B1848" s="62">
        <v>752.7</v>
      </c>
      <c r="C1848" s="62">
        <v>1.2</v>
      </c>
      <c r="D1848" s="62">
        <v>761.9</v>
      </c>
      <c r="E1848" s="67">
        <v>1828</v>
      </c>
      <c r="F1848" s="67">
        <v>283.60000000000002</v>
      </c>
      <c r="G1848" s="62">
        <v>0.2</v>
      </c>
      <c r="H1848" s="62">
        <v>1828</v>
      </c>
      <c r="I1848" s="62">
        <v>274.10000000000002</v>
      </c>
      <c r="J1848" s="62">
        <v>-0.1</v>
      </c>
    </row>
    <row r="1849" spans="1:10" x14ac:dyDescent="0.25">
      <c r="A1849" s="1">
        <v>1829</v>
      </c>
      <c r="B1849" s="62">
        <v>753.8</v>
      </c>
      <c r="C1849" s="62">
        <v>0.9</v>
      </c>
      <c r="D1849" s="62">
        <v>763</v>
      </c>
      <c r="E1849" s="67">
        <v>1829</v>
      </c>
      <c r="F1849" s="67">
        <v>283.7</v>
      </c>
      <c r="G1849" s="62">
        <v>0.1</v>
      </c>
      <c r="H1849" s="62">
        <v>1829</v>
      </c>
      <c r="I1849" s="62">
        <v>274</v>
      </c>
      <c r="J1849" s="62">
        <v>-0.2</v>
      </c>
    </row>
    <row r="1850" spans="1:10" x14ac:dyDescent="0.25">
      <c r="A1850" s="1">
        <v>1830</v>
      </c>
      <c r="B1850" s="62">
        <v>754.7</v>
      </c>
      <c r="C1850" s="62">
        <v>0.8</v>
      </c>
      <c r="D1850" s="62">
        <v>763.9</v>
      </c>
      <c r="E1850" s="67">
        <v>1830</v>
      </c>
      <c r="F1850" s="67">
        <v>283.89999999999998</v>
      </c>
      <c r="G1850" s="62">
        <v>0.1</v>
      </c>
      <c r="H1850" s="62">
        <v>1830</v>
      </c>
      <c r="I1850" s="62">
        <v>273.7</v>
      </c>
      <c r="J1850" s="62">
        <v>-0.30000000000000004</v>
      </c>
    </row>
    <row r="1851" spans="1:10" x14ac:dyDescent="0.25">
      <c r="A1851" s="1">
        <v>1831</v>
      </c>
      <c r="B1851" s="62">
        <v>755.4</v>
      </c>
      <c r="C1851" s="62">
        <v>0.7</v>
      </c>
      <c r="D1851" s="62">
        <v>764.6</v>
      </c>
      <c r="E1851" s="67">
        <v>1831</v>
      </c>
      <c r="F1851" s="67">
        <v>284</v>
      </c>
      <c r="G1851" s="62">
        <v>0.1</v>
      </c>
      <c r="H1851" s="62">
        <v>1831</v>
      </c>
      <c r="I1851" s="62">
        <v>273.3</v>
      </c>
      <c r="J1851" s="62">
        <v>-0.5</v>
      </c>
    </row>
    <row r="1852" spans="1:10" x14ac:dyDescent="0.25">
      <c r="A1852" s="1">
        <v>1832</v>
      </c>
      <c r="B1852" s="62">
        <v>756</v>
      </c>
      <c r="C1852" s="62">
        <v>0.7</v>
      </c>
      <c r="D1852" s="62">
        <v>765.2</v>
      </c>
      <c r="E1852" s="67">
        <v>1832</v>
      </c>
      <c r="F1852" s="67">
        <v>284</v>
      </c>
      <c r="G1852" s="62">
        <v>0</v>
      </c>
      <c r="H1852" s="62">
        <v>1832</v>
      </c>
      <c r="I1852" s="62">
        <v>272.8</v>
      </c>
      <c r="J1852" s="62">
        <v>-0.60000000000000009</v>
      </c>
    </row>
    <row r="1853" spans="1:10" x14ac:dyDescent="0.25">
      <c r="A1853" s="1">
        <v>1833</v>
      </c>
      <c r="B1853" s="62">
        <v>756.7</v>
      </c>
      <c r="C1853" s="62">
        <v>0.8</v>
      </c>
      <c r="D1853" s="62">
        <v>766</v>
      </c>
      <c r="E1853" s="67">
        <v>1833</v>
      </c>
      <c r="F1853" s="67">
        <v>284</v>
      </c>
      <c r="G1853" s="62">
        <v>0</v>
      </c>
      <c r="H1853" s="62">
        <v>1833</v>
      </c>
      <c r="I1853" s="62">
        <v>272.10000000000002</v>
      </c>
      <c r="J1853" s="62">
        <v>-0.8</v>
      </c>
    </row>
    <row r="1854" spans="1:10" x14ac:dyDescent="0.25">
      <c r="A1854" s="1">
        <v>1834</v>
      </c>
      <c r="B1854" s="62">
        <v>757.6</v>
      </c>
      <c r="C1854" s="62">
        <v>1</v>
      </c>
      <c r="D1854" s="62">
        <v>766.9</v>
      </c>
      <c r="E1854" s="67">
        <v>1834</v>
      </c>
      <c r="F1854" s="67">
        <v>284</v>
      </c>
      <c r="G1854" s="62">
        <v>-0.1</v>
      </c>
      <c r="H1854" s="62">
        <v>1834</v>
      </c>
      <c r="I1854" s="62">
        <v>271.2</v>
      </c>
      <c r="J1854" s="62">
        <v>-0.9</v>
      </c>
    </row>
    <row r="1855" spans="1:10" x14ac:dyDescent="0.25">
      <c r="A1855" s="1">
        <v>1835</v>
      </c>
      <c r="B1855" s="62">
        <v>758.8</v>
      </c>
      <c r="C1855" s="62">
        <v>1.3</v>
      </c>
      <c r="D1855" s="62">
        <v>768</v>
      </c>
      <c r="E1855" s="67">
        <v>1835</v>
      </c>
      <c r="F1855" s="67">
        <v>283.89999999999998</v>
      </c>
      <c r="G1855" s="62">
        <v>-0.1</v>
      </c>
      <c r="H1855" s="62">
        <v>1835</v>
      </c>
      <c r="I1855" s="62">
        <v>270.39999999999998</v>
      </c>
      <c r="J1855" s="62">
        <v>-0.8</v>
      </c>
    </row>
    <row r="1856" spans="1:10" x14ac:dyDescent="0.25">
      <c r="A1856" s="1">
        <v>1836</v>
      </c>
      <c r="B1856" s="62">
        <v>760.1</v>
      </c>
      <c r="C1856" s="62">
        <v>1.4</v>
      </c>
      <c r="D1856" s="62">
        <v>769.4</v>
      </c>
      <c r="E1856" s="67">
        <v>1836</v>
      </c>
      <c r="F1856" s="67">
        <v>283.89999999999998</v>
      </c>
      <c r="G1856" s="62">
        <v>0</v>
      </c>
      <c r="H1856" s="62">
        <v>1836</v>
      </c>
      <c r="I1856" s="62">
        <v>269.7</v>
      </c>
      <c r="J1856" s="62">
        <v>-0.60000000000000009</v>
      </c>
    </row>
    <row r="1857" spans="1:10" x14ac:dyDescent="0.25">
      <c r="A1857" s="1">
        <v>1837</v>
      </c>
      <c r="B1857" s="62">
        <v>761.5</v>
      </c>
      <c r="C1857" s="62">
        <v>1.4</v>
      </c>
      <c r="D1857" s="62">
        <v>770.8</v>
      </c>
      <c r="E1857" s="67">
        <v>1837</v>
      </c>
      <c r="F1857" s="67">
        <v>283.89999999999998</v>
      </c>
      <c r="G1857" s="62">
        <v>0</v>
      </c>
      <c r="H1857" s="62">
        <v>1837</v>
      </c>
      <c r="I1857" s="62">
        <v>269.39999999999998</v>
      </c>
      <c r="J1857" s="62">
        <v>-0.2</v>
      </c>
    </row>
    <row r="1858" spans="1:10" x14ac:dyDescent="0.25">
      <c r="A1858" s="1">
        <v>1838</v>
      </c>
      <c r="B1858" s="62">
        <v>762.9</v>
      </c>
      <c r="C1858" s="62">
        <v>1.4</v>
      </c>
      <c r="D1858" s="62">
        <v>772.2</v>
      </c>
      <c r="E1858" s="67">
        <v>1838</v>
      </c>
      <c r="F1858" s="67">
        <v>283.89999999999998</v>
      </c>
      <c r="G1858" s="62">
        <v>0</v>
      </c>
      <c r="H1858" s="62">
        <v>1838</v>
      </c>
      <c r="I1858" s="62">
        <v>269.3</v>
      </c>
      <c r="J1858" s="62">
        <v>0</v>
      </c>
    </row>
    <row r="1859" spans="1:10" x14ac:dyDescent="0.25">
      <c r="A1859" s="1">
        <v>1839</v>
      </c>
      <c r="B1859" s="62">
        <v>764.4</v>
      </c>
      <c r="C1859" s="62">
        <v>1.5</v>
      </c>
      <c r="D1859" s="62">
        <v>773.7</v>
      </c>
      <c r="E1859" s="67">
        <v>1839</v>
      </c>
      <c r="F1859" s="67">
        <v>283.89999999999998</v>
      </c>
      <c r="G1859" s="62">
        <v>0.1</v>
      </c>
      <c r="H1859" s="62">
        <v>1839</v>
      </c>
      <c r="I1859" s="62">
        <v>269.39999999999998</v>
      </c>
      <c r="J1859" s="62">
        <v>0.2</v>
      </c>
    </row>
    <row r="1860" spans="1:10" x14ac:dyDescent="0.25">
      <c r="A1860" s="1">
        <v>1840</v>
      </c>
      <c r="B1860" s="62">
        <v>765.9</v>
      </c>
      <c r="C1860" s="62">
        <v>1.5</v>
      </c>
      <c r="D1860" s="62">
        <v>775.2</v>
      </c>
      <c r="E1860" s="67">
        <v>1840</v>
      </c>
      <c r="F1860" s="67">
        <v>284</v>
      </c>
      <c r="G1860" s="62">
        <v>0.2</v>
      </c>
      <c r="H1860" s="62">
        <v>1840</v>
      </c>
      <c r="I1860" s="62">
        <v>269.60000000000002</v>
      </c>
      <c r="J1860" s="62">
        <v>0.2</v>
      </c>
    </row>
    <row r="1861" spans="1:10" x14ac:dyDescent="0.25">
      <c r="A1861" s="1">
        <v>1841</v>
      </c>
      <c r="B1861" s="62">
        <v>767.5</v>
      </c>
      <c r="C1861" s="62">
        <v>1.7000000000000002</v>
      </c>
      <c r="D1861" s="62">
        <v>776.8</v>
      </c>
      <c r="E1861" s="67">
        <v>1841</v>
      </c>
      <c r="F1861" s="67">
        <v>284.3</v>
      </c>
      <c r="G1861" s="62">
        <v>0.30000000000000004</v>
      </c>
      <c r="H1861" s="62">
        <v>1841</v>
      </c>
      <c r="I1861" s="62">
        <v>269.8</v>
      </c>
      <c r="J1861" s="62">
        <v>0.2</v>
      </c>
    </row>
    <row r="1862" spans="1:10" x14ac:dyDescent="0.25">
      <c r="A1862" s="1">
        <v>1842</v>
      </c>
      <c r="B1862" s="62">
        <v>769.2</v>
      </c>
      <c r="C1862" s="62">
        <v>1.8</v>
      </c>
      <c r="D1862" s="62">
        <v>778.6</v>
      </c>
      <c r="E1862" s="67">
        <v>1842</v>
      </c>
      <c r="F1862" s="67">
        <v>284.60000000000002</v>
      </c>
      <c r="G1862" s="62">
        <v>0.4</v>
      </c>
      <c r="H1862" s="62">
        <v>1842</v>
      </c>
      <c r="I1862" s="62">
        <v>270</v>
      </c>
      <c r="J1862" s="62">
        <v>0.2</v>
      </c>
    </row>
    <row r="1863" spans="1:10" x14ac:dyDescent="0.25">
      <c r="A1863" s="1">
        <v>1843</v>
      </c>
      <c r="B1863" s="62">
        <v>771.1</v>
      </c>
      <c r="C1863" s="62">
        <v>1.9</v>
      </c>
      <c r="D1863" s="62">
        <v>780.5</v>
      </c>
      <c r="E1863" s="67">
        <v>1843</v>
      </c>
      <c r="F1863" s="67">
        <v>285.10000000000002</v>
      </c>
      <c r="G1863" s="62">
        <v>0.4</v>
      </c>
      <c r="H1863" s="62">
        <v>1843</v>
      </c>
      <c r="I1863" s="62">
        <v>270.2</v>
      </c>
      <c r="J1863" s="62">
        <v>0.1</v>
      </c>
    </row>
    <row r="1864" spans="1:10" x14ac:dyDescent="0.25">
      <c r="A1864" s="1">
        <v>1844</v>
      </c>
      <c r="B1864" s="62">
        <v>773</v>
      </c>
      <c r="C1864" s="62">
        <v>1.9</v>
      </c>
      <c r="D1864" s="62">
        <v>782.4</v>
      </c>
      <c r="E1864" s="67">
        <v>1844</v>
      </c>
      <c r="F1864" s="67">
        <v>285.5</v>
      </c>
      <c r="G1864" s="62">
        <v>0.4</v>
      </c>
      <c r="H1864" s="62">
        <v>1844</v>
      </c>
      <c r="I1864" s="62">
        <v>270.3</v>
      </c>
      <c r="J1864" s="62">
        <v>0.1</v>
      </c>
    </row>
    <row r="1865" spans="1:10" x14ac:dyDescent="0.25">
      <c r="A1865" s="1">
        <v>1845</v>
      </c>
      <c r="B1865" s="62">
        <v>774.9</v>
      </c>
      <c r="C1865" s="62">
        <v>1.8</v>
      </c>
      <c r="D1865" s="62">
        <v>784.3</v>
      </c>
      <c r="E1865" s="67">
        <v>1845</v>
      </c>
      <c r="F1865" s="67">
        <v>285.89999999999998</v>
      </c>
      <c r="G1865" s="62">
        <v>0.30000000000000004</v>
      </c>
      <c r="H1865" s="62">
        <v>1845</v>
      </c>
      <c r="I1865" s="62">
        <v>270.3</v>
      </c>
      <c r="J1865" s="62">
        <v>0</v>
      </c>
    </row>
    <row r="1866" spans="1:10" x14ac:dyDescent="0.25">
      <c r="A1866" s="1">
        <v>1846</v>
      </c>
      <c r="B1866" s="62">
        <v>776.7</v>
      </c>
      <c r="C1866" s="62">
        <v>1.8</v>
      </c>
      <c r="D1866" s="62">
        <v>786.1</v>
      </c>
      <c r="E1866" s="67">
        <v>1846</v>
      </c>
      <c r="F1866" s="67">
        <v>286.2</v>
      </c>
      <c r="G1866" s="62">
        <v>0.30000000000000004</v>
      </c>
      <c r="H1866" s="62">
        <v>1846</v>
      </c>
      <c r="I1866" s="62">
        <v>270.39999999999998</v>
      </c>
      <c r="J1866" s="62">
        <v>0</v>
      </c>
    </row>
    <row r="1867" spans="1:10" x14ac:dyDescent="0.25">
      <c r="A1867" s="1">
        <v>1847</v>
      </c>
      <c r="B1867" s="62">
        <v>778.4</v>
      </c>
      <c r="C1867" s="62">
        <v>1.8</v>
      </c>
      <c r="D1867" s="62">
        <v>787.9</v>
      </c>
      <c r="E1867" s="67">
        <v>1847</v>
      </c>
      <c r="F1867" s="67">
        <v>286.5</v>
      </c>
      <c r="G1867" s="62">
        <v>0.2</v>
      </c>
      <c r="H1867" s="62">
        <v>1847</v>
      </c>
      <c r="I1867" s="62">
        <v>270.39999999999998</v>
      </c>
      <c r="J1867" s="62">
        <v>0</v>
      </c>
    </row>
    <row r="1868" spans="1:10" x14ac:dyDescent="0.25">
      <c r="A1868" s="1">
        <v>1848</v>
      </c>
      <c r="B1868" s="62">
        <v>780.2</v>
      </c>
      <c r="C1868" s="62">
        <v>1.9</v>
      </c>
      <c r="D1868" s="62">
        <v>789.7</v>
      </c>
      <c r="E1868" s="67">
        <v>1848</v>
      </c>
      <c r="F1868" s="67">
        <v>286.60000000000002</v>
      </c>
      <c r="G1868" s="62">
        <v>0.2</v>
      </c>
      <c r="H1868" s="62">
        <v>1848</v>
      </c>
      <c r="I1868" s="62">
        <v>270.39999999999998</v>
      </c>
      <c r="J1868" s="62">
        <v>0</v>
      </c>
    </row>
    <row r="1869" spans="1:10" x14ac:dyDescent="0.25">
      <c r="A1869" s="1">
        <v>1849</v>
      </c>
      <c r="B1869" s="62">
        <v>782.2</v>
      </c>
      <c r="C1869" s="62">
        <v>1.9</v>
      </c>
      <c r="D1869" s="62">
        <v>791.7</v>
      </c>
      <c r="E1869" s="67">
        <v>1849</v>
      </c>
      <c r="F1869" s="67">
        <v>286.8</v>
      </c>
      <c r="G1869" s="62">
        <v>0.1</v>
      </c>
      <c r="H1869" s="62">
        <v>1849</v>
      </c>
      <c r="I1869" s="62">
        <v>270.39999999999998</v>
      </c>
      <c r="J1869" s="62">
        <v>0</v>
      </c>
    </row>
    <row r="1870" spans="1:10" x14ac:dyDescent="0.25">
      <c r="A1870" s="1">
        <v>1850</v>
      </c>
      <c r="B1870" s="62">
        <v>783.8</v>
      </c>
      <c r="C1870" s="62">
        <v>1.1000000000000001</v>
      </c>
      <c r="D1870" s="73">
        <v>793.3</v>
      </c>
      <c r="E1870" s="75">
        <v>1850</v>
      </c>
      <c r="F1870" s="75">
        <v>286.8</v>
      </c>
      <c r="G1870" s="74">
        <v>0</v>
      </c>
      <c r="H1870" s="62">
        <v>1850</v>
      </c>
      <c r="I1870" s="62">
        <v>270.39999999999998</v>
      </c>
      <c r="J1870" s="62">
        <v>0</v>
      </c>
    </row>
    <row r="1871" spans="1:10" x14ac:dyDescent="0.25">
      <c r="A1871" s="1">
        <v>1851</v>
      </c>
      <c r="B1871" s="62">
        <v>784.3</v>
      </c>
      <c r="C1871" s="62">
        <v>0.1</v>
      </c>
      <c r="D1871" s="73">
        <v>793.9</v>
      </c>
      <c r="E1871" s="75">
        <v>1851</v>
      </c>
      <c r="F1871" s="75">
        <v>286.8</v>
      </c>
      <c r="G1871" s="74">
        <v>0</v>
      </c>
      <c r="H1871" s="62">
        <v>1851</v>
      </c>
      <c r="I1871" s="62">
        <v>270.39999999999998</v>
      </c>
      <c r="J1871" s="62">
        <v>0</v>
      </c>
    </row>
    <row r="1872" spans="1:10" x14ac:dyDescent="0.25">
      <c r="A1872" s="1">
        <v>1852</v>
      </c>
      <c r="B1872" s="62">
        <v>784</v>
      </c>
      <c r="C1872" s="62">
        <v>-0.60000000000000009</v>
      </c>
      <c r="D1872" s="73">
        <v>793.6</v>
      </c>
      <c r="E1872" s="75">
        <v>1852</v>
      </c>
      <c r="F1872" s="75">
        <v>286.8</v>
      </c>
      <c r="G1872" s="74">
        <v>0</v>
      </c>
      <c r="H1872" s="62">
        <v>1852</v>
      </c>
      <c r="I1872" s="62">
        <v>270.39999999999998</v>
      </c>
      <c r="J1872" s="62">
        <v>0</v>
      </c>
    </row>
    <row r="1873" spans="1:10" x14ac:dyDescent="0.25">
      <c r="A1873" s="1">
        <v>1853</v>
      </c>
      <c r="B1873" s="62">
        <v>783.3</v>
      </c>
      <c r="C1873" s="62">
        <v>-0.8</v>
      </c>
      <c r="D1873" s="73">
        <v>792.8</v>
      </c>
      <c r="E1873" s="75">
        <v>1853</v>
      </c>
      <c r="F1873" s="75">
        <v>286.7</v>
      </c>
      <c r="G1873" s="74">
        <v>-0.1</v>
      </c>
      <c r="H1873" s="62">
        <v>1853</v>
      </c>
      <c r="I1873" s="62">
        <v>270.39999999999998</v>
      </c>
      <c r="J1873" s="62">
        <v>0.1</v>
      </c>
    </row>
    <row r="1874" spans="1:10" x14ac:dyDescent="0.25">
      <c r="A1874" s="1">
        <v>1854</v>
      </c>
      <c r="B1874" s="62">
        <v>782.6</v>
      </c>
      <c r="C1874" s="62">
        <v>-0.60000000000000009</v>
      </c>
      <c r="D1874" s="73">
        <v>792.1</v>
      </c>
      <c r="E1874" s="75">
        <v>1854</v>
      </c>
      <c r="F1874" s="75">
        <v>286.5</v>
      </c>
      <c r="G1874" s="74">
        <v>-0.2</v>
      </c>
      <c r="H1874" s="62">
        <v>1854</v>
      </c>
      <c r="I1874" s="62">
        <v>270.5</v>
      </c>
      <c r="J1874" s="62">
        <v>0.1</v>
      </c>
    </row>
    <row r="1875" spans="1:10" x14ac:dyDescent="0.25">
      <c r="A1875" s="1">
        <v>1855</v>
      </c>
      <c r="B1875" s="62">
        <v>782.1</v>
      </c>
      <c r="C1875" s="62">
        <v>-0.30000000000000004</v>
      </c>
      <c r="D1875" s="73">
        <v>791.6</v>
      </c>
      <c r="E1875" s="75">
        <v>1855</v>
      </c>
      <c r="F1875" s="75">
        <v>286.39999999999998</v>
      </c>
      <c r="G1875" s="74">
        <v>-0.2</v>
      </c>
      <c r="H1875" s="62">
        <v>1855</v>
      </c>
      <c r="I1875" s="62">
        <v>270.60000000000002</v>
      </c>
      <c r="J1875" s="62">
        <v>0.1</v>
      </c>
    </row>
    <row r="1876" spans="1:10" x14ac:dyDescent="0.25">
      <c r="A1876" s="1">
        <v>1856</v>
      </c>
      <c r="B1876" s="62">
        <v>781.9</v>
      </c>
      <c r="C1876" s="62">
        <v>0.1</v>
      </c>
      <c r="D1876" s="73">
        <v>791.5</v>
      </c>
      <c r="E1876" s="75">
        <v>1856</v>
      </c>
      <c r="F1876" s="75">
        <v>286.2</v>
      </c>
      <c r="G1876" s="74">
        <v>-0.1</v>
      </c>
      <c r="H1876" s="62">
        <v>1856</v>
      </c>
      <c r="I1876" s="62">
        <v>270.8</v>
      </c>
      <c r="J1876" s="62">
        <v>0.2</v>
      </c>
    </row>
    <row r="1877" spans="1:10" x14ac:dyDescent="0.25">
      <c r="A1877" s="1">
        <v>1857</v>
      </c>
      <c r="B1877" s="62">
        <v>782.3</v>
      </c>
      <c r="C1877" s="62">
        <v>0.60000000000000009</v>
      </c>
      <c r="D1877" s="73">
        <v>791.8</v>
      </c>
      <c r="E1877" s="75">
        <v>1857</v>
      </c>
      <c r="F1877" s="75">
        <v>286.2</v>
      </c>
      <c r="G1877" s="74">
        <v>0</v>
      </c>
      <c r="H1877" s="62">
        <v>1857</v>
      </c>
      <c r="I1877" s="62">
        <v>271</v>
      </c>
      <c r="J1877" s="62">
        <v>0.2</v>
      </c>
    </row>
    <row r="1878" spans="1:10" x14ac:dyDescent="0.25">
      <c r="A1878" s="1">
        <v>1858</v>
      </c>
      <c r="B1878" s="62">
        <v>783.1</v>
      </c>
      <c r="C1878" s="62">
        <v>1.1000000000000001</v>
      </c>
      <c r="D1878" s="73">
        <v>792.7</v>
      </c>
      <c r="E1878" s="75">
        <v>1858</v>
      </c>
      <c r="F1878" s="75">
        <v>286.2</v>
      </c>
      <c r="G1878" s="74">
        <v>0</v>
      </c>
      <c r="H1878" s="62">
        <v>1858</v>
      </c>
      <c r="I1878" s="62">
        <v>271.2</v>
      </c>
      <c r="J1878" s="62">
        <v>0.2</v>
      </c>
    </row>
    <row r="1879" spans="1:10" x14ac:dyDescent="0.25">
      <c r="A1879" s="1">
        <v>1859</v>
      </c>
      <c r="B1879" s="62">
        <v>784.5</v>
      </c>
      <c r="C1879" s="62">
        <v>1.5</v>
      </c>
      <c r="D1879" s="73">
        <v>794</v>
      </c>
      <c r="E1879" s="75">
        <v>1859</v>
      </c>
      <c r="F1879" s="75">
        <v>286.2</v>
      </c>
      <c r="G1879" s="74">
        <v>0</v>
      </c>
      <c r="H1879" s="62">
        <v>1859</v>
      </c>
      <c r="I1879" s="62">
        <v>271.5</v>
      </c>
      <c r="J1879" s="62">
        <v>0.2</v>
      </c>
    </row>
    <row r="1880" spans="1:10" x14ac:dyDescent="0.25">
      <c r="A1880" s="1">
        <v>1860</v>
      </c>
      <c r="B1880" s="62">
        <v>786.2</v>
      </c>
      <c r="C1880" s="62">
        <v>1.9</v>
      </c>
      <c r="D1880" s="73">
        <v>795.8</v>
      </c>
      <c r="E1880" s="75">
        <v>1860</v>
      </c>
      <c r="F1880" s="75">
        <v>286.10000000000002</v>
      </c>
      <c r="G1880" s="74">
        <v>0</v>
      </c>
      <c r="H1880" s="62">
        <v>1860</v>
      </c>
      <c r="I1880" s="62">
        <v>271.7</v>
      </c>
      <c r="J1880" s="62">
        <v>0.2</v>
      </c>
    </row>
    <row r="1881" spans="1:10" x14ac:dyDescent="0.25">
      <c r="A1881" s="1">
        <v>1861</v>
      </c>
      <c r="B1881" s="62">
        <v>788.2</v>
      </c>
      <c r="C1881" s="62">
        <v>2.2000000000000002</v>
      </c>
      <c r="D1881" s="73">
        <v>797.8</v>
      </c>
      <c r="E1881" s="75">
        <v>1861</v>
      </c>
      <c r="F1881" s="75">
        <v>286.10000000000002</v>
      </c>
      <c r="G1881" s="74">
        <v>0</v>
      </c>
      <c r="H1881" s="62">
        <v>1861</v>
      </c>
      <c r="I1881" s="62">
        <v>271.89999999999998</v>
      </c>
      <c r="J1881" s="62">
        <v>0.2</v>
      </c>
    </row>
    <row r="1882" spans="1:10" x14ac:dyDescent="0.25">
      <c r="A1882" s="1">
        <v>1862</v>
      </c>
      <c r="B1882" s="62">
        <v>790.5</v>
      </c>
      <c r="C1882" s="62">
        <v>2.4</v>
      </c>
      <c r="D1882" s="73">
        <v>800.1</v>
      </c>
      <c r="E1882" s="75">
        <v>1862</v>
      </c>
      <c r="F1882" s="75">
        <v>286.10000000000002</v>
      </c>
      <c r="G1882" s="74">
        <v>0</v>
      </c>
      <c r="H1882" s="62">
        <v>1862</v>
      </c>
      <c r="I1882" s="62">
        <v>272</v>
      </c>
      <c r="J1882" s="62">
        <v>0.1</v>
      </c>
    </row>
    <row r="1883" spans="1:10" x14ac:dyDescent="0.25">
      <c r="A1883" s="1">
        <v>1863</v>
      </c>
      <c r="B1883" s="62">
        <v>792.9</v>
      </c>
      <c r="C1883" s="62">
        <v>2.5</v>
      </c>
      <c r="D1883" s="73">
        <v>802.6</v>
      </c>
      <c r="E1883" s="75">
        <v>1863</v>
      </c>
      <c r="F1883" s="75">
        <v>286.10000000000002</v>
      </c>
      <c r="G1883" s="74">
        <v>0</v>
      </c>
      <c r="H1883" s="62">
        <v>1863</v>
      </c>
      <c r="I1883" s="62">
        <v>272.10000000000002</v>
      </c>
      <c r="J1883" s="62">
        <v>0.1</v>
      </c>
    </row>
    <row r="1884" spans="1:10" x14ac:dyDescent="0.25">
      <c r="A1884" s="1">
        <v>1864</v>
      </c>
      <c r="B1884" s="62">
        <v>795.5</v>
      </c>
      <c r="C1884" s="62">
        <v>2.6</v>
      </c>
      <c r="D1884" s="73">
        <v>805.2</v>
      </c>
      <c r="E1884" s="75">
        <v>1864</v>
      </c>
      <c r="F1884" s="75">
        <v>286.10000000000002</v>
      </c>
      <c r="G1884" s="74">
        <v>0.1</v>
      </c>
      <c r="H1884" s="62">
        <v>1864</v>
      </c>
      <c r="I1884" s="62">
        <v>272.2</v>
      </c>
      <c r="J1884" s="62">
        <v>0.1</v>
      </c>
    </row>
    <row r="1885" spans="1:10" x14ac:dyDescent="0.25">
      <c r="A1885" s="1">
        <v>1865</v>
      </c>
      <c r="B1885" s="62">
        <v>798</v>
      </c>
      <c r="C1885" s="62">
        <v>2.2999999999999998</v>
      </c>
      <c r="D1885" s="73">
        <v>807.7</v>
      </c>
      <c r="E1885" s="75">
        <v>1865</v>
      </c>
      <c r="F1885" s="75">
        <v>286.3</v>
      </c>
      <c r="G1885" s="74">
        <v>0.2</v>
      </c>
      <c r="H1885" s="62">
        <v>1865</v>
      </c>
      <c r="I1885" s="62">
        <v>272.3</v>
      </c>
      <c r="J1885" s="62">
        <v>0.1</v>
      </c>
    </row>
    <row r="1886" spans="1:10" x14ac:dyDescent="0.25">
      <c r="A1886" s="1">
        <v>1866</v>
      </c>
      <c r="B1886" s="62">
        <v>800.1</v>
      </c>
      <c r="C1886" s="62">
        <v>2</v>
      </c>
      <c r="D1886" s="73">
        <v>809.9</v>
      </c>
      <c r="E1886" s="75">
        <v>1866</v>
      </c>
      <c r="F1886" s="75">
        <v>286.5</v>
      </c>
      <c r="G1886" s="74">
        <v>0.30000000000000004</v>
      </c>
      <c r="H1886" s="62">
        <v>1866</v>
      </c>
      <c r="I1886" s="62">
        <v>272.39999999999998</v>
      </c>
      <c r="J1886" s="62">
        <v>0.1</v>
      </c>
    </row>
    <row r="1887" spans="1:10" x14ac:dyDescent="0.25">
      <c r="A1887" s="1">
        <v>1867</v>
      </c>
      <c r="B1887" s="62">
        <v>802</v>
      </c>
      <c r="C1887" s="62">
        <v>1.8</v>
      </c>
      <c r="D1887" s="73">
        <v>811.8</v>
      </c>
      <c r="E1887" s="75">
        <v>1867</v>
      </c>
      <c r="F1887" s="75">
        <v>286.8</v>
      </c>
      <c r="G1887" s="74">
        <v>0.30000000000000004</v>
      </c>
      <c r="H1887" s="62">
        <v>1867</v>
      </c>
      <c r="I1887" s="62">
        <v>272.5</v>
      </c>
      <c r="J1887" s="62">
        <v>0.1</v>
      </c>
    </row>
    <row r="1888" spans="1:10" x14ac:dyDescent="0.25">
      <c r="A1888" s="1">
        <v>1868</v>
      </c>
      <c r="B1888" s="62">
        <v>803.8</v>
      </c>
      <c r="C1888" s="62">
        <v>1.8</v>
      </c>
      <c r="D1888" s="73">
        <v>813.6</v>
      </c>
      <c r="E1888" s="75">
        <v>1868</v>
      </c>
      <c r="F1888" s="75">
        <v>287.10000000000002</v>
      </c>
      <c r="G1888" s="74">
        <v>0.4</v>
      </c>
      <c r="H1888" s="62">
        <v>1868</v>
      </c>
      <c r="I1888" s="62">
        <v>272.60000000000002</v>
      </c>
      <c r="J1888" s="62">
        <v>0.2</v>
      </c>
    </row>
    <row r="1889" spans="1:10" x14ac:dyDescent="0.25">
      <c r="A1889" s="1">
        <v>1869</v>
      </c>
      <c r="B1889" s="62">
        <v>805.7</v>
      </c>
      <c r="C1889" s="62">
        <v>1.9</v>
      </c>
      <c r="D1889" s="73">
        <v>815.5</v>
      </c>
      <c r="E1889" s="75">
        <v>1869</v>
      </c>
      <c r="F1889" s="75">
        <v>287.5</v>
      </c>
      <c r="G1889" s="74">
        <v>0.4</v>
      </c>
      <c r="H1889" s="62">
        <v>1869</v>
      </c>
      <c r="I1889" s="62">
        <v>272.8</v>
      </c>
      <c r="J1889" s="62">
        <v>0.2</v>
      </c>
    </row>
    <row r="1890" spans="1:10" x14ac:dyDescent="0.25">
      <c r="A1890" s="1">
        <v>1870</v>
      </c>
      <c r="B1890" s="62">
        <v>807.6</v>
      </c>
      <c r="C1890" s="62">
        <v>2.1</v>
      </c>
      <c r="D1890" s="73">
        <v>817.5</v>
      </c>
      <c r="E1890" s="75">
        <v>1870</v>
      </c>
      <c r="F1890" s="75">
        <v>287.89999999999998</v>
      </c>
      <c r="G1890" s="74">
        <v>0.4</v>
      </c>
      <c r="H1890" s="62">
        <v>1870</v>
      </c>
      <c r="I1890" s="62">
        <v>273</v>
      </c>
      <c r="J1890" s="62">
        <v>0.2</v>
      </c>
    </row>
    <row r="1891" spans="1:10" x14ac:dyDescent="0.25">
      <c r="A1891" s="1">
        <v>1871</v>
      </c>
      <c r="B1891" s="62">
        <v>809.8</v>
      </c>
      <c r="C1891" s="62">
        <v>2.2999999999999998</v>
      </c>
      <c r="D1891" s="73">
        <v>819.7</v>
      </c>
      <c r="E1891" s="75">
        <v>1871</v>
      </c>
      <c r="F1891" s="75">
        <v>288.3</v>
      </c>
      <c r="G1891" s="74">
        <v>0.4</v>
      </c>
      <c r="H1891" s="62">
        <v>1871</v>
      </c>
      <c r="I1891" s="62">
        <v>273.3</v>
      </c>
      <c r="J1891" s="62">
        <v>0.30000000000000004</v>
      </c>
    </row>
    <row r="1892" spans="1:10" x14ac:dyDescent="0.25">
      <c r="A1892" s="1">
        <v>1872</v>
      </c>
      <c r="B1892" s="62">
        <v>812.1</v>
      </c>
      <c r="C1892" s="62">
        <v>2.2999999999999998</v>
      </c>
      <c r="D1892" s="73">
        <v>822</v>
      </c>
      <c r="E1892" s="75">
        <v>1872</v>
      </c>
      <c r="F1892" s="75">
        <v>288.8</v>
      </c>
      <c r="G1892" s="74">
        <v>0.4</v>
      </c>
      <c r="H1892" s="62">
        <v>1872</v>
      </c>
      <c r="I1892" s="62">
        <v>273.60000000000002</v>
      </c>
      <c r="J1892" s="62">
        <v>0.30000000000000004</v>
      </c>
    </row>
    <row r="1893" spans="1:10" x14ac:dyDescent="0.25">
      <c r="A1893" s="1">
        <v>1873</v>
      </c>
      <c r="B1893" s="62">
        <v>814.4</v>
      </c>
      <c r="C1893" s="62">
        <v>2.2999999999999998</v>
      </c>
      <c r="D1893" s="73">
        <v>824.4</v>
      </c>
      <c r="E1893" s="75">
        <v>1873</v>
      </c>
      <c r="F1893" s="75">
        <v>289.10000000000002</v>
      </c>
      <c r="G1893" s="74">
        <v>0.30000000000000004</v>
      </c>
      <c r="H1893" s="62">
        <v>1873</v>
      </c>
      <c r="I1893" s="62">
        <v>274</v>
      </c>
      <c r="J1893" s="62">
        <v>0.30000000000000004</v>
      </c>
    </row>
    <row r="1894" spans="1:10" x14ac:dyDescent="0.25">
      <c r="A1894" s="1">
        <v>1874</v>
      </c>
      <c r="B1894" s="62">
        <v>816.6</v>
      </c>
      <c r="C1894" s="62">
        <v>2.1</v>
      </c>
      <c r="D1894" s="73">
        <v>826.6</v>
      </c>
      <c r="E1894" s="75">
        <v>1874</v>
      </c>
      <c r="F1894" s="75">
        <v>289.39999999999998</v>
      </c>
      <c r="G1894" s="74">
        <v>0.2</v>
      </c>
      <c r="H1894" s="62">
        <v>1874</v>
      </c>
      <c r="I1894" s="62">
        <v>274.3</v>
      </c>
      <c r="J1894" s="62">
        <v>0.30000000000000004</v>
      </c>
    </row>
    <row r="1895" spans="1:10" x14ac:dyDescent="0.25">
      <c r="A1895" s="1">
        <v>1875</v>
      </c>
      <c r="B1895" s="62">
        <v>818.6</v>
      </c>
      <c r="C1895" s="62">
        <v>1.9</v>
      </c>
      <c r="D1895" s="73">
        <v>828.6</v>
      </c>
      <c r="E1895" s="75">
        <v>1875</v>
      </c>
      <c r="F1895" s="75">
        <v>289.5</v>
      </c>
      <c r="G1895" s="74">
        <v>0.1</v>
      </c>
      <c r="H1895" s="62">
        <v>1875</v>
      </c>
      <c r="I1895" s="62">
        <v>274.7</v>
      </c>
      <c r="J1895" s="62">
        <v>0.30000000000000004</v>
      </c>
    </row>
    <row r="1896" spans="1:10" x14ac:dyDescent="0.25">
      <c r="A1896" s="1">
        <v>1876</v>
      </c>
      <c r="B1896" s="62">
        <v>820.3</v>
      </c>
      <c r="C1896" s="62">
        <v>1.6</v>
      </c>
      <c r="D1896" s="73">
        <v>830.3</v>
      </c>
      <c r="E1896" s="75">
        <v>1876</v>
      </c>
      <c r="F1896" s="75">
        <v>289.5</v>
      </c>
      <c r="G1896" s="74">
        <v>0</v>
      </c>
      <c r="H1896" s="62">
        <v>1876</v>
      </c>
      <c r="I1896" s="62">
        <v>275</v>
      </c>
      <c r="J1896" s="62">
        <v>0.30000000000000004</v>
      </c>
    </row>
    <row r="1897" spans="1:10" x14ac:dyDescent="0.25">
      <c r="A1897" s="1">
        <v>1877</v>
      </c>
      <c r="B1897" s="62">
        <v>821.9</v>
      </c>
      <c r="C1897" s="62">
        <v>1.5</v>
      </c>
      <c r="D1897" s="73">
        <v>831.9</v>
      </c>
      <c r="E1897" s="75">
        <v>1877</v>
      </c>
      <c r="F1897" s="75">
        <v>289.60000000000002</v>
      </c>
      <c r="G1897" s="74">
        <v>0</v>
      </c>
      <c r="H1897" s="62">
        <v>1877</v>
      </c>
      <c r="I1897" s="62">
        <v>275.3</v>
      </c>
      <c r="J1897" s="62">
        <v>0.30000000000000004</v>
      </c>
    </row>
    <row r="1898" spans="1:10" x14ac:dyDescent="0.25">
      <c r="A1898" s="1">
        <v>1878</v>
      </c>
      <c r="B1898" s="62">
        <v>823.3</v>
      </c>
      <c r="C1898" s="62">
        <v>1.5</v>
      </c>
      <c r="D1898" s="73">
        <v>833.4</v>
      </c>
      <c r="E1898" s="75">
        <v>1878</v>
      </c>
      <c r="F1898" s="75">
        <v>289.60000000000002</v>
      </c>
      <c r="G1898" s="74">
        <v>0</v>
      </c>
      <c r="H1898" s="62">
        <v>1878</v>
      </c>
      <c r="I1898" s="62">
        <v>275.5</v>
      </c>
      <c r="J1898" s="62">
        <v>0.2</v>
      </c>
    </row>
    <row r="1899" spans="1:10" x14ac:dyDescent="0.25">
      <c r="A1899" s="1">
        <v>1879</v>
      </c>
      <c r="B1899" s="62">
        <v>824.9</v>
      </c>
      <c r="C1899" s="62">
        <v>1.6</v>
      </c>
      <c r="D1899" s="73">
        <v>834.9</v>
      </c>
      <c r="E1899" s="75">
        <v>1879</v>
      </c>
      <c r="F1899" s="75">
        <v>289.60000000000002</v>
      </c>
      <c r="G1899" s="74">
        <v>0.1</v>
      </c>
      <c r="H1899" s="62">
        <v>1879</v>
      </c>
      <c r="I1899" s="62">
        <v>275.7</v>
      </c>
      <c r="J1899" s="62">
        <v>0.2</v>
      </c>
    </row>
    <row r="1900" spans="1:10" x14ac:dyDescent="0.25">
      <c r="A1900" s="1">
        <v>1880</v>
      </c>
      <c r="B1900" s="62">
        <v>826.5</v>
      </c>
      <c r="C1900" s="62">
        <v>1.7000000000000002</v>
      </c>
      <c r="D1900" s="73">
        <v>836.6</v>
      </c>
      <c r="E1900" s="75">
        <v>1880</v>
      </c>
      <c r="F1900" s="75">
        <v>289.8</v>
      </c>
      <c r="G1900" s="74">
        <v>0.1</v>
      </c>
      <c r="H1900" s="62">
        <v>1880</v>
      </c>
      <c r="I1900" s="62">
        <v>275.8</v>
      </c>
      <c r="J1900" s="62">
        <v>0.1</v>
      </c>
    </row>
    <row r="1901" spans="1:10" x14ac:dyDescent="0.25">
      <c r="A1901" s="1">
        <v>1881</v>
      </c>
      <c r="B1901" s="62">
        <v>828.3</v>
      </c>
      <c r="C1901" s="62">
        <v>1.8</v>
      </c>
      <c r="D1901" s="73">
        <v>838.4</v>
      </c>
      <c r="E1901" s="75">
        <v>1881</v>
      </c>
      <c r="F1901" s="75">
        <v>289.89999999999998</v>
      </c>
      <c r="G1901" s="74">
        <v>0.2</v>
      </c>
      <c r="H1901" s="62">
        <v>1881</v>
      </c>
      <c r="I1901" s="62">
        <v>276</v>
      </c>
      <c r="J1901" s="62">
        <v>0.2</v>
      </c>
    </row>
    <row r="1902" spans="1:10" x14ac:dyDescent="0.25">
      <c r="A1902" s="1">
        <v>1882</v>
      </c>
      <c r="B1902" s="62">
        <v>830.2</v>
      </c>
      <c r="C1902" s="62">
        <v>1.9</v>
      </c>
      <c r="D1902" s="73">
        <v>840.3</v>
      </c>
      <c r="E1902" s="75">
        <v>1882</v>
      </c>
      <c r="F1902" s="75">
        <v>290.10000000000002</v>
      </c>
      <c r="G1902" s="74">
        <v>0.2</v>
      </c>
      <c r="H1902" s="62">
        <v>1882</v>
      </c>
      <c r="I1902" s="62">
        <v>276.2</v>
      </c>
      <c r="J1902" s="62">
        <v>0.2</v>
      </c>
    </row>
    <row r="1903" spans="1:10" x14ac:dyDescent="0.25">
      <c r="A1903" s="1">
        <v>1883</v>
      </c>
      <c r="B1903" s="62">
        <v>832.1</v>
      </c>
      <c r="C1903" s="62">
        <v>1.9</v>
      </c>
      <c r="D1903" s="73">
        <v>842.2</v>
      </c>
      <c r="E1903" s="75">
        <v>1883</v>
      </c>
      <c r="F1903" s="75">
        <v>290.3</v>
      </c>
      <c r="G1903" s="74">
        <v>0.2</v>
      </c>
      <c r="H1903" s="62">
        <v>1883</v>
      </c>
      <c r="I1903" s="62">
        <v>276.39999999999998</v>
      </c>
      <c r="J1903" s="62">
        <v>0.30000000000000004</v>
      </c>
    </row>
    <row r="1904" spans="1:10" x14ac:dyDescent="0.25">
      <c r="A1904" s="1">
        <v>1884</v>
      </c>
      <c r="B1904" s="62">
        <v>834</v>
      </c>
      <c r="C1904" s="62">
        <v>1.9</v>
      </c>
      <c r="D1904" s="73">
        <v>844.2</v>
      </c>
      <c r="E1904" s="75">
        <v>1884</v>
      </c>
      <c r="F1904" s="75">
        <v>290.60000000000002</v>
      </c>
      <c r="G1904" s="74">
        <v>0.30000000000000004</v>
      </c>
      <c r="H1904" s="62">
        <v>1884</v>
      </c>
      <c r="I1904" s="62">
        <v>276.8</v>
      </c>
      <c r="J1904" s="62">
        <v>0.4</v>
      </c>
    </row>
    <row r="1905" spans="1:10" x14ac:dyDescent="0.25">
      <c r="A1905" s="1">
        <v>1885</v>
      </c>
      <c r="B1905" s="62">
        <v>835.8</v>
      </c>
      <c r="C1905" s="62">
        <v>1.7000000000000002</v>
      </c>
      <c r="D1905" s="73">
        <v>846</v>
      </c>
      <c r="E1905" s="75">
        <v>1885</v>
      </c>
      <c r="F1905" s="75">
        <v>290.89999999999998</v>
      </c>
      <c r="G1905" s="74">
        <v>0.4</v>
      </c>
      <c r="H1905" s="62">
        <v>1885</v>
      </c>
      <c r="I1905" s="62">
        <v>277.2</v>
      </c>
      <c r="J1905" s="62">
        <v>0.4</v>
      </c>
    </row>
    <row r="1906" spans="1:10" x14ac:dyDescent="0.25">
      <c r="A1906" s="1">
        <v>1886</v>
      </c>
      <c r="B1906" s="62">
        <v>837.3</v>
      </c>
      <c r="C1906" s="62">
        <v>1.2</v>
      </c>
      <c r="D1906" s="73">
        <v>847.5</v>
      </c>
      <c r="E1906" s="75">
        <v>1886</v>
      </c>
      <c r="F1906" s="75">
        <v>291.3</v>
      </c>
      <c r="G1906" s="74">
        <v>0.4</v>
      </c>
      <c r="H1906" s="62">
        <v>1886</v>
      </c>
      <c r="I1906" s="62">
        <v>277.5</v>
      </c>
      <c r="J1906" s="62">
        <v>0.4</v>
      </c>
    </row>
    <row r="1907" spans="1:10" x14ac:dyDescent="0.25">
      <c r="A1907" s="1">
        <v>1887</v>
      </c>
      <c r="B1907" s="62">
        <v>838.4</v>
      </c>
      <c r="C1907" s="62">
        <v>1</v>
      </c>
      <c r="D1907" s="73">
        <v>848.6</v>
      </c>
      <c r="E1907" s="75">
        <v>1887</v>
      </c>
      <c r="F1907" s="75">
        <v>291.8</v>
      </c>
      <c r="G1907" s="74">
        <v>0.4</v>
      </c>
      <c r="H1907" s="62">
        <v>1887</v>
      </c>
      <c r="I1907" s="62">
        <v>277.89999999999998</v>
      </c>
      <c r="J1907" s="62">
        <v>0.30000000000000004</v>
      </c>
    </row>
    <row r="1908" spans="1:10" x14ac:dyDescent="0.25">
      <c r="A1908" s="1">
        <v>1888</v>
      </c>
      <c r="B1908" s="62">
        <v>839.4</v>
      </c>
      <c r="C1908" s="62">
        <v>1</v>
      </c>
      <c r="D1908" s="73">
        <v>849.6</v>
      </c>
      <c r="E1908" s="75">
        <v>1888</v>
      </c>
      <c r="F1908" s="75">
        <v>292.2</v>
      </c>
      <c r="G1908" s="74">
        <v>0.4</v>
      </c>
      <c r="H1908" s="62">
        <v>1888</v>
      </c>
      <c r="I1908" s="62">
        <v>278.10000000000002</v>
      </c>
      <c r="J1908" s="62">
        <v>0.2</v>
      </c>
    </row>
    <row r="1909" spans="1:10" x14ac:dyDescent="0.25">
      <c r="A1909" s="1">
        <v>1889</v>
      </c>
      <c r="B1909" s="62">
        <v>840.5</v>
      </c>
      <c r="C1909" s="62">
        <v>1.2</v>
      </c>
      <c r="D1909" s="73">
        <v>850.8</v>
      </c>
      <c r="E1909" s="75">
        <v>1889</v>
      </c>
      <c r="F1909" s="75">
        <v>292.60000000000002</v>
      </c>
      <c r="G1909" s="74">
        <v>0.4</v>
      </c>
      <c r="H1909" s="62">
        <v>1889</v>
      </c>
      <c r="I1909" s="62">
        <v>278.2</v>
      </c>
      <c r="J1909" s="62">
        <v>0.1</v>
      </c>
    </row>
    <row r="1910" spans="1:10" x14ac:dyDescent="0.25">
      <c r="A1910" s="1">
        <v>1890</v>
      </c>
      <c r="B1910" s="62">
        <v>841.7</v>
      </c>
      <c r="C1910" s="62">
        <v>1.2</v>
      </c>
      <c r="D1910" s="73">
        <v>852</v>
      </c>
      <c r="E1910" s="75">
        <v>1890</v>
      </c>
      <c r="F1910" s="75">
        <v>293</v>
      </c>
      <c r="G1910" s="74">
        <v>0.5</v>
      </c>
      <c r="H1910" s="62">
        <v>1890</v>
      </c>
      <c r="I1910" s="62">
        <v>278.3</v>
      </c>
      <c r="J1910" s="62">
        <v>0</v>
      </c>
    </row>
    <row r="1911" spans="1:10" x14ac:dyDescent="0.25">
      <c r="A1911" s="1">
        <v>1891</v>
      </c>
      <c r="B1911" s="62">
        <v>843</v>
      </c>
      <c r="C1911" s="62">
        <v>1.3</v>
      </c>
      <c r="D1911" s="73">
        <v>853.3</v>
      </c>
      <c r="E1911" s="75">
        <v>1891</v>
      </c>
      <c r="F1911" s="75">
        <v>293.60000000000002</v>
      </c>
      <c r="G1911" s="74">
        <v>0.5</v>
      </c>
      <c r="H1911" s="62">
        <v>1891</v>
      </c>
      <c r="I1911" s="62">
        <v>278.3</v>
      </c>
      <c r="J1911" s="62">
        <v>0</v>
      </c>
    </row>
    <row r="1912" spans="1:10" x14ac:dyDescent="0.25">
      <c r="A1912" s="1">
        <v>1892</v>
      </c>
      <c r="B1912" s="62">
        <v>844.5</v>
      </c>
      <c r="C1912" s="62">
        <v>1.6</v>
      </c>
      <c r="D1912" s="73">
        <v>854.8</v>
      </c>
      <c r="E1912" s="75">
        <v>1892</v>
      </c>
      <c r="F1912" s="75">
        <v>294.10000000000002</v>
      </c>
      <c r="G1912" s="74">
        <v>0.5</v>
      </c>
      <c r="H1912" s="62">
        <v>1892</v>
      </c>
      <c r="I1912" s="62">
        <v>278.2</v>
      </c>
      <c r="J1912" s="62">
        <v>-0.1</v>
      </c>
    </row>
    <row r="1913" spans="1:10" x14ac:dyDescent="0.25">
      <c r="A1913" s="1">
        <v>1893</v>
      </c>
      <c r="B1913" s="62">
        <v>846.2</v>
      </c>
      <c r="C1913" s="62">
        <v>2</v>
      </c>
      <c r="D1913" s="73">
        <v>856.6</v>
      </c>
      <c r="E1913" s="75">
        <v>1893</v>
      </c>
      <c r="F1913" s="75">
        <v>294.60000000000002</v>
      </c>
      <c r="G1913" s="74">
        <v>0.5</v>
      </c>
      <c r="H1913" s="62">
        <v>1893</v>
      </c>
      <c r="I1913" s="62">
        <v>278.10000000000002</v>
      </c>
      <c r="J1913" s="62">
        <v>-0.1</v>
      </c>
    </row>
    <row r="1914" spans="1:10" x14ac:dyDescent="0.25">
      <c r="A1914" s="1">
        <v>1894</v>
      </c>
      <c r="B1914" s="62">
        <v>848.4</v>
      </c>
      <c r="C1914" s="62">
        <v>2.2999999999999998</v>
      </c>
      <c r="D1914" s="73">
        <v>858.8</v>
      </c>
      <c r="E1914" s="75">
        <v>1894</v>
      </c>
      <c r="F1914" s="75">
        <v>295.10000000000002</v>
      </c>
      <c r="G1914" s="74">
        <v>0.5</v>
      </c>
      <c r="H1914" s="62">
        <v>1894</v>
      </c>
      <c r="I1914" s="62">
        <v>278</v>
      </c>
      <c r="J1914" s="62">
        <v>-0.2</v>
      </c>
    </row>
    <row r="1915" spans="1:10" x14ac:dyDescent="0.25">
      <c r="A1915" s="1">
        <v>1895</v>
      </c>
      <c r="B1915" s="62">
        <v>850.8</v>
      </c>
      <c r="C1915" s="62">
        <v>2.4</v>
      </c>
      <c r="D1915" s="73">
        <v>861.2</v>
      </c>
      <c r="E1915" s="75">
        <v>1895</v>
      </c>
      <c r="F1915" s="75">
        <v>295.5</v>
      </c>
      <c r="G1915" s="74">
        <v>0.4</v>
      </c>
      <c r="H1915" s="62">
        <v>1895</v>
      </c>
      <c r="I1915" s="62">
        <v>277.8</v>
      </c>
      <c r="J1915" s="62">
        <v>-0.2</v>
      </c>
    </row>
    <row r="1916" spans="1:10" x14ac:dyDescent="0.25">
      <c r="A1916" s="1">
        <v>1896</v>
      </c>
      <c r="B1916" s="62">
        <v>853.2</v>
      </c>
      <c r="C1916" s="62">
        <v>2.4</v>
      </c>
      <c r="D1916" s="73">
        <v>863.6</v>
      </c>
      <c r="E1916" s="75">
        <v>1896</v>
      </c>
      <c r="F1916" s="75">
        <v>295.89999999999998</v>
      </c>
      <c r="G1916" s="74">
        <v>0.2</v>
      </c>
      <c r="H1916" s="62">
        <v>1896</v>
      </c>
      <c r="I1916" s="62">
        <v>277.5</v>
      </c>
      <c r="J1916" s="62">
        <v>-0.2</v>
      </c>
    </row>
    <row r="1917" spans="1:10" x14ac:dyDescent="0.25">
      <c r="A1917" s="1">
        <v>1897</v>
      </c>
      <c r="B1917" s="62">
        <v>855.7</v>
      </c>
      <c r="C1917" s="62">
        <v>2.7</v>
      </c>
      <c r="D1917" s="73">
        <v>866.2</v>
      </c>
      <c r="E1917" s="75">
        <v>1897</v>
      </c>
      <c r="F1917" s="75">
        <v>296</v>
      </c>
      <c r="G1917" s="74">
        <v>0.1</v>
      </c>
      <c r="H1917" s="62">
        <v>1897</v>
      </c>
      <c r="I1917" s="62">
        <v>277.3</v>
      </c>
      <c r="J1917" s="62">
        <v>-0.2</v>
      </c>
    </row>
    <row r="1918" spans="1:10" x14ac:dyDescent="0.25">
      <c r="A1918" s="1">
        <v>1898</v>
      </c>
      <c r="B1918" s="62">
        <v>858.6</v>
      </c>
      <c r="C1918" s="62">
        <v>3</v>
      </c>
      <c r="D1918" s="73">
        <v>869.1</v>
      </c>
      <c r="E1918" s="75">
        <v>1898</v>
      </c>
      <c r="F1918" s="75">
        <v>296</v>
      </c>
      <c r="G1918" s="74">
        <v>0</v>
      </c>
      <c r="H1918" s="62">
        <v>1898</v>
      </c>
      <c r="I1918" s="62">
        <v>277.10000000000002</v>
      </c>
      <c r="J1918" s="62">
        <v>-0.1</v>
      </c>
    </row>
    <row r="1919" spans="1:10" x14ac:dyDescent="0.25">
      <c r="A1919" s="1">
        <v>1899</v>
      </c>
      <c r="B1919" s="62">
        <v>861.7</v>
      </c>
      <c r="C1919" s="62">
        <v>3.2</v>
      </c>
      <c r="D1919" s="73">
        <v>872.2</v>
      </c>
      <c r="E1919" s="75">
        <v>1899</v>
      </c>
      <c r="F1919" s="75">
        <v>296</v>
      </c>
      <c r="G1919" s="74">
        <v>0</v>
      </c>
      <c r="H1919" s="62">
        <v>1899</v>
      </c>
      <c r="I1919" s="62">
        <v>277.10000000000002</v>
      </c>
      <c r="J1919" s="62">
        <v>0</v>
      </c>
    </row>
    <row r="1920" spans="1:10" x14ac:dyDescent="0.25">
      <c r="A1920" s="1">
        <v>1900</v>
      </c>
      <c r="B1920" s="62">
        <v>865</v>
      </c>
      <c r="C1920" s="62">
        <v>3.4</v>
      </c>
      <c r="D1920" s="73">
        <v>875.6</v>
      </c>
      <c r="E1920" s="75">
        <v>1900</v>
      </c>
      <c r="F1920" s="75">
        <v>296.10000000000002</v>
      </c>
      <c r="G1920" s="74">
        <v>0.1</v>
      </c>
      <c r="H1920" s="62">
        <v>1900</v>
      </c>
      <c r="I1920" s="62">
        <v>277.2</v>
      </c>
      <c r="J1920" s="62">
        <v>0.2</v>
      </c>
    </row>
    <row r="1921" spans="1:10" x14ac:dyDescent="0.25">
      <c r="A1921" s="1">
        <v>1901</v>
      </c>
      <c r="B1921" s="62">
        <v>868.4</v>
      </c>
      <c r="C1921" s="62">
        <v>3.5</v>
      </c>
      <c r="D1921" s="73">
        <v>879</v>
      </c>
      <c r="E1921" s="75">
        <v>1901</v>
      </c>
      <c r="F1921" s="75">
        <v>296.2</v>
      </c>
      <c r="G1921" s="74">
        <v>0.1</v>
      </c>
      <c r="H1921" s="62">
        <v>1901</v>
      </c>
      <c r="I1921" s="62">
        <v>277.39999999999998</v>
      </c>
      <c r="J1921" s="62">
        <v>0.30000000000000004</v>
      </c>
    </row>
    <row r="1922" spans="1:10" x14ac:dyDescent="0.25">
      <c r="A1922" s="1">
        <v>1902</v>
      </c>
      <c r="B1922" s="62">
        <v>872.1</v>
      </c>
      <c r="C1922" s="62">
        <v>3.9</v>
      </c>
      <c r="D1922" s="73">
        <v>882.8</v>
      </c>
      <c r="E1922" s="75">
        <v>1902</v>
      </c>
      <c r="F1922" s="75">
        <v>296.39999999999998</v>
      </c>
      <c r="G1922" s="74">
        <v>0.2</v>
      </c>
      <c r="H1922" s="62">
        <v>1902</v>
      </c>
      <c r="I1922" s="62">
        <v>277.8</v>
      </c>
      <c r="J1922" s="62">
        <v>0.5</v>
      </c>
    </row>
    <row r="1923" spans="1:10" x14ac:dyDescent="0.25">
      <c r="A1923" s="1">
        <v>1903</v>
      </c>
      <c r="B1923" s="62">
        <v>876.2</v>
      </c>
      <c r="C1923" s="62">
        <v>4.3</v>
      </c>
      <c r="D1923" s="73">
        <v>886.9</v>
      </c>
      <c r="E1923" s="75">
        <v>1903</v>
      </c>
      <c r="F1923" s="75">
        <v>296.7</v>
      </c>
      <c r="G1923" s="74">
        <v>0.30000000000000004</v>
      </c>
      <c r="H1923" s="62">
        <v>1903</v>
      </c>
      <c r="I1923" s="62">
        <v>278.3</v>
      </c>
      <c r="J1923" s="62">
        <v>0.5</v>
      </c>
    </row>
    <row r="1924" spans="1:10" x14ac:dyDescent="0.25">
      <c r="A1924" s="1">
        <v>1904</v>
      </c>
      <c r="B1924" s="62">
        <v>880.6</v>
      </c>
      <c r="C1924" s="62">
        <v>4.7</v>
      </c>
      <c r="D1924" s="73">
        <v>891.4</v>
      </c>
      <c r="E1924" s="75">
        <v>1904</v>
      </c>
      <c r="F1924" s="75">
        <v>297</v>
      </c>
      <c r="G1924" s="74">
        <v>0.4</v>
      </c>
      <c r="H1924" s="62">
        <v>1904</v>
      </c>
      <c r="I1924" s="62">
        <v>278.8</v>
      </c>
      <c r="J1924" s="62">
        <v>0.5</v>
      </c>
    </row>
    <row r="1925" spans="1:10" x14ac:dyDescent="0.25">
      <c r="A1925" s="1">
        <v>1905</v>
      </c>
      <c r="B1925" s="62">
        <v>885.5</v>
      </c>
      <c r="C1925" s="62">
        <v>5.0999999999999996</v>
      </c>
      <c r="D1925" s="73">
        <v>896.3</v>
      </c>
      <c r="E1925" s="75">
        <v>1905</v>
      </c>
      <c r="F1925" s="75">
        <v>297.39999999999998</v>
      </c>
      <c r="G1925" s="74">
        <v>0.4</v>
      </c>
      <c r="H1925" s="62">
        <v>1905</v>
      </c>
      <c r="I1925" s="62">
        <v>279.3</v>
      </c>
      <c r="J1925" s="62">
        <v>0.4</v>
      </c>
    </row>
    <row r="1926" spans="1:10" x14ac:dyDescent="0.25">
      <c r="A1926" s="1">
        <v>1906</v>
      </c>
      <c r="B1926" s="62">
        <v>890.8</v>
      </c>
      <c r="C1926" s="62">
        <v>5.4</v>
      </c>
      <c r="D1926" s="73">
        <v>901.6</v>
      </c>
      <c r="E1926" s="75">
        <v>1906</v>
      </c>
      <c r="F1926" s="75">
        <v>297.89999999999998</v>
      </c>
      <c r="G1926" s="74">
        <v>0.4</v>
      </c>
      <c r="H1926" s="62">
        <v>1906</v>
      </c>
      <c r="I1926" s="62">
        <v>279.60000000000002</v>
      </c>
      <c r="J1926" s="62">
        <v>0.30000000000000004</v>
      </c>
    </row>
    <row r="1927" spans="1:10" x14ac:dyDescent="0.25">
      <c r="A1927" s="1">
        <v>1907</v>
      </c>
      <c r="B1927" s="62">
        <v>896.4</v>
      </c>
      <c r="C1927" s="62">
        <v>5.8</v>
      </c>
      <c r="D1927" s="73">
        <v>907.3</v>
      </c>
      <c r="E1927" s="75">
        <v>1907</v>
      </c>
      <c r="F1927" s="75">
        <v>298.3</v>
      </c>
      <c r="G1927" s="74">
        <v>0.4</v>
      </c>
      <c r="H1927" s="62">
        <v>1907</v>
      </c>
      <c r="I1927" s="62">
        <v>280</v>
      </c>
      <c r="J1927" s="62">
        <v>0.30000000000000004</v>
      </c>
    </row>
    <row r="1928" spans="1:10" x14ac:dyDescent="0.25">
      <c r="A1928" s="1">
        <v>1908</v>
      </c>
      <c r="B1928" s="62">
        <v>902.3</v>
      </c>
      <c r="C1928" s="62">
        <v>5.8</v>
      </c>
      <c r="D1928" s="73">
        <v>913.3</v>
      </c>
      <c r="E1928" s="75">
        <v>1908</v>
      </c>
      <c r="F1928" s="75">
        <v>298.7</v>
      </c>
      <c r="G1928" s="74">
        <v>0.4</v>
      </c>
      <c r="H1928" s="62">
        <v>1908</v>
      </c>
      <c r="I1928" s="62">
        <v>280.2</v>
      </c>
      <c r="J1928" s="62">
        <v>0.30000000000000004</v>
      </c>
    </row>
    <row r="1929" spans="1:10" x14ac:dyDescent="0.25">
      <c r="A1929" s="1">
        <v>1909</v>
      </c>
      <c r="B1929" s="62">
        <v>907.8</v>
      </c>
      <c r="C1929" s="62">
        <v>5.2</v>
      </c>
      <c r="D1929" s="73">
        <v>918.9</v>
      </c>
      <c r="E1929" s="75">
        <v>1909</v>
      </c>
      <c r="F1929" s="75">
        <v>299.10000000000002</v>
      </c>
      <c r="G1929" s="74">
        <v>0.30000000000000004</v>
      </c>
      <c r="H1929" s="62">
        <v>1909</v>
      </c>
      <c r="I1929" s="62">
        <v>280.5</v>
      </c>
      <c r="J1929" s="62">
        <v>0.30000000000000004</v>
      </c>
    </row>
    <row r="1930" spans="1:10" x14ac:dyDescent="0.25">
      <c r="A1930" s="1">
        <v>1910</v>
      </c>
      <c r="B1930" s="62">
        <v>912.5</v>
      </c>
      <c r="C1930" s="62">
        <v>3.9</v>
      </c>
      <c r="D1930" s="73">
        <v>923.6</v>
      </c>
      <c r="E1930" s="75">
        <v>1910</v>
      </c>
      <c r="F1930" s="75">
        <v>299.3</v>
      </c>
      <c r="G1930" s="74">
        <v>0.2</v>
      </c>
      <c r="H1930" s="62">
        <v>1910</v>
      </c>
      <c r="I1930" s="62">
        <v>280.8</v>
      </c>
      <c r="J1930" s="62">
        <v>0.30000000000000004</v>
      </c>
    </row>
    <row r="1931" spans="1:10" x14ac:dyDescent="0.25">
      <c r="A1931" s="1">
        <v>1911</v>
      </c>
      <c r="B1931" s="62">
        <v>915.7</v>
      </c>
      <c r="C1931" s="62">
        <v>2.7</v>
      </c>
      <c r="D1931" s="73">
        <v>926.9</v>
      </c>
      <c r="E1931" s="75">
        <v>1911</v>
      </c>
      <c r="F1931" s="75">
        <v>299.5</v>
      </c>
      <c r="G1931" s="74">
        <v>0.2</v>
      </c>
      <c r="H1931" s="62">
        <v>1911</v>
      </c>
      <c r="I1931" s="62">
        <v>281.10000000000002</v>
      </c>
      <c r="J1931" s="62">
        <v>0.30000000000000004</v>
      </c>
    </row>
    <row r="1932" spans="1:10" x14ac:dyDescent="0.25">
      <c r="A1932" s="1">
        <v>1912</v>
      </c>
      <c r="B1932" s="62">
        <v>918.1</v>
      </c>
      <c r="C1932" s="62">
        <v>2.1</v>
      </c>
      <c r="D1932" s="73">
        <v>929.3</v>
      </c>
      <c r="E1932" s="75">
        <v>1912</v>
      </c>
      <c r="F1932" s="75">
        <v>299.8</v>
      </c>
      <c r="G1932" s="74">
        <v>0.30000000000000004</v>
      </c>
      <c r="H1932" s="62">
        <v>1912</v>
      </c>
      <c r="I1932" s="62">
        <v>281.39999999999998</v>
      </c>
      <c r="J1932" s="62">
        <v>0.4</v>
      </c>
    </row>
    <row r="1933" spans="1:10" x14ac:dyDescent="0.25">
      <c r="A1933" s="1">
        <v>1913</v>
      </c>
      <c r="B1933" s="62">
        <v>920.1</v>
      </c>
      <c r="C1933" s="62">
        <v>2.2000000000000002</v>
      </c>
      <c r="D1933" s="73">
        <v>931.4</v>
      </c>
      <c r="E1933" s="75">
        <v>1913</v>
      </c>
      <c r="F1933" s="75">
        <v>300.2</v>
      </c>
      <c r="G1933" s="74">
        <v>0.4</v>
      </c>
      <c r="H1933" s="62">
        <v>1913</v>
      </c>
      <c r="I1933" s="62">
        <v>281.8</v>
      </c>
      <c r="J1933" s="62">
        <v>0.4</v>
      </c>
    </row>
    <row r="1934" spans="1:10" x14ac:dyDescent="0.25">
      <c r="A1934" s="1">
        <v>1914</v>
      </c>
      <c r="B1934" s="62">
        <v>922.6</v>
      </c>
      <c r="C1934" s="62">
        <v>2.8</v>
      </c>
      <c r="D1934" s="73">
        <v>933.9</v>
      </c>
      <c r="E1934" s="75">
        <v>1914</v>
      </c>
      <c r="F1934" s="75">
        <v>300.60000000000002</v>
      </c>
      <c r="G1934" s="74">
        <v>0.4</v>
      </c>
      <c r="H1934" s="62">
        <v>1914</v>
      </c>
      <c r="I1934" s="62">
        <v>282.2</v>
      </c>
      <c r="J1934" s="62">
        <v>0.4</v>
      </c>
    </row>
    <row r="1935" spans="1:10" x14ac:dyDescent="0.25">
      <c r="A1935" s="1">
        <v>1915</v>
      </c>
      <c r="B1935" s="62">
        <v>925.9</v>
      </c>
      <c r="C1935" s="62">
        <v>3.9</v>
      </c>
      <c r="D1935" s="73">
        <v>937.2</v>
      </c>
      <c r="E1935" s="75">
        <v>1915</v>
      </c>
      <c r="F1935" s="75">
        <v>301.10000000000002</v>
      </c>
      <c r="G1935" s="74">
        <v>0.5</v>
      </c>
      <c r="H1935" s="62">
        <v>1915</v>
      </c>
      <c r="I1935" s="62">
        <v>282.7</v>
      </c>
      <c r="J1935" s="62">
        <v>0.5</v>
      </c>
    </row>
    <row r="1936" spans="1:10" x14ac:dyDescent="0.25">
      <c r="A1936" s="1">
        <v>1916</v>
      </c>
      <c r="B1936" s="62">
        <v>930.4</v>
      </c>
      <c r="C1936" s="62">
        <v>5.0999999999999996</v>
      </c>
      <c r="D1936" s="73">
        <v>941.8</v>
      </c>
      <c r="E1936" s="75">
        <v>1916</v>
      </c>
      <c r="F1936" s="75">
        <v>301.60000000000002</v>
      </c>
      <c r="G1936" s="74">
        <v>0.5</v>
      </c>
      <c r="H1936" s="62">
        <v>1916</v>
      </c>
      <c r="I1936" s="62">
        <v>283.2</v>
      </c>
      <c r="J1936" s="62">
        <v>0.60000000000000009</v>
      </c>
    </row>
    <row r="1937" spans="1:10" x14ac:dyDescent="0.25">
      <c r="A1937" s="1">
        <v>1917</v>
      </c>
      <c r="B1937" s="62">
        <v>936.2</v>
      </c>
      <c r="C1937" s="62">
        <v>6.3</v>
      </c>
      <c r="D1937" s="73">
        <v>947.6</v>
      </c>
      <c r="E1937" s="75">
        <v>1917</v>
      </c>
      <c r="F1937" s="75">
        <v>302.10000000000002</v>
      </c>
      <c r="G1937" s="74">
        <v>0.5</v>
      </c>
      <c r="H1937" s="62">
        <v>1917</v>
      </c>
      <c r="I1937" s="62">
        <v>283.8</v>
      </c>
      <c r="J1937" s="62">
        <v>0.60000000000000009</v>
      </c>
    </row>
    <row r="1938" spans="1:10" x14ac:dyDescent="0.25">
      <c r="A1938" s="1">
        <v>1918</v>
      </c>
      <c r="B1938" s="62">
        <v>942.9</v>
      </c>
      <c r="C1938" s="62">
        <v>7</v>
      </c>
      <c r="D1938" s="73">
        <v>954.4</v>
      </c>
      <c r="E1938" s="75">
        <v>1918</v>
      </c>
      <c r="F1938" s="75">
        <v>302.60000000000002</v>
      </c>
      <c r="G1938" s="74">
        <v>0.5</v>
      </c>
      <c r="H1938" s="62">
        <v>1918</v>
      </c>
      <c r="I1938" s="62">
        <v>284.39999999999998</v>
      </c>
      <c r="J1938" s="62">
        <v>0.60000000000000009</v>
      </c>
    </row>
    <row r="1939" spans="1:10" x14ac:dyDescent="0.25">
      <c r="A1939" s="1">
        <v>1919</v>
      </c>
      <c r="B1939" s="62">
        <v>950.1</v>
      </c>
      <c r="C1939" s="62">
        <v>7.3</v>
      </c>
      <c r="D1939" s="73">
        <v>961.7</v>
      </c>
      <c r="E1939" s="75">
        <v>1919</v>
      </c>
      <c r="F1939" s="75">
        <v>303</v>
      </c>
      <c r="G1939" s="74">
        <v>0.4</v>
      </c>
      <c r="H1939" s="62">
        <v>1919</v>
      </c>
      <c r="I1939" s="62">
        <v>284.89999999999998</v>
      </c>
      <c r="J1939" s="62">
        <v>0.4</v>
      </c>
    </row>
    <row r="1940" spans="1:10" x14ac:dyDescent="0.25">
      <c r="A1940" s="1">
        <v>1920</v>
      </c>
      <c r="B1940" s="62">
        <v>957.3</v>
      </c>
      <c r="C1940" s="62">
        <v>7.1</v>
      </c>
      <c r="D1940" s="73">
        <v>969</v>
      </c>
      <c r="E1940" s="75">
        <v>1920</v>
      </c>
      <c r="F1940" s="75">
        <v>303.39999999999998</v>
      </c>
      <c r="G1940" s="74">
        <v>0.30000000000000004</v>
      </c>
      <c r="H1940" s="62">
        <v>1920</v>
      </c>
      <c r="I1940" s="62">
        <v>285.2</v>
      </c>
      <c r="J1940" s="62">
        <v>0.2</v>
      </c>
    </row>
    <row r="1941" spans="1:10" x14ac:dyDescent="0.25">
      <c r="A1941" s="1">
        <v>1921</v>
      </c>
      <c r="B1941" s="62">
        <v>964.1</v>
      </c>
      <c r="C1941" s="62">
        <v>6.7</v>
      </c>
      <c r="D1941" s="73">
        <v>975.9</v>
      </c>
      <c r="E1941" s="75">
        <v>1921</v>
      </c>
      <c r="F1941" s="75">
        <v>303.7</v>
      </c>
      <c r="G1941" s="74">
        <v>0.2</v>
      </c>
      <c r="H1941" s="62">
        <v>1921</v>
      </c>
      <c r="I1941" s="62">
        <v>285.3</v>
      </c>
      <c r="J1941" s="62">
        <v>0</v>
      </c>
    </row>
    <row r="1942" spans="1:10" x14ac:dyDescent="0.25">
      <c r="A1942" s="1">
        <v>1922</v>
      </c>
      <c r="B1942" s="62">
        <v>970.6</v>
      </c>
      <c r="C1942" s="62">
        <v>6.2</v>
      </c>
      <c r="D1942" s="73">
        <v>982.4</v>
      </c>
      <c r="E1942" s="75">
        <v>1922</v>
      </c>
      <c r="F1942" s="75">
        <v>303.89999999999998</v>
      </c>
      <c r="G1942" s="74">
        <v>0.2</v>
      </c>
      <c r="H1942" s="62">
        <v>1922</v>
      </c>
      <c r="I1942" s="62">
        <v>285.2</v>
      </c>
      <c r="J1942" s="62">
        <v>-0.2</v>
      </c>
    </row>
    <row r="1943" spans="1:10" x14ac:dyDescent="0.25">
      <c r="A1943" s="1">
        <v>1923</v>
      </c>
      <c r="B1943" s="62">
        <v>976.6</v>
      </c>
      <c r="C1943" s="62">
        <v>5.8</v>
      </c>
      <c r="D1943" s="73">
        <v>988.5</v>
      </c>
      <c r="E1943" s="75">
        <v>1923</v>
      </c>
      <c r="F1943" s="75">
        <v>304.10000000000002</v>
      </c>
      <c r="G1943" s="74">
        <v>0.2</v>
      </c>
      <c r="H1943" s="62">
        <v>1923</v>
      </c>
      <c r="I1943" s="62">
        <v>285</v>
      </c>
      <c r="J1943" s="62">
        <v>-0.30000000000000004</v>
      </c>
    </row>
    <row r="1944" spans="1:10" x14ac:dyDescent="0.25">
      <c r="A1944" s="1">
        <v>1924</v>
      </c>
      <c r="B1944" s="62">
        <v>982.2</v>
      </c>
      <c r="C1944" s="62">
        <v>5.4</v>
      </c>
      <c r="D1944" s="73">
        <v>994.2</v>
      </c>
      <c r="E1944" s="75">
        <v>1924</v>
      </c>
      <c r="F1944" s="75">
        <v>304.39999999999998</v>
      </c>
      <c r="G1944" s="74">
        <v>0.30000000000000004</v>
      </c>
      <c r="H1944" s="62">
        <v>1924</v>
      </c>
      <c r="I1944" s="62">
        <v>284.60000000000002</v>
      </c>
      <c r="J1944" s="62">
        <v>-0.5</v>
      </c>
    </row>
    <row r="1945" spans="1:10" x14ac:dyDescent="0.25">
      <c r="A1945" s="1">
        <v>1925</v>
      </c>
      <c r="B1945" s="62">
        <v>987.4</v>
      </c>
      <c r="C1945" s="62">
        <v>4.9000000000000004</v>
      </c>
      <c r="D1945" s="73">
        <v>999.4</v>
      </c>
      <c r="E1945" s="75">
        <v>1925</v>
      </c>
      <c r="F1945" s="75">
        <v>304.7</v>
      </c>
      <c r="G1945" s="74">
        <v>0.30000000000000004</v>
      </c>
      <c r="H1945" s="62">
        <v>1925</v>
      </c>
      <c r="I1945" s="62">
        <v>284.2</v>
      </c>
      <c r="J1945" s="62">
        <v>-0.4</v>
      </c>
    </row>
    <row r="1946" spans="1:10" x14ac:dyDescent="0.25">
      <c r="A1946" s="1">
        <v>1926</v>
      </c>
      <c r="B1946" s="62">
        <v>992.1</v>
      </c>
      <c r="C1946" s="62">
        <v>4.7</v>
      </c>
      <c r="D1946" s="73">
        <v>1004.2</v>
      </c>
      <c r="E1946" s="75">
        <v>1926</v>
      </c>
      <c r="F1946" s="75">
        <v>305</v>
      </c>
      <c r="G1946" s="74">
        <v>0.4</v>
      </c>
      <c r="H1946" s="62">
        <v>1926</v>
      </c>
      <c r="I1946" s="62">
        <v>283.89999999999998</v>
      </c>
      <c r="J1946" s="62">
        <v>-0.1</v>
      </c>
    </row>
    <row r="1947" spans="1:10" x14ac:dyDescent="0.25">
      <c r="A1947" s="1">
        <v>1927</v>
      </c>
      <c r="B1947" s="62">
        <v>996.8</v>
      </c>
      <c r="C1947" s="62">
        <v>4.7</v>
      </c>
      <c r="D1947" s="73">
        <v>1009</v>
      </c>
      <c r="E1947" s="75">
        <v>1927</v>
      </c>
      <c r="F1947" s="75">
        <v>305.39999999999998</v>
      </c>
      <c r="G1947" s="74">
        <v>0.4</v>
      </c>
      <c r="H1947" s="62">
        <v>1927</v>
      </c>
      <c r="I1947" s="62">
        <v>283.89999999999998</v>
      </c>
      <c r="J1947" s="62">
        <v>0.1</v>
      </c>
    </row>
    <row r="1948" spans="1:10" x14ac:dyDescent="0.25">
      <c r="A1948" s="1">
        <v>1928</v>
      </c>
      <c r="B1948" s="62">
        <v>1001.5</v>
      </c>
      <c r="C1948" s="62">
        <v>4.8</v>
      </c>
      <c r="D1948" s="73">
        <v>1013.8</v>
      </c>
      <c r="E1948" s="75">
        <v>1928</v>
      </c>
      <c r="F1948" s="75">
        <v>305.8</v>
      </c>
      <c r="G1948" s="74">
        <v>0.4</v>
      </c>
      <c r="H1948" s="62">
        <v>1928</v>
      </c>
      <c r="I1948" s="62">
        <v>284.2</v>
      </c>
      <c r="J1948" s="62">
        <v>0.30000000000000004</v>
      </c>
    </row>
    <row r="1949" spans="1:10" x14ac:dyDescent="0.25">
      <c r="A1949" s="1">
        <v>1929</v>
      </c>
      <c r="B1949" s="62">
        <v>1006.4</v>
      </c>
      <c r="C1949" s="62">
        <v>4.9000000000000004</v>
      </c>
      <c r="D1949" s="73">
        <v>1018.6</v>
      </c>
      <c r="E1949" s="75">
        <v>1929</v>
      </c>
      <c r="F1949" s="75">
        <v>306.2</v>
      </c>
      <c r="G1949" s="74">
        <v>0.4</v>
      </c>
      <c r="H1949" s="62">
        <v>1929</v>
      </c>
      <c r="I1949" s="62">
        <v>284.60000000000002</v>
      </c>
      <c r="J1949" s="62">
        <v>0.4</v>
      </c>
    </row>
    <row r="1950" spans="1:10" x14ac:dyDescent="0.25">
      <c r="A1950" s="1">
        <v>1930</v>
      </c>
      <c r="B1950" s="62">
        <v>1011.2</v>
      </c>
      <c r="C1950" s="62">
        <v>4.7</v>
      </c>
      <c r="D1950" s="73">
        <v>1023.5</v>
      </c>
      <c r="E1950" s="75">
        <v>1930</v>
      </c>
      <c r="F1950" s="75">
        <v>306.60000000000002</v>
      </c>
      <c r="G1950" s="74">
        <v>0.4</v>
      </c>
      <c r="H1950" s="62">
        <v>1930</v>
      </c>
      <c r="I1950" s="62">
        <v>285</v>
      </c>
      <c r="J1950" s="62">
        <v>0.4</v>
      </c>
    </row>
    <row r="1951" spans="1:10" x14ac:dyDescent="0.25">
      <c r="A1951" s="1">
        <v>1931</v>
      </c>
      <c r="B1951" s="62">
        <v>1015.9</v>
      </c>
      <c r="C1951" s="62">
        <v>4.7</v>
      </c>
      <c r="D1951" s="73">
        <v>1028.2</v>
      </c>
      <c r="E1951" s="75">
        <v>1931</v>
      </c>
      <c r="F1951" s="75">
        <v>307</v>
      </c>
      <c r="G1951" s="74">
        <v>0.30000000000000004</v>
      </c>
      <c r="H1951" s="62">
        <v>1931</v>
      </c>
      <c r="I1951" s="62">
        <v>285.39999999999998</v>
      </c>
      <c r="J1951" s="62">
        <v>0.4</v>
      </c>
    </row>
    <row r="1952" spans="1:10" x14ac:dyDescent="0.25">
      <c r="A1952" s="1">
        <v>1932</v>
      </c>
      <c r="B1952" s="62">
        <v>1020.6</v>
      </c>
      <c r="C1952" s="62">
        <v>4.8</v>
      </c>
      <c r="D1952" s="73">
        <v>1033</v>
      </c>
      <c r="E1952" s="75">
        <v>1932</v>
      </c>
      <c r="F1952" s="75">
        <v>307.3</v>
      </c>
      <c r="G1952" s="74">
        <v>0.30000000000000004</v>
      </c>
      <c r="H1952" s="62">
        <v>1932</v>
      </c>
      <c r="I1952" s="62">
        <v>285.8</v>
      </c>
      <c r="J1952" s="62">
        <v>0.4</v>
      </c>
    </row>
    <row r="1953" spans="1:10" x14ac:dyDescent="0.25">
      <c r="A1953" s="1">
        <v>1933</v>
      </c>
      <c r="B1953" s="62">
        <v>1025.4000000000001</v>
      </c>
      <c r="C1953" s="62">
        <v>5</v>
      </c>
      <c r="D1953" s="73">
        <v>1038</v>
      </c>
      <c r="E1953" s="75">
        <v>1933</v>
      </c>
      <c r="F1953" s="75">
        <v>307.60000000000002</v>
      </c>
      <c r="G1953" s="74">
        <v>0.30000000000000004</v>
      </c>
      <c r="H1953" s="62">
        <v>1933</v>
      </c>
      <c r="I1953" s="62">
        <v>286.10000000000002</v>
      </c>
      <c r="J1953" s="62">
        <v>0.4</v>
      </c>
    </row>
    <row r="1954" spans="1:10" x14ac:dyDescent="0.25">
      <c r="A1954" s="1">
        <v>1934</v>
      </c>
      <c r="B1954" s="62">
        <v>1030.7</v>
      </c>
      <c r="C1954" s="62">
        <v>5.5</v>
      </c>
      <c r="D1954" s="73">
        <v>1043.3</v>
      </c>
      <c r="E1954" s="75">
        <v>1934</v>
      </c>
      <c r="F1954" s="75">
        <v>308</v>
      </c>
      <c r="G1954" s="74">
        <v>0.4</v>
      </c>
      <c r="H1954" s="62">
        <v>1934</v>
      </c>
      <c r="I1954" s="62">
        <v>286.5</v>
      </c>
      <c r="J1954" s="62">
        <v>0.30000000000000004</v>
      </c>
    </row>
    <row r="1955" spans="1:10" x14ac:dyDescent="0.25">
      <c r="A1955" s="1">
        <v>1935</v>
      </c>
      <c r="B1955" s="62">
        <v>1036.4000000000001</v>
      </c>
      <c r="C1955" s="62">
        <v>5.8</v>
      </c>
      <c r="D1955" s="73">
        <v>1049</v>
      </c>
      <c r="E1955" s="75">
        <v>1935</v>
      </c>
      <c r="F1955" s="75">
        <v>308.39999999999998</v>
      </c>
      <c r="G1955" s="74">
        <v>0.4</v>
      </c>
      <c r="H1955" s="62">
        <v>1935</v>
      </c>
      <c r="I1955" s="62">
        <v>286.8</v>
      </c>
      <c r="J1955" s="62">
        <v>0.2</v>
      </c>
    </row>
    <row r="1956" spans="1:10" x14ac:dyDescent="0.25">
      <c r="A1956" s="1">
        <v>1936</v>
      </c>
      <c r="B1956" s="62">
        <v>1042.2</v>
      </c>
      <c r="C1956" s="62">
        <v>5.8</v>
      </c>
      <c r="D1956" s="73">
        <v>1054.9000000000001</v>
      </c>
      <c r="E1956" s="75">
        <v>1936</v>
      </c>
      <c r="F1956" s="75">
        <v>308.7</v>
      </c>
      <c r="G1956" s="74">
        <v>0.4</v>
      </c>
      <c r="H1956" s="62">
        <v>1936</v>
      </c>
      <c r="I1956" s="62">
        <v>286.89999999999998</v>
      </c>
      <c r="J1956" s="62">
        <v>0</v>
      </c>
    </row>
    <row r="1957" spans="1:10" x14ac:dyDescent="0.25">
      <c r="A1957" s="1">
        <v>1937</v>
      </c>
      <c r="B1957" s="62">
        <v>1047.9000000000001</v>
      </c>
      <c r="C1957" s="62">
        <v>5.5</v>
      </c>
      <c r="D1957" s="73">
        <v>1060.7</v>
      </c>
      <c r="E1957" s="75">
        <v>1937</v>
      </c>
      <c r="F1957" s="75">
        <v>309.2</v>
      </c>
      <c r="G1957" s="74">
        <v>0.4</v>
      </c>
      <c r="H1957" s="62">
        <v>1937</v>
      </c>
      <c r="I1957" s="62">
        <v>286.8</v>
      </c>
      <c r="J1957" s="62">
        <v>0</v>
      </c>
    </row>
    <row r="1958" spans="1:10" x14ac:dyDescent="0.25">
      <c r="A1958" s="1">
        <v>1938</v>
      </c>
      <c r="B1958" s="62">
        <v>1053.2</v>
      </c>
      <c r="C1958" s="62">
        <v>5.2</v>
      </c>
      <c r="D1958" s="73">
        <v>1066.0999999999999</v>
      </c>
      <c r="E1958" s="75">
        <v>1938</v>
      </c>
      <c r="F1958" s="75">
        <v>309.60000000000002</v>
      </c>
      <c r="G1958" s="74">
        <v>0.5</v>
      </c>
      <c r="H1958" s="62">
        <v>1938</v>
      </c>
      <c r="I1958" s="62">
        <v>286.89999999999998</v>
      </c>
      <c r="J1958" s="62">
        <v>0.2</v>
      </c>
    </row>
    <row r="1959" spans="1:10" x14ac:dyDescent="0.25">
      <c r="A1959" s="1">
        <v>1939</v>
      </c>
      <c r="B1959" s="62">
        <v>1058.2</v>
      </c>
      <c r="C1959" s="62">
        <v>4.8</v>
      </c>
      <c r="D1959" s="73">
        <v>1071.0999999999999</v>
      </c>
      <c r="E1959" s="75">
        <v>1939</v>
      </c>
      <c r="F1959" s="75">
        <v>310.10000000000002</v>
      </c>
      <c r="G1959" s="74">
        <v>0.4</v>
      </c>
      <c r="H1959" s="62">
        <v>1939</v>
      </c>
      <c r="I1959" s="62">
        <v>287.3</v>
      </c>
      <c r="J1959" s="62">
        <v>0.4</v>
      </c>
    </row>
    <row r="1960" spans="1:10" x14ac:dyDescent="0.25">
      <c r="A1960" s="1">
        <v>1940</v>
      </c>
      <c r="B1960" s="62">
        <v>1062.8</v>
      </c>
      <c r="C1960" s="62">
        <v>4.3</v>
      </c>
      <c r="D1960" s="73">
        <v>1075.7</v>
      </c>
      <c r="E1960" s="75">
        <v>1940</v>
      </c>
      <c r="F1960" s="75">
        <v>310.5</v>
      </c>
      <c r="G1960" s="74">
        <v>0.4</v>
      </c>
      <c r="H1960" s="62">
        <v>1940</v>
      </c>
      <c r="I1960" s="62">
        <v>287.7</v>
      </c>
      <c r="J1960" s="62">
        <v>0.5</v>
      </c>
    </row>
    <row r="1961" spans="1:10" x14ac:dyDescent="0.25">
      <c r="A1961" s="1">
        <v>1941</v>
      </c>
      <c r="B1961" s="62">
        <v>1066.9000000000001</v>
      </c>
      <c r="C1961" s="62">
        <v>3.9</v>
      </c>
      <c r="D1961" s="73">
        <v>1079.9000000000001</v>
      </c>
      <c r="E1961" s="75">
        <v>1941</v>
      </c>
      <c r="F1961" s="75">
        <v>310.8</v>
      </c>
      <c r="G1961" s="74">
        <v>0.30000000000000004</v>
      </c>
      <c r="H1961" s="62">
        <v>1941</v>
      </c>
      <c r="I1961" s="62">
        <v>288.10000000000002</v>
      </c>
      <c r="J1961" s="62">
        <v>0.30000000000000004</v>
      </c>
    </row>
    <row r="1962" spans="1:10" x14ac:dyDescent="0.25">
      <c r="A1962" s="1">
        <v>1942</v>
      </c>
      <c r="B1962" s="62">
        <v>1070.5</v>
      </c>
      <c r="C1962" s="62">
        <v>3.3</v>
      </c>
      <c r="D1962" s="73">
        <v>1083.5999999999999</v>
      </c>
      <c r="E1962" s="75">
        <v>1942</v>
      </c>
      <c r="F1962" s="75">
        <v>311</v>
      </c>
      <c r="G1962" s="74">
        <v>0.1</v>
      </c>
      <c r="H1962" s="62">
        <v>1942</v>
      </c>
      <c r="I1962" s="62">
        <v>288.3</v>
      </c>
      <c r="J1962" s="62">
        <v>0</v>
      </c>
    </row>
    <row r="1963" spans="1:10" x14ac:dyDescent="0.25">
      <c r="A1963" s="1">
        <v>1943</v>
      </c>
      <c r="B1963" s="62">
        <v>1073.5</v>
      </c>
      <c r="C1963" s="62">
        <v>2.6</v>
      </c>
      <c r="D1963" s="73">
        <v>1086.5999999999999</v>
      </c>
      <c r="E1963" s="75">
        <v>1943</v>
      </c>
      <c r="F1963" s="75">
        <v>311</v>
      </c>
      <c r="G1963" s="74">
        <v>0</v>
      </c>
      <c r="H1963" s="62">
        <v>1943</v>
      </c>
      <c r="I1963" s="62">
        <v>288.2</v>
      </c>
      <c r="J1963" s="62">
        <v>-0.2</v>
      </c>
    </row>
    <row r="1964" spans="1:10" x14ac:dyDescent="0.25">
      <c r="A1964" s="1">
        <v>1944</v>
      </c>
      <c r="B1964" s="62">
        <v>1076</v>
      </c>
      <c r="C1964" s="62">
        <v>2.5</v>
      </c>
      <c r="D1964" s="73">
        <v>1089.0999999999999</v>
      </c>
      <c r="E1964" s="75">
        <v>1944</v>
      </c>
      <c r="F1964" s="75">
        <v>311</v>
      </c>
      <c r="G1964" s="74">
        <v>-0.1</v>
      </c>
      <c r="H1964" s="62">
        <v>1944</v>
      </c>
      <c r="I1964" s="62">
        <v>288</v>
      </c>
      <c r="J1964" s="62">
        <v>-0.2</v>
      </c>
    </row>
    <row r="1965" spans="1:10" x14ac:dyDescent="0.25">
      <c r="A1965" s="1">
        <v>1945</v>
      </c>
      <c r="B1965" s="62">
        <v>1078.5999999999999</v>
      </c>
      <c r="C1965" s="62">
        <v>3</v>
      </c>
      <c r="D1965" s="73">
        <v>1091.8</v>
      </c>
      <c r="E1965" s="75">
        <v>1945</v>
      </c>
      <c r="F1965" s="75">
        <v>310.89999999999998</v>
      </c>
      <c r="G1965" s="74">
        <v>-0.1</v>
      </c>
      <c r="H1965" s="62">
        <v>1945</v>
      </c>
      <c r="I1965" s="62">
        <v>287.89999999999998</v>
      </c>
      <c r="J1965" s="62">
        <v>-0.1</v>
      </c>
    </row>
    <row r="1966" spans="1:10" x14ac:dyDescent="0.25">
      <c r="A1966" s="1">
        <v>1946</v>
      </c>
      <c r="B1966" s="62">
        <v>1082</v>
      </c>
      <c r="C1966" s="62">
        <v>3.7</v>
      </c>
      <c r="D1966" s="73">
        <v>1095.2</v>
      </c>
      <c r="E1966" s="75">
        <v>1946</v>
      </c>
      <c r="F1966" s="75">
        <v>310.8</v>
      </c>
      <c r="G1966" s="74">
        <v>0</v>
      </c>
      <c r="H1966" s="62">
        <v>1946</v>
      </c>
      <c r="I1966" s="62">
        <v>287.8</v>
      </c>
      <c r="J1966" s="62">
        <v>0</v>
      </c>
    </row>
    <row r="1967" spans="1:10" x14ac:dyDescent="0.25">
      <c r="A1967" s="1">
        <v>1947</v>
      </c>
      <c r="B1967" s="62">
        <v>1086.2</v>
      </c>
      <c r="C1967" s="62">
        <v>4.5999999999999996</v>
      </c>
      <c r="D1967" s="73">
        <v>1099.4000000000001</v>
      </c>
      <c r="E1967" s="75">
        <v>1947</v>
      </c>
      <c r="F1967" s="75">
        <v>310.8</v>
      </c>
      <c r="G1967" s="74">
        <v>0</v>
      </c>
      <c r="H1967" s="62">
        <v>1947</v>
      </c>
      <c r="I1967" s="62">
        <v>287.89999999999998</v>
      </c>
      <c r="J1967" s="62">
        <v>0.1</v>
      </c>
    </row>
    <row r="1968" spans="1:10" x14ac:dyDescent="0.25">
      <c r="A1968" s="1">
        <v>1948</v>
      </c>
      <c r="B1968" s="62">
        <v>1091.3</v>
      </c>
      <c r="C1968" s="62">
        <v>5.5</v>
      </c>
      <c r="D1968" s="73">
        <v>1104.5999999999999</v>
      </c>
      <c r="E1968" s="75">
        <v>1948</v>
      </c>
      <c r="F1968" s="75">
        <v>310.89999999999998</v>
      </c>
      <c r="G1968" s="74">
        <v>0.1</v>
      </c>
      <c r="H1968" s="62">
        <v>1948</v>
      </c>
      <c r="I1968" s="62">
        <v>287.89999999999998</v>
      </c>
      <c r="J1968" s="62">
        <v>0</v>
      </c>
    </row>
    <row r="1969" spans="1:10" x14ac:dyDescent="0.25">
      <c r="A1969" s="1">
        <v>1949</v>
      </c>
      <c r="B1969" s="62">
        <v>1097.2</v>
      </c>
      <c r="C1969" s="62">
        <v>6.3</v>
      </c>
      <c r="D1969" s="73">
        <v>1110.5</v>
      </c>
      <c r="E1969" s="75">
        <v>1949</v>
      </c>
      <c r="F1969" s="75">
        <v>311</v>
      </c>
      <c r="G1969" s="74">
        <v>0.2</v>
      </c>
      <c r="H1969" s="62">
        <v>1949</v>
      </c>
      <c r="I1969" s="62">
        <v>287.89999999999998</v>
      </c>
      <c r="J1969" s="62">
        <v>-0.1</v>
      </c>
    </row>
    <row r="1970" spans="1:10" x14ac:dyDescent="0.25">
      <c r="A1970" s="1">
        <v>1950</v>
      </c>
      <c r="B1970" s="62">
        <v>1103.8</v>
      </c>
      <c r="C1970" s="62">
        <v>7</v>
      </c>
      <c r="D1970" s="73">
        <v>1117.3</v>
      </c>
      <c r="E1970" s="75">
        <v>1950</v>
      </c>
      <c r="F1970" s="75">
        <v>311.2</v>
      </c>
      <c r="G1970" s="74">
        <v>0.2</v>
      </c>
      <c r="H1970" s="62">
        <v>1950</v>
      </c>
      <c r="I1970" s="62">
        <v>287.7</v>
      </c>
      <c r="J1970" s="62">
        <v>-0.1</v>
      </c>
    </row>
    <row r="1971" spans="1:10" x14ac:dyDescent="0.25">
      <c r="A1971" s="1">
        <v>1951</v>
      </c>
      <c r="B1971" s="62">
        <v>1111.2</v>
      </c>
      <c r="C1971" s="62">
        <v>7.9</v>
      </c>
      <c r="D1971" s="73">
        <v>1124.8</v>
      </c>
      <c r="E1971" s="75">
        <v>1951</v>
      </c>
      <c r="F1971" s="75">
        <v>311.5</v>
      </c>
      <c r="G1971" s="74">
        <v>0.30000000000000004</v>
      </c>
      <c r="H1971" s="62">
        <v>1951</v>
      </c>
      <c r="I1971" s="62">
        <v>287.60000000000002</v>
      </c>
      <c r="J1971" s="62">
        <v>0</v>
      </c>
    </row>
    <row r="1972" spans="1:10" x14ac:dyDescent="0.25">
      <c r="A1972" s="1">
        <v>1952</v>
      </c>
      <c r="B1972" s="62">
        <v>1119.5999999999999</v>
      </c>
      <c r="C1972" s="62">
        <v>8.8000000000000007</v>
      </c>
      <c r="D1972" s="73">
        <v>1133.2</v>
      </c>
      <c r="E1972" s="75">
        <v>1952</v>
      </c>
      <c r="F1972" s="75">
        <v>311.8</v>
      </c>
      <c r="G1972" s="74">
        <v>0.30000000000000004</v>
      </c>
      <c r="H1972" s="62">
        <v>1952</v>
      </c>
      <c r="I1972" s="62">
        <v>287.7</v>
      </c>
      <c r="J1972" s="62">
        <v>0.2</v>
      </c>
    </row>
    <row r="1973" spans="1:10" x14ac:dyDescent="0.25">
      <c r="A1973" s="1">
        <v>1953</v>
      </c>
      <c r="B1973" s="62">
        <v>1128.8</v>
      </c>
      <c r="C1973" s="62">
        <v>9.6999999999999993</v>
      </c>
      <c r="D1973" s="73">
        <v>1142.5999999999999</v>
      </c>
      <c r="E1973" s="75">
        <v>1953</v>
      </c>
      <c r="F1973" s="75">
        <v>312.2</v>
      </c>
      <c r="G1973" s="74">
        <v>0.5</v>
      </c>
      <c r="H1973" s="62">
        <v>1953</v>
      </c>
      <c r="I1973" s="62">
        <v>288</v>
      </c>
      <c r="J1973" s="62">
        <v>0.5</v>
      </c>
    </row>
    <row r="1974" spans="1:10" x14ac:dyDescent="0.25">
      <c r="A1974" s="1">
        <v>1954</v>
      </c>
      <c r="B1974" s="62">
        <v>1139</v>
      </c>
      <c r="C1974" s="62">
        <v>10.6</v>
      </c>
      <c r="D1974" s="73">
        <v>1152.9000000000001</v>
      </c>
      <c r="E1974" s="75">
        <v>1954</v>
      </c>
      <c r="F1974" s="75">
        <v>312.8</v>
      </c>
      <c r="G1974" s="74">
        <v>0.7</v>
      </c>
      <c r="H1974" s="62">
        <v>1954</v>
      </c>
      <c r="I1974" s="62">
        <v>288.7</v>
      </c>
      <c r="J1974" s="62">
        <v>0.8</v>
      </c>
    </row>
    <row r="1975" spans="1:10" x14ac:dyDescent="0.25">
      <c r="A1975" s="1">
        <v>1955</v>
      </c>
      <c r="B1975" s="62">
        <v>1150.0999999999999</v>
      </c>
      <c r="C1975" s="62">
        <v>11.6</v>
      </c>
      <c r="D1975" s="73">
        <v>1164.0999999999999</v>
      </c>
      <c r="E1975" s="75">
        <v>1955</v>
      </c>
      <c r="F1975" s="75">
        <v>313.5</v>
      </c>
      <c r="G1975" s="74">
        <v>0.7</v>
      </c>
      <c r="H1975" s="62">
        <v>1955</v>
      </c>
      <c r="I1975" s="62">
        <v>289.60000000000002</v>
      </c>
      <c r="J1975" s="62">
        <v>0.9</v>
      </c>
    </row>
    <row r="1976" spans="1:10" x14ac:dyDescent="0.25">
      <c r="A1976" s="1">
        <v>1956</v>
      </c>
      <c r="B1976" s="62">
        <v>1161.9000000000001</v>
      </c>
      <c r="C1976" s="62">
        <v>11.7</v>
      </c>
      <c r="D1976" s="73">
        <v>1176.0999999999999</v>
      </c>
      <c r="E1976" s="75">
        <v>1956</v>
      </c>
      <c r="F1976" s="75">
        <v>314.10000000000002</v>
      </c>
      <c r="G1976" s="74">
        <v>0.60000000000000009</v>
      </c>
      <c r="H1976" s="62">
        <v>1956</v>
      </c>
      <c r="I1976" s="62">
        <v>290.60000000000002</v>
      </c>
      <c r="J1976" s="62">
        <v>0.9</v>
      </c>
    </row>
    <row r="1977" spans="1:10" x14ac:dyDescent="0.25">
      <c r="A1977" s="1">
        <v>1957</v>
      </c>
      <c r="B1977" s="62">
        <v>1173.2</v>
      </c>
      <c r="C1977" s="62">
        <v>10.7</v>
      </c>
      <c r="D1977" s="73">
        <v>1187.5</v>
      </c>
      <c r="E1977" s="75">
        <v>1957</v>
      </c>
      <c r="F1977" s="75">
        <v>314.7</v>
      </c>
      <c r="G1977" s="74">
        <v>0.5</v>
      </c>
      <c r="H1977" s="62">
        <v>1957</v>
      </c>
      <c r="I1977" s="62">
        <v>291.39999999999998</v>
      </c>
      <c r="J1977" s="62">
        <v>0.7</v>
      </c>
    </row>
    <row r="1978" spans="1:10" x14ac:dyDescent="0.25">
      <c r="A1978" s="1">
        <v>1958</v>
      </c>
      <c r="B1978" s="62">
        <v>1183.7</v>
      </c>
      <c r="C1978" s="62">
        <v>10.5</v>
      </c>
      <c r="D1978" s="73">
        <v>1198.2</v>
      </c>
      <c r="E1978" s="75">
        <v>1958</v>
      </c>
      <c r="F1978" s="75">
        <v>315.2</v>
      </c>
      <c r="G1978" s="74">
        <v>0.5</v>
      </c>
      <c r="H1978" s="62">
        <v>1958</v>
      </c>
      <c r="I1978" s="62">
        <v>291.89999999999998</v>
      </c>
      <c r="J1978" s="62">
        <v>0.4</v>
      </c>
    </row>
    <row r="1979" spans="1:10" x14ac:dyDescent="0.25">
      <c r="A1979" s="1">
        <v>1959</v>
      </c>
      <c r="B1979" s="62">
        <v>1194.4000000000001</v>
      </c>
      <c r="C1979" s="62">
        <v>10.9</v>
      </c>
      <c r="D1979" s="62">
        <v>1209</v>
      </c>
      <c r="E1979" s="67">
        <v>1959</v>
      </c>
      <c r="F1979" s="67">
        <v>315.7</v>
      </c>
      <c r="G1979" s="62">
        <v>0.5</v>
      </c>
      <c r="H1979" s="62">
        <v>1959</v>
      </c>
      <c r="I1979" s="62">
        <v>292.2</v>
      </c>
      <c r="J1979" s="62">
        <v>0.2</v>
      </c>
    </row>
    <row r="1980" spans="1:10" x14ac:dyDescent="0.25">
      <c r="A1980" s="1">
        <v>1960</v>
      </c>
      <c r="B1980" s="62">
        <v>1205.5</v>
      </c>
      <c r="C1980" s="62">
        <v>11.4</v>
      </c>
      <c r="D1980" s="62">
        <v>1220.3</v>
      </c>
      <c r="E1980" s="67">
        <v>1960</v>
      </c>
      <c r="F1980" s="67">
        <v>316.10000000000002</v>
      </c>
      <c r="G1980" s="62">
        <v>0.5</v>
      </c>
      <c r="H1980" s="62">
        <v>1960</v>
      </c>
      <c r="I1980" s="62">
        <v>292.3</v>
      </c>
      <c r="J1980" s="62">
        <v>0.1</v>
      </c>
    </row>
    <row r="1981" spans="1:10" x14ac:dyDescent="0.25">
      <c r="A1981" s="1">
        <v>1961</v>
      </c>
      <c r="B1981" s="62">
        <v>1217.0999999999999</v>
      </c>
      <c r="C1981" s="62">
        <v>11.8</v>
      </c>
      <c r="D1981" s="62">
        <v>1232</v>
      </c>
      <c r="E1981" s="67">
        <v>1961</v>
      </c>
      <c r="F1981" s="67">
        <v>316.7</v>
      </c>
      <c r="G1981" s="62">
        <v>0.5</v>
      </c>
      <c r="H1981" s="62">
        <v>1961</v>
      </c>
      <c r="I1981" s="62">
        <v>292.39999999999998</v>
      </c>
      <c r="J1981" s="62">
        <v>0.1</v>
      </c>
    </row>
    <row r="1982" spans="1:10" x14ac:dyDescent="0.25">
      <c r="A1982" s="1">
        <v>1962</v>
      </c>
      <c r="B1982" s="62">
        <v>1229.0999999999999</v>
      </c>
      <c r="C1982" s="62">
        <v>12.2</v>
      </c>
      <c r="D1982" s="62">
        <v>1244.0999999999999</v>
      </c>
      <c r="E1982" s="67">
        <v>1962</v>
      </c>
      <c r="F1982" s="67">
        <v>317.2</v>
      </c>
      <c r="G1982" s="62">
        <v>0.60000000000000009</v>
      </c>
      <c r="H1982" s="62">
        <v>1962</v>
      </c>
      <c r="I1982" s="62">
        <v>292.5</v>
      </c>
      <c r="J1982" s="62">
        <v>0.1</v>
      </c>
    </row>
    <row r="1983" spans="1:10" x14ac:dyDescent="0.25">
      <c r="A1983" s="1">
        <v>1963</v>
      </c>
      <c r="B1983" s="62">
        <v>1241.4000000000001</v>
      </c>
      <c r="C1983" s="62">
        <v>12.3</v>
      </c>
      <c r="D1983" s="62">
        <v>1256.5999999999999</v>
      </c>
      <c r="E1983" s="67">
        <v>1963</v>
      </c>
      <c r="F1983" s="67">
        <v>317.8</v>
      </c>
      <c r="G1983" s="62">
        <v>0.60000000000000009</v>
      </c>
      <c r="H1983" s="62">
        <v>1963</v>
      </c>
      <c r="I1983" s="62">
        <v>292.60000000000002</v>
      </c>
      <c r="J1983" s="62">
        <v>0.1</v>
      </c>
    </row>
    <row r="1984" spans="1:10" x14ac:dyDescent="0.25">
      <c r="A1984" s="1">
        <v>1964</v>
      </c>
      <c r="B1984" s="62">
        <v>1253.5999999999999</v>
      </c>
      <c r="C1984" s="62">
        <v>12</v>
      </c>
      <c r="D1984" s="62">
        <v>1268.9000000000001</v>
      </c>
      <c r="E1984" s="67">
        <v>1964</v>
      </c>
      <c r="F1984" s="67">
        <v>318.39999999999998</v>
      </c>
      <c r="G1984" s="62">
        <v>0.60000000000000009</v>
      </c>
      <c r="H1984" s="62">
        <v>1964</v>
      </c>
      <c r="I1984" s="62">
        <v>292.7</v>
      </c>
      <c r="J1984" s="62">
        <v>0</v>
      </c>
    </row>
    <row r="1985" spans="1:10" x14ac:dyDescent="0.25">
      <c r="A1985" s="1">
        <v>1965</v>
      </c>
      <c r="B1985" s="62">
        <v>1265.5</v>
      </c>
      <c r="C1985" s="62">
        <v>12</v>
      </c>
      <c r="D1985" s="62">
        <v>1280.9000000000001</v>
      </c>
      <c r="E1985" s="67">
        <v>1965</v>
      </c>
      <c r="F1985" s="67">
        <v>319.10000000000002</v>
      </c>
      <c r="G1985" s="62">
        <v>0.7</v>
      </c>
      <c r="H1985" s="62">
        <v>1965</v>
      </c>
      <c r="I1985" s="62">
        <v>292.7</v>
      </c>
      <c r="J1985" s="62">
        <v>0</v>
      </c>
    </row>
    <row r="1986" spans="1:10" x14ac:dyDescent="0.25">
      <c r="A1986" s="1">
        <v>1966</v>
      </c>
      <c r="B1986" s="62">
        <v>1277.9000000000001</v>
      </c>
      <c r="C1986" s="62">
        <v>13</v>
      </c>
      <c r="D1986" s="62">
        <v>1293.5</v>
      </c>
      <c r="E1986" s="67">
        <v>1966</v>
      </c>
      <c r="F1986" s="67">
        <v>319.89999999999998</v>
      </c>
      <c r="G1986" s="62">
        <v>0.8</v>
      </c>
      <c r="H1986" s="62">
        <v>1966</v>
      </c>
      <c r="I1986" s="62">
        <v>292.8</v>
      </c>
      <c r="J1986" s="62">
        <v>0.2</v>
      </c>
    </row>
    <row r="1987" spans="1:10" x14ac:dyDescent="0.25">
      <c r="A1987" s="1">
        <v>1967</v>
      </c>
      <c r="B1987" s="62">
        <v>1291.7</v>
      </c>
      <c r="C1987" s="62">
        <v>14.6</v>
      </c>
      <c r="D1987" s="62">
        <v>1307.4000000000001</v>
      </c>
      <c r="E1987" s="67">
        <v>1967</v>
      </c>
      <c r="F1987" s="67">
        <v>320.8</v>
      </c>
      <c r="G1987" s="62">
        <v>1</v>
      </c>
      <c r="H1987" s="62">
        <v>1967</v>
      </c>
      <c r="I1987" s="62">
        <v>293.10000000000002</v>
      </c>
      <c r="J1987" s="62">
        <v>0.4</v>
      </c>
    </row>
    <row r="1988" spans="1:10" x14ac:dyDescent="0.25">
      <c r="A1988" s="1">
        <v>1968</v>
      </c>
      <c r="B1988" s="62">
        <v>1307.2</v>
      </c>
      <c r="C1988" s="62">
        <v>16.3</v>
      </c>
      <c r="D1988" s="62">
        <v>1323.1</v>
      </c>
      <c r="E1988" s="67">
        <v>1968</v>
      </c>
      <c r="F1988" s="67">
        <v>321.8</v>
      </c>
      <c r="G1988" s="62">
        <v>1</v>
      </c>
      <c r="H1988" s="62">
        <v>1968</v>
      </c>
      <c r="I1988" s="62">
        <v>293.60000000000002</v>
      </c>
      <c r="J1988" s="62">
        <v>0.60000000000000009</v>
      </c>
    </row>
    <row r="1989" spans="1:10" x14ac:dyDescent="0.25">
      <c r="A1989" s="1">
        <v>1969</v>
      </c>
      <c r="B1989" s="62">
        <v>1323.9</v>
      </c>
      <c r="C1989" s="62">
        <v>17.100000000000001</v>
      </c>
      <c r="D1989" s="62">
        <v>1340.1</v>
      </c>
      <c r="E1989" s="67">
        <v>1969</v>
      </c>
      <c r="F1989" s="67">
        <v>322.8</v>
      </c>
      <c r="G1989" s="62">
        <v>1.1000000000000001</v>
      </c>
      <c r="H1989" s="62">
        <v>1969</v>
      </c>
      <c r="I1989" s="62">
        <v>294.3</v>
      </c>
      <c r="J1989" s="62">
        <v>0.8</v>
      </c>
    </row>
    <row r="1990" spans="1:10" x14ac:dyDescent="0.25">
      <c r="A1990" s="1">
        <v>1970</v>
      </c>
      <c r="B1990" s="62">
        <v>1341.2</v>
      </c>
      <c r="C1990" s="62">
        <v>17.3</v>
      </c>
      <c r="D1990" s="62">
        <v>1357.6</v>
      </c>
      <c r="E1990" s="67">
        <v>1970</v>
      </c>
      <c r="F1990" s="67">
        <v>323.89999999999998</v>
      </c>
      <c r="G1990" s="62">
        <v>1.1000000000000001</v>
      </c>
      <c r="H1990" s="62">
        <v>1970</v>
      </c>
      <c r="I1990" s="62">
        <v>295.2</v>
      </c>
      <c r="J1990" s="62">
        <v>1</v>
      </c>
    </row>
    <row r="1991" spans="1:10" x14ac:dyDescent="0.25">
      <c r="A1991" s="1">
        <v>1971</v>
      </c>
      <c r="B1991" s="62">
        <v>1358.4</v>
      </c>
      <c r="C1991" s="62">
        <v>17</v>
      </c>
      <c r="D1991" s="62">
        <v>1375</v>
      </c>
      <c r="E1991" s="67">
        <v>1971</v>
      </c>
      <c r="F1991" s="67">
        <v>325</v>
      </c>
      <c r="G1991" s="62">
        <v>1.1000000000000001</v>
      </c>
      <c r="H1991" s="62">
        <v>1971</v>
      </c>
      <c r="I1991" s="62">
        <v>296.2</v>
      </c>
      <c r="J1991" s="62">
        <v>0.9</v>
      </c>
    </row>
    <row r="1992" spans="1:10" x14ac:dyDescent="0.25">
      <c r="A1992" s="1">
        <v>1972</v>
      </c>
      <c r="B1992" s="62">
        <v>1375.2</v>
      </c>
      <c r="C1992" s="62">
        <v>16.7</v>
      </c>
      <c r="D1992" s="62">
        <v>1392</v>
      </c>
      <c r="E1992" s="67">
        <v>1972</v>
      </c>
      <c r="F1992" s="67">
        <v>326.10000000000002</v>
      </c>
      <c r="G1992" s="62">
        <v>1.2</v>
      </c>
      <c r="H1992" s="62">
        <v>1972</v>
      </c>
      <c r="I1992" s="62">
        <v>297</v>
      </c>
      <c r="J1992" s="62">
        <v>0.8</v>
      </c>
    </row>
    <row r="1993" spans="1:10" x14ac:dyDescent="0.25">
      <c r="A1993" s="1">
        <v>1973</v>
      </c>
      <c r="B1993" s="62">
        <v>1391.6</v>
      </c>
      <c r="C1993" s="62">
        <v>16</v>
      </c>
      <c r="D1993" s="62">
        <v>1408.6</v>
      </c>
      <c r="E1993" s="67">
        <v>1973</v>
      </c>
      <c r="F1993" s="67">
        <v>327.3</v>
      </c>
      <c r="G1993" s="62">
        <v>1.2</v>
      </c>
      <c r="H1993" s="62">
        <v>1973</v>
      </c>
      <c r="I1993" s="62">
        <v>297.7</v>
      </c>
      <c r="J1993" s="62">
        <v>0.7</v>
      </c>
    </row>
    <row r="1994" spans="1:10" x14ac:dyDescent="0.25">
      <c r="A1994" s="1">
        <v>1974</v>
      </c>
      <c r="B1994" s="62">
        <v>1407.3</v>
      </c>
      <c r="C1994" s="62">
        <v>15.3</v>
      </c>
      <c r="D1994" s="62">
        <v>1424.4</v>
      </c>
      <c r="E1994" s="67">
        <v>1974</v>
      </c>
      <c r="F1994" s="67">
        <v>328.5</v>
      </c>
      <c r="G1994" s="62">
        <v>1.2</v>
      </c>
      <c r="H1994" s="62">
        <v>1974</v>
      </c>
      <c r="I1994" s="62">
        <v>298.39999999999998</v>
      </c>
      <c r="J1994" s="62">
        <v>0.7</v>
      </c>
    </row>
    <row r="1995" spans="1:10" x14ac:dyDescent="0.25">
      <c r="A1995" s="1">
        <v>1975</v>
      </c>
      <c r="B1995" s="62">
        <v>1422.4</v>
      </c>
      <c r="C1995" s="62">
        <v>14.9</v>
      </c>
      <c r="D1995" s="62">
        <v>1439.8</v>
      </c>
      <c r="E1995" s="67">
        <v>1975</v>
      </c>
      <c r="F1995" s="67">
        <v>329.6</v>
      </c>
      <c r="G1995" s="62">
        <v>1.2</v>
      </c>
      <c r="H1995" s="62">
        <v>1975</v>
      </c>
      <c r="I1995" s="62">
        <v>299.10000000000002</v>
      </c>
      <c r="J1995" s="62">
        <v>0.8</v>
      </c>
    </row>
    <row r="1996" spans="1:10" x14ac:dyDescent="0.25">
      <c r="A1996" s="1">
        <v>1976</v>
      </c>
      <c r="B1996" s="62">
        <v>1437.2</v>
      </c>
      <c r="C1996" s="62">
        <v>14.6</v>
      </c>
      <c r="D1996" s="62">
        <v>1454.7</v>
      </c>
      <c r="E1996" s="67">
        <v>1976</v>
      </c>
      <c r="F1996" s="67">
        <v>330.8</v>
      </c>
      <c r="G1996" s="62">
        <v>1.2</v>
      </c>
      <c r="H1996" s="62">
        <v>1976</v>
      </c>
      <c r="I1996" s="62">
        <v>299.89999999999998</v>
      </c>
      <c r="J1996" s="62">
        <v>0.8</v>
      </c>
    </row>
    <row r="1997" spans="1:10" x14ac:dyDescent="0.25">
      <c r="A1997" s="1">
        <v>1977</v>
      </c>
      <c r="B1997" s="62">
        <v>1451.7</v>
      </c>
      <c r="C1997" s="62">
        <v>14.4</v>
      </c>
      <c r="D1997" s="62">
        <v>1469.4</v>
      </c>
      <c r="E1997" s="67">
        <v>1977</v>
      </c>
      <c r="F1997" s="67">
        <v>332</v>
      </c>
      <c r="G1997" s="62">
        <v>1.2</v>
      </c>
      <c r="H1997" s="62">
        <v>1977</v>
      </c>
      <c r="I1997" s="62">
        <v>300.7</v>
      </c>
      <c r="J1997" s="62">
        <v>0.8</v>
      </c>
    </row>
    <row r="1998" spans="1:10" x14ac:dyDescent="0.25">
      <c r="A1998" s="1">
        <v>1978</v>
      </c>
      <c r="B1998" s="62">
        <v>1466</v>
      </c>
      <c r="C1998" s="62">
        <v>14.3</v>
      </c>
      <c r="D1998" s="62">
        <v>1483.8</v>
      </c>
      <c r="E1998" s="67">
        <v>1978</v>
      </c>
      <c r="F1998" s="67">
        <v>333.2</v>
      </c>
      <c r="G1998" s="62">
        <v>1.3</v>
      </c>
      <c r="H1998" s="62">
        <v>1978</v>
      </c>
      <c r="I1998" s="62">
        <v>301.5</v>
      </c>
      <c r="J1998" s="62">
        <v>0.7</v>
      </c>
    </row>
    <row r="1999" spans="1:10" x14ac:dyDescent="0.25">
      <c r="A1999" s="1">
        <v>1979</v>
      </c>
      <c r="B1999" s="62">
        <v>1480.3</v>
      </c>
      <c r="C1999" s="62">
        <v>14.6</v>
      </c>
      <c r="D1999" s="62">
        <v>1498.4</v>
      </c>
      <c r="E1999" s="67">
        <v>1979</v>
      </c>
      <c r="F1999" s="67">
        <v>334.5</v>
      </c>
      <c r="G1999" s="62">
        <v>1.3</v>
      </c>
      <c r="H1999" s="62">
        <v>1979</v>
      </c>
      <c r="I1999" s="62">
        <v>302.10000000000002</v>
      </c>
      <c r="J1999" s="62">
        <v>0.60000000000000009</v>
      </c>
    </row>
    <row r="2000" spans="1:10" x14ac:dyDescent="0.25">
      <c r="A2000" s="1">
        <v>1980</v>
      </c>
      <c r="B2000" s="62">
        <v>1495.3</v>
      </c>
      <c r="C2000" s="62">
        <v>15.5</v>
      </c>
      <c r="D2000" s="62">
        <v>1513.6</v>
      </c>
      <c r="E2000" s="67">
        <v>1980</v>
      </c>
      <c r="F2000" s="67">
        <v>335.9</v>
      </c>
      <c r="G2000" s="62">
        <v>1.4</v>
      </c>
      <c r="H2000" s="62">
        <v>1980</v>
      </c>
      <c r="I2000" s="62">
        <v>302.60000000000002</v>
      </c>
      <c r="J2000" s="62">
        <v>0.4</v>
      </c>
    </row>
    <row r="2001" spans="1:10" x14ac:dyDescent="0.25">
      <c r="A2001" s="1">
        <v>1981</v>
      </c>
      <c r="B2001" s="62">
        <v>1511.4</v>
      </c>
      <c r="C2001" s="62">
        <v>16.5</v>
      </c>
      <c r="D2001" s="62">
        <v>1529.9</v>
      </c>
      <c r="E2001" s="67">
        <v>1981</v>
      </c>
      <c r="F2001" s="67">
        <v>337.3</v>
      </c>
      <c r="G2001" s="62">
        <v>1.4</v>
      </c>
      <c r="H2001" s="62">
        <v>1981</v>
      </c>
      <c r="I2001" s="62">
        <v>303</v>
      </c>
      <c r="J2001" s="62">
        <v>0.4</v>
      </c>
    </row>
    <row r="2002" spans="1:10" x14ac:dyDescent="0.25">
      <c r="A2002" s="1">
        <v>1982</v>
      </c>
      <c r="B2002" s="62">
        <v>1528.1</v>
      </c>
      <c r="C2002" s="62">
        <v>16.600000000000001</v>
      </c>
      <c r="D2002" s="62">
        <v>1546.7</v>
      </c>
      <c r="E2002" s="67">
        <v>1982</v>
      </c>
      <c r="F2002" s="67">
        <v>338.7</v>
      </c>
      <c r="G2002" s="62">
        <v>1.5</v>
      </c>
      <c r="H2002" s="62">
        <v>1982</v>
      </c>
      <c r="I2002" s="62">
        <v>303.39999999999998</v>
      </c>
      <c r="J2002" s="62">
        <v>0.30000000000000004</v>
      </c>
    </row>
    <row r="2003" spans="1:10" x14ac:dyDescent="0.25">
      <c r="A2003" s="1">
        <v>1983</v>
      </c>
      <c r="B2003" s="62">
        <v>1544.6</v>
      </c>
      <c r="C2003" s="62">
        <v>16.3</v>
      </c>
      <c r="D2003" s="62">
        <v>1563.4</v>
      </c>
      <c r="E2003" s="67">
        <v>1983</v>
      </c>
      <c r="F2003" s="67">
        <v>340.2</v>
      </c>
      <c r="G2003" s="62">
        <v>1.5</v>
      </c>
      <c r="H2003" s="62">
        <v>1983</v>
      </c>
      <c r="I2003" s="62">
        <v>303.7</v>
      </c>
      <c r="J2003" s="62">
        <v>0.4</v>
      </c>
    </row>
    <row r="2004" spans="1:10" x14ac:dyDescent="0.25">
      <c r="A2004" s="1">
        <v>1984</v>
      </c>
      <c r="B2004" s="62">
        <v>1560.6</v>
      </c>
      <c r="C2004" s="62">
        <v>15.7</v>
      </c>
      <c r="D2004" s="62">
        <v>1579.6</v>
      </c>
      <c r="E2004" s="67">
        <v>1984</v>
      </c>
      <c r="F2004" s="67">
        <v>341.7</v>
      </c>
      <c r="G2004" s="62">
        <v>1.5</v>
      </c>
      <c r="H2004" s="62">
        <v>1984</v>
      </c>
      <c r="I2004" s="62">
        <v>304.10000000000002</v>
      </c>
      <c r="J2004" s="62">
        <v>0.4</v>
      </c>
    </row>
    <row r="2005" spans="1:10" x14ac:dyDescent="0.25">
      <c r="A2005" s="1">
        <v>1985</v>
      </c>
      <c r="B2005" s="62">
        <v>1575.9</v>
      </c>
      <c r="C2005" s="62">
        <v>14.9</v>
      </c>
      <c r="D2005" s="62">
        <v>1595.1</v>
      </c>
      <c r="E2005" s="67">
        <v>1985</v>
      </c>
      <c r="F2005" s="67">
        <v>343.2</v>
      </c>
      <c r="G2005" s="62">
        <v>1.5</v>
      </c>
      <c r="H2005" s="62">
        <v>1985</v>
      </c>
      <c r="I2005" s="62">
        <v>304.5</v>
      </c>
      <c r="J2005" s="62">
        <v>0.5</v>
      </c>
    </row>
    <row r="2006" spans="1:10" x14ac:dyDescent="0.25">
      <c r="A2006" s="1">
        <v>1986</v>
      </c>
      <c r="B2006" s="62">
        <v>1590.4</v>
      </c>
      <c r="C2006" s="62">
        <v>14.2</v>
      </c>
      <c r="D2006" s="62">
        <v>1609.8</v>
      </c>
      <c r="E2006" s="67">
        <v>1986</v>
      </c>
      <c r="F2006" s="67">
        <v>344.8</v>
      </c>
      <c r="G2006" s="62">
        <v>1.5</v>
      </c>
      <c r="H2006" s="62">
        <v>1986</v>
      </c>
      <c r="I2006" s="62">
        <v>305.10000000000002</v>
      </c>
      <c r="J2006" s="62">
        <v>0.60000000000000009</v>
      </c>
    </row>
    <row r="2007" spans="1:10" x14ac:dyDescent="0.25">
      <c r="A2007" s="1">
        <v>1987</v>
      </c>
      <c r="B2007" s="62">
        <v>1604.1</v>
      </c>
      <c r="C2007" s="62">
        <v>13.2</v>
      </c>
      <c r="D2007" s="62">
        <v>1623.7</v>
      </c>
      <c r="E2007" s="67">
        <v>1987</v>
      </c>
      <c r="F2007" s="67">
        <v>346.3</v>
      </c>
      <c r="G2007" s="62">
        <v>1.5</v>
      </c>
      <c r="H2007" s="62">
        <v>1987</v>
      </c>
      <c r="I2007" s="62">
        <v>305.7</v>
      </c>
      <c r="J2007" s="62">
        <v>0.60000000000000009</v>
      </c>
    </row>
    <row r="2008" spans="1:10" x14ac:dyDescent="0.25">
      <c r="A2008" s="1">
        <v>1988</v>
      </c>
      <c r="B2008" s="62">
        <v>1616.8</v>
      </c>
      <c r="C2008" s="62">
        <v>12.1</v>
      </c>
      <c r="D2008" s="62">
        <v>1636.5</v>
      </c>
      <c r="E2008" s="67">
        <v>1988</v>
      </c>
      <c r="F2008" s="67">
        <v>347.8</v>
      </c>
      <c r="G2008" s="62">
        <v>1.5</v>
      </c>
      <c r="H2008" s="62">
        <v>1988</v>
      </c>
      <c r="I2008" s="62">
        <v>306.3</v>
      </c>
      <c r="J2008" s="62">
        <v>0.7</v>
      </c>
    </row>
    <row r="2009" spans="1:10" x14ac:dyDescent="0.25">
      <c r="A2009" s="1">
        <v>1989</v>
      </c>
      <c r="B2009" s="62">
        <v>1628.4</v>
      </c>
      <c r="C2009" s="62">
        <v>11.2</v>
      </c>
      <c r="D2009" s="62">
        <v>1648.3</v>
      </c>
      <c r="E2009" s="67">
        <v>1989</v>
      </c>
      <c r="F2009" s="67">
        <v>349.3</v>
      </c>
      <c r="G2009" s="62">
        <v>1.5</v>
      </c>
      <c r="H2009" s="62">
        <v>1989</v>
      </c>
      <c r="I2009" s="62">
        <v>307</v>
      </c>
      <c r="J2009" s="62">
        <v>0.7</v>
      </c>
    </row>
    <row r="2010" spans="1:10" x14ac:dyDescent="0.25">
      <c r="A2010" s="1">
        <v>1990</v>
      </c>
      <c r="B2010" s="62">
        <v>1639.2</v>
      </c>
      <c r="C2010" s="62">
        <v>10.4</v>
      </c>
      <c r="D2010" s="62">
        <v>1659.2</v>
      </c>
      <c r="E2010" s="67">
        <v>1990</v>
      </c>
      <c r="F2010" s="67">
        <v>350.8</v>
      </c>
      <c r="G2010" s="62">
        <v>1.4</v>
      </c>
      <c r="H2010" s="62">
        <v>1990</v>
      </c>
      <c r="I2010" s="62">
        <v>307.7</v>
      </c>
      <c r="J2010" s="62">
        <v>0.7</v>
      </c>
    </row>
    <row r="2011" spans="1:10" x14ac:dyDescent="0.25">
      <c r="A2011" s="1">
        <v>1991</v>
      </c>
      <c r="B2011" s="62">
        <v>1649.2</v>
      </c>
      <c r="C2011" s="62">
        <v>9.8000000000000007</v>
      </c>
      <c r="D2011" s="62">
        <v>1669.3</v>
      </c>
      <c r="E2011" s="67">
        <v>1991</v>
      </c>
      <c r="F2011" s="67">
        <v>352.2</v>
      </c>
      <c r="G2011" s="62">
        <v>1.4</v>
      </c>
      <c r="H2011" s="62">
        <v>1991</v>
      </c>
      <c r="I2011" s="62">
        <v>308.39999999999998</v>
      </c>
      <c r="J2011" s="62">
        <v>0.7</v>
      </c>
    </row>
    <row r="2012" spans="1:10" x14ac:dyDescent="0.25">
      <c r="A2012" s="1">
        <v>1992</v>
      </c>
      <c r="B2012" s="62">
        <v>1658.4</v>
      </c>
      <c r="C2012" s="62">
        <v>8.4</v>
      </c>
      <c r="D2012" s="62">
        <v>1678.7</v>
      </c>
      <c r="E2012" s="67">
        <v>1992</v>
      </c>
      <c r="F2012" s="67">
        <v>353.6</v>
      </c>
      <c r="G2012" s="62">
        <v>1.4</v>
      </c>
      <c r="H2012" s="62">
        <v>1992</v>
      </c>
      <c r="I2012" s="62">
        <v>309.10000000000002</v>
      </c>
      <c r="J2012" s="62">
        <v>0.7</v>
      </c>
    </row>
    <row r="2013" spans="1:10" x14ac:dyDescent="0.25">
      <c r="A2013" s="1">
        <v>1993</v>
      </c>
      <c r="B2013" s="62">
        <v>1665.9</v>
      </c>
      <c r="C2013" s="62">
        <v>6.6</v>
      </c>
      <c r="D2013" s="62">
        <v>1686.2</v>
      </c>
      <c r="E2013" s="67">
        <v>1993</v>
      </c>
      <c r="F2013" s="67">
        <v>355</v>
      </c>
      <c r="G2013" s="62">
        <v>1.4</v>
      </c>
      <c r="H2013" s="62">
        <v>1993</v>
      </c>
      <c r="I2013" s="62">
        <v>309.8</v>
      </c>
      <c r="J2013" s="62">
        <v>0.7</v>
      </c>
    </row>
    <row r="2014" spans="1:10" x14ac:dyDescent="0.25">
      <c r="A2014" s="1">
        <v>1994</v>
      </c>
      <c r="B2014" s="62">
        <v>1671.9</v>
      </c>
      <c r="C2014" s="62">
        <v>5.6</v>
      </c>
      <c r="D2014" s="62">
        <v>1692.3</v>
      </c>
      <c r="E2014" s="67">
        <v>1994</v>
      </c>
      <c r="F2014" s="67">
        <v>356.4</v>
      </c>
      <c r="G2014" s="62">
        <v>1.5</v>
      </c>
      <c r="H2014" s="62">
        <v>1994</v>
      </c>
      <c r="I2014" s="62">
        <v>310.5</v>
      </c>
      <c r="J2014" s="62">
        <v>0.7</v>
      </c>
    </row>
    <row r="2015" spans="1:10" x14ac:dyDescent="0.25">
      <c r="A2015" s="1">
        <v>1995</v>
      </c>
      <c r="B2015" s="62">
        <v>1677.2</v>
      </c>
      <c r="C2015" s="62">
        <v>5</v>
      </c>
      <c r="D2015" s="62">
        <v>1697.7</v>
      </c>
      <c r="E2015" s="67">
        <v>1995</v>
      </c>
      <c r="F2015" s="67">
        <v>358</v>
      </c>
      <c r="G2015" s="62">
        <v>1.6</v>
      </c>
      <c r="H2015" s="62">
        <v>1995</v>
      </c>
      <c r="I2015" s="62">
        <v>311.2</v>
      </c>
      <c r="J2015" s="62">
        <v>0.7</v>
      </c>
    </row>
    <row r="2016" spans="1:10" x14ac:dyDescent="0.25">
      <c r="A2016" s="1">
        <v>1996</v>
      </c>
      <c r="B2016" s="62">
        <v>1682</v>
      </c>
      <c r="C2016" s="62">
        <v>4.8</v>
      </c>
      <c r="D2016" s="62">
        <v>1702.6</v>
      </c>
      <c r="E2016" s="67">
        <v>1996</v>
      </c>
      <c r="F2016" s="67">
        <v>359.6</v>
      </c>
      <c r="G2016" s="62">
        <v>1.7000000000000002</v>
      </c>
      <c r="H2016" s="62">
        <v>1996</v>
      </c>
      <c r="I2016" s="62">
        <v>312</v>
      </c>
      <c r="J2016" s="62">
        <v>0.8</v>
      </c>
    </row>
    <row r="2017" spans="1:12" x14ac:dyDescent="0.25">
      <c r="A2017" s="1">
        <v>1997</v>
      </c>
      <c r="B2017" s="62">
        <v>1687.1</v>
      </c>
      <c r="C2017" s="62">
        <v>5.5</v>
      </c>
      <c r="D2017" s="62">
        <v>1707.7</v>
      </c>
      <c r="E2017" s="67">
        <v>1997</v>
      </c>
      <c r="F2017" s="67">
        <v>361.3</v>
      </c>
      <c r="G2017" s="62">
        <v>1.8</v>
      </c>
      <c r="H2017" s="62">
        <v>1997</v>
      </c>
      <c r="I2017" s="62">
        <v>312.8</v>
      </c>
      <c r="J2017" s="62">
        <v>0.9</v>
      </c>
    </row>
    <row r="2018" spans="1:12" x14ac:dyDescent="0.25">
      <c r="A2018" s="1">
        <v>1998</v>
      </c>
      <c r="B2018" s="62">
        <v>1692.9</v>
      </c>
      <c r="C2018" s="62">
        <v>6</v>
      </c>
      <c r="D2018" s="62">
        <v>1713.6</v>
      </c>
      <c r="E2018" s="67">
        <v>1998</v>
      </c>
      <c r="F2018" s="67">
        <v>363.1</v>
      </c>
      <c r="G2018" s="62">
        <v>1.8</v>
      </c>
      <c r="H2018" s="62">
        <v>1998</v>
      </c>
      <c r="I2018" s="62">
        <v>313.7</v>
      </c>
      <c r="J2018" s="62">
        <v>0.9</v>
      </c>
    </row>
    <row r="2019" spans="1:12" x14ac:dyDescent="0.25">
      <c r="A2019" s="1">
        <v>1999</v>
      </c>
      <c r="B2019" s="62">
        <v>1698.7</v>
      </c>
      <c r="C2019" s="62">
        <v>5.4</v>
      </c>
      <c r="D2019" s="62">
        <v>1719.4</v>
      </c>
      <c r="E2019" s="67">
        <v>1999</v>
      </c>
      <c r="F2019" s="67">
        <v>365</v>
      </c>
      <c r="G2019" s="62">
        <v>1.9</v>
      </c>
      <c r="H2019" s="62">
        <v>1999</v>
      </c>
      <c r="I2019" s="62">
        <v>314.60000000000002</v>
      </c>
      <c r="J2019" s="62">
        <v>0.9</v>
      </c>
    </row>
    <row r="2020" spans="1:12" x14ac:dyDescent="0.25">
      <c r="A2020" s="1">
        <v>2000</v>
      </c>
      <c r="B2020" s="62">
        <v>1703.4</v>
      </c>
      <c r="C2020" s="62">
        <v>3.9</v>
      </c>
      <c r="D2020" s="62">
        <v>1724.2</v>
      </c>
      <c r="E2020" s="67">
        <v>2000</v>
      </c>
      <c r="F2020" s="67">
        <v>366.8</v>
      </c>
      <c r="G2020" s="62">
        <v>1.9</v>
      </c>
      <c r="H2020" s="62">
        <v>2000</v>
      </c>
      <c r="I2020" s="62">
        <v>315.39999999999998</v>
      </c>
      <c r="J2020" s="62">
        <v>0.8</v>
      </c>
    </row>
    <row r="2021" spans="1:12" x14ac:dyDescent="0.25">
      <c r="A2021" s="1">
        <v>2001</v>
      </c>
      <c r="B2021" s="62">
        <v>1706.5</v>
      </c>
      <c r="C2021" s="62">
        <v>2.4</v>
      </c>
      <c r="D2021" s="62">
        <v>1727.3</v>
      </c>
      <c r="E2021" s="67">
        <v>2001</v>
      </c>
      <c r="F2021" s="67">
        <v>368.7</v>
      </c>
      <c r="G2021" s="62">
        <v>1.9</v>
      </c>
      <c r="H2021" s="62">
        <v>2001</v>
      </c>
      <c r="I2021" s="62">
        <v>316.2</v>
      </c>
      <c r="J2021" s="62">
        <v>0.8</v>
      </c>
    </row>
    <row r="2022" spans="1:12" x14ac:dyDescent="0.25">
      <c r="A2022" s="1">
        <v>2002</v>
      </c>
      <c r="B2022" s="62">
        <v>1708.3</v>
      </c>
      <c r="C2022" s="62">
        <v>1.2</v>
      </c>
      <c r="D2022" s="62">
        <v>1729.1</v>
      </c>
      <c r="E2022" s="67">
        <v>2002</v>
      </c>
      <c r="F2022" s="67">
        <v>370.6</v>
      </c>
      <c r="G2022" s="62">
        <v>2</v>
      </c>
      <c r="H2022" s="62">
        <v>2002</v>
      </c>
      <c r="I2022" s="62">
        <v>317</v>
      </c>
      <c r="J2022" s="62">
        <v>0.8</v>
      </c>
    </row>
    <row r="2023" spans="1:12" x14ac:dyDescent="0.25">
      <c r="A2023" s="1">
        <v>2003</v>
      </c>
      <c r="B2023" s="62">
        <v>1709.1</v>
      </c>
      <c r="C2023" s="62">
        <v>0.60000000000000009</v>
      </c>
      <c r="D2023" s="62">
        <v>1730</v>
      </c>
      <c r="E2023" s="67">
        <v>2003</v>
      </c>
      <c r="F2023" s="67">
        <v>372.6</v>
      </c>
      <c r="G2023" s="62">
        <v>2</v>
      </c>
      <c r="H2023" s="62">
        <v>2003</v>
      </c>
      <c r="I2023" s="62">
        <v>317.8</v>
      </c>
      <c r="J2023" s="62">
        <v>0.8</v>
      </c>
    </row>
    <row r="2024" spans="1:12" x14ac:dyDescent="0.25">
      <c r="A2024" s="1">
        <v>2004</v>
      </c>
      <c r="B2024" s="63">
        <v>1709.7</v>
      </c>
      <c r="C2024" s="63">
        <v>0.5</v>
      </c>
      <c r="D2024" s="63">
        <v>1730.5</v>
      </c>
      <c r="E2024" s="68">
        <v>2004</v>
      </c>
      <c r="F2024" s="68">
        <v>374.6</v>
      </c>
      <c r="G2024" s="63">
        <v>0</v>
      </c>
      <c r="H2024" s="63">
        <v>2004</v>
      </c>
      <c r="I2024" s="63">
        <v>318.60000000000002</v>
      </c>
      <c r="J2024" s="63">
        <v>0</v>
      </c>
    </row>
    <row r="2028" spans="1:12" x14ac:dyDescent="0.25">
      <c r="A2028" s="69"/>
      <c r="B2028" s="69"/>
      <c r="C2028" s="69"/>
      <c r="D2028" s="69"/>
      <c r="E2028" s="69"/>
      <c r="F2028" s="69"/>
      <c r="G2028" s="69"/>
      <c r="H2028" s="69"/>
      <c r="I2028" s="69"/>
      <c r="J2028" s="69"/>
      <c r="K2028" s="69"/>
      <c r="L2028" s="69"/>
    </row>
    <row r="2029" spans="1:12" x14ac:dyDescent="0.25">
      <c r="A2029" s="1" t="s">
        <v>109</v>
      </c>
      <c r="B2029" s="1" t="s">
        <v>110</v>
      </c>
    </row>
    <row r="2031" spans="1:12" x14ac:dyDescent="0.25">
      <c r="A2031" s="1" t="s">
        <v>111</v>
      </c>
      <c r="B2031" s="1" t="s">
        <v>112</v>
      </c>
      <c r="C2031" s="1" t="s">
        <v>113</v>
      </c>
    </row>
    <row r="2033" spans="1:7" x14ac:dyDescent="0.25">
      <c r="A2033" s="1" t="s">
        <v>114</v>
      </c>
      <c r="B2033" s="1" t="s">
        <v>115</v>
      </c>
      <c r="C2033" s="1" t="s">
        <v>116</v>
      </c>
      <c r="D2033" s="1" t="s">
        <v>117</v>
      </c>
      <c r="E2033" s="1" t="s">
        <v>118</v>
      </c>
      <c r="F2033" s="1" t="s">
        <v>119</v>
      </c>
      <c r="G2033" s="1" t="s">
        <v>120</v>
      </c>
    </row>
    <row r="2034" spans="1:7" x14ac:dyDescent="0.25">
      <c r="A2034" s="1" t="s">
        <v>121</v>
      </c>
      <c r="C2034" s="1" t="s">
        <v>122</v>
      </c>
      <c r="D2034" s="1" t="s">
        <v>123</v>
      </c>
      <c r="E2034" s="1" t="s">
        <v>124</v>
      </c>
      <c r="F2034" s="1" t="s">
        <v>125</v>
      </c>
    </row>
    <row r="2035" spans="1:7" x14ac:dyDescent="0.25">
      <c r="A2035" s="1" t="s">
        <v>121</v>
      </c>
      <c r="C2035" s="1" t="s">
        <v>126</v>
      </c>
      <c r="D2035" s="1" t="s">
        <v>127</v>
      </c>
      <c r="E2035" s="1" t="s">
        <v>124</v>
      </c>
      <c r="F2035" s="1" t="s">
        <v>125</v>
      </c>
    </row>
    <row r="2036" spans="1:7" x14ac:dyDescent="0.25">
      <c r="A2036" s="1" t="s">
        <v>121</v>
      </c>
      <c r="C2036" s="1" t="s">
        <v>128</v>
      </c>
      <c r="D2036" s="1" t="s">
        <v>129</v>
      </c>
      <c r="E2036" s="1" t="s">
        <v>124</v>
      </c>
      <c r="F2036" s="1" t="s">
        <v>125</v>
      </c>
    </row>
    <row r="2037" spans="1:7" x14ac:dyDescent="0.25">
      <c r="A2037" s="1" t="s">
        <v>121</v>
      </c>
      <c r="C2037" s="1" t="s">
        <v>130</v>
      </c>
      <c r="D2037" s="1" t="s">
        <v>131</v>
      </c>
      <c r="E2037" s="1" t="s">
        <v>124</v>
      </c>
      <c r="F2037" s="1" t="s">
        <v>125</v>
      </c>
    </row>
    <row r="2038" spans="1:7" x14ac:dyDescent="0.25">
      <c r="A2038" s="1" t="s">
        <v>121</v>
      </c>
      <c r="C2038" s="1" t="s">
        <v>132</v>
      </c>
      <c r="D2038" s="1" t="s">
        <v>133</v>
      </c>
      <c r="E2038" s="1" t="s">
        <v>124</v>
      </c>
      <c r="F2038" s="1" t="s">
        <v>125</v>
      </c>
    </row>
    <row r="2039" spans="1:7" x14ac:dyDescent="0.25">
      <c r="A2039" s="1" t="s">
        <v>121</v>
      </c>
      <c r="C2039" s="1" t="s">
        <v>134</v>
      </c>
      <c r="D2039" s="1" t="s">
        <v>135</v>
      </c>
      <c r="E2039" s="1" t="s">
        <v>124</v>
      </c>
      <c r="F2039" s="1" t="s">
        <v>125</v>
      </c>
    </row>
    <row r="2040" spans="1:7" x14ac:dyDescent="0.25">
      <c r="A2040" s="1" t="s">
        <v>121</v>
      </c>
      <c r="C2040" s="1" t="s">
        <v>136</v>
      </c>
      <c r="D2040" s="1" t="s">
        <v>137</v>
      </c>
      <c r="E2040" s="1" t="s">
        <v>124</v>
      </c>
      <c r="F2040" s="1" t="s">
        <v>125</v>
      </c>
    </row>
    <row r="2041" spans="1:7" x14ac:dyDescent="0.25">
      <c r="A2041" s="1" t="s">
        <v>121</v>
      </c>
      <c r="C2041" s="1" t="s">
        <v>138</v>
      </c>
      <c r="D2041" s="1" t="s">
        <v>139</v>
      </c>
      <c r="E2041" s="1" t="s">
        <v>124</v>
      </c>
      <c r="F2041" s="1" t="s">
        <v>125</v>
      </c>
    </row>
    <row r="2042" spans="1:7" x14ac:dyDescent="0.25">
      <c r="A2042" s="1" t="s">
        <v>121</v>
      </c>
      <c r="C2042" s="1" t="s">
        <v>138</v>
      </c>
      <c r="D2042" s="1" t="s">
        <v>140</v>
      </c>
      <c r="E2042" s="1" t="s">
        <v>124</v>
      </c>
      <c r="F2042" s="1" t="s">
        <v>125</v>
      </c>
    </row>
    <row r="2043" spans="1:7" x14ac:dyDescent="0.25">
      <c r="A2043" s="1" t="s">
        <v>121</v>
      </c>
      <c r="C2043" s="1" t="s">
        <v>141</v>
      </c>
      <c r="D2043" s="1" t="s">
        <v>135</v>
      </c>
      <c r="E2043" s="1" t="s">
        <v>124</v>
      </c>
      <c r="F2043" s="1" t="s">
        <v>125</v>
      </c>
    </row>
    <row r="2044" spans="1:7" x14ac:dyDescent="0.25">
      <c r="A2044" s="1" t="s">
        <v>121</v>
      </c>
      <c r="C2044" s="1" t="s">
        <v>142</v>
      </c>
      <c r="D2044" s="1" t="s">
        <v>143</v>
      </c>
      <c r="E2044" s="1" t="s">
        <v>124</v>
      </c>
      <c r="F2044" s="1" t="s">
        <v>125</v>
      </c>
    </row>
    <row r="2045" spans="1:7" x14ac:dyDescent="0.25">
      <c r="A2045" s="1" t="s">
        <v>121</v>
      </c>
      <c r="C2045" s="1" t="s">
        <v>144</v>
      </c>
      <c r="D2045" s="1" t="s">
        <v>129</v>
      </c>
      <c r="E2045" s="1" t="s">
        <v>124</v>
      </c>
      <c r="F2045" s="1" t="s">
        <v>125</v>
      </c>
    </row>
    <row r="2046" spans="1:7" x14ac:dyDescent="0.25">
      <c r="A2046" s="1" t="s">
        <v>121</v>
      </c>
      <c r="C2046" s="1" t="s">
        <v>145</v>
      </c>
      <c r="D2046" s="1" t="s">
        <v>146</v>
      </c>
      <c r="E2046" s="1" t="s">
        <v>124</v>
      </c>
      <c r="F2046" s="1" t="s">
        <v>125</v>
      </c>
    </row>
    <row r="2047" spans="1:7" x14ac:dyDescent="0.25">
      <c r="A2047" s="1" t="s">
        <v>121</v>
      </c>
      <c r="C2047" s="1" t="s">
        <v>147</v>
      </c>
      <c r="D2047" s="1" t="s">
        <v>148</v>
      </c>
      <c r="E2047" s="1" t="s">
        <v>124</v>
      </c>
      <c r="F2047" s="1" t="s">
        <v>125</v>
      </c>
    </row>
    <row r="2048" spans="1:7" x14ac:dyDescent="0.25">
      <c r="A2048" s="1" t="s">
        <v>121</v>
      </c>
      <c r="C2048" s="1" t="s">
        <v>149</v>
      </c>
      <c r="D2048" s="1" t="s">
        <v>150</v>
      </c>
      <c r="E2048" s="1" t="s">
        <v>124</v>
      </c>
      <c r="F2048" s="1" t="s">
        <v>125</v>
      </c>
    </row>
    <row r="2049" spans="1:6" x14ac:dyDescent="0.25">
      <c r="A2049" s="1" t="s">
        <v>121</v>
      </c>
      <c r="C2049" s="1" t="s">
        <v>151</v>
      </c>
      <c r="D2049" s="1" t="s">
        <v>152</v>
      </c>
      <c r="E2049" s="1" t="s">
        <v>124</v>
      </c>
      <c r="F2049" s="1" t="s">
        <v>125</v>
      </c>
    </row>
    <row r="2050" spans="1:6" x14ac:dyDescent="0.25">
      <c r="A2050" s="1" t="s">
        <v>121</v>
      </c>
      <c r="C2050" s="1" t="s">
        <v>153</v>
      </c>
      <c r="D2050" s="1" t="s">
        <v>154</v>
      </c>
      <c r="E2050" s="1" t="s">
        <v>124</v>
      </c>
      <c r="F2050" s="1" t="s">
        <v>125</v>
      </c>
    </row>
    <row r="2051" spans="1:6" x14ac:dyDescent="0.25">
      <c r="A2051" s="1" t="s">
        <v>121</v>
      </c>
      <c r="C2051" s="1" t="s">
        <v>155</v>
      </c>
      <c r="D2051" s="1" t="s">
        <v>156</v>
      </c>
      <c r="E2051" s="1" t="s">
        <v>124</v>
      </c>
      <c r="F2051" s="1" t="s">
        <v>125</v>
      </c>
    </row>
    <row r="2052" spans="1:6" x14ac:dyDescent="0.25">
      <c r="A2052" s="1" t="s">
        <v>121</v>
      </c>
      <c r="C2052" s="1" t="s">
        <v>157</v>
      </c>
      <c r="D2052" s="1" t="s">
        <v>158</v>
      </c>
      <c r="E2052" s="1" t="s">
        <v>124</v>
      </c>
      <c r="F2052" s="1" t="s">
        <v>125</v>
      </c>
    </row>
    <row r="2053" spans="1:6" x14ac:dyDescent="0.25">
      <c r="A2053" s="1" t="s">
        <v>121</v>
      </c>
      <c r="C2053" s="1" t="s">
        <v>159</v>
      </c>
      <c r="D2053" s="1" t="s">
        <v>160</v>
      </c>
      <c r="E2053" s="1" t="s">
        <v>124</v>
      </c>
      <c r="F2053" s="1" t="s">
        <v>125</v>
      </c>
    </row>
    <row r="2054" spans="1:6" x14ac:dyDescent="0.25">
      <c r="A2054" s="1" t="s">
        <v>121</v>
      </c>
      <c r="C2054" s="1" t="s">
        <v>161</v>
      </c>
      <c r="D2054" s="1" t="s">
        <v>162</v>
      </c>
      <c r="E2054" s="1" t="s">
        <v>124</v>
      </c>
      <c r="F2054" s="1" t="s">
        <v>125</v>
      </c>
    </row>
    <row r="2055" spans="1:6" x14ac:dyDescent="0.25">
      <c r="A2055" s="1" t="s">
        <v>121</v>
      </c>
      <c r="C2055" s="1" t="s">
        <v>163</v>
      </c>
      <c r="D2055" s="1" t="s">
        <v>164</v>
      </c>
      <c r="E2055" s="1" t="s">
        <v>124</v>
      </c>
      <c r="F2055" s="1" t="s">
        <v>125</v>
      </c>
    </row>
    <row r="2056" spans="1:6" x14ac:dyDescent="0.25">
      <c r="A2056" s="1" t="s">
        <v>121</v>
      </c>
      <c r="C2056" s="1" t="s">
        <v>165</v>
      </c>
      <c r="D2056" s="1" t="s">
        <v>156</v>
      </c>
      <c r="E2056" s="1" t="s">
        <v>124</v>
      </c>
      <c r="F2056" s="1" t="s">
        <v>125</v>
      </c>
    </row>
    <row r="2057" spans="1:6" x14ac:dyDescent="0.25">
      <c r="A2057" s="1" t="s">
        <v>121</v>
      </c>
      <c r="C2057" s="1" t="s">
        <v>166</v>
      </c>
      <c r="D2057" s="1" t="s">
        <v>167</v>
      </c>
      <c r="E2057" s="1" t="s">
        <v>124</v>
      </c>
      <c r="F2057" s="1" t="s">
        <v>125</v>
      </c>
    </row>
    <row r="2058" spans="1:6" x14ac:dyDescent="0.25">
      <c r="A2058" s="1" t="s">
        <v>121</v>
      </c>
      <c r="C2058" s="1" t="s">
        <v>168</v>
      </c>
      <c r="D2058" s="1" t="s">
        <v>169</v>
      </c>
      <c r="E2058" s="1" t="s">
        <v>124</v>
      </c>
      <c r="F2058" s="1" t="s">
        <v>125</v>
      </c>
    </row>
    <row r="2059" spans="1:6" x14ac:dyDescent="0.25">
      <c r="A2059" s="1" t="s">
        <v>121</v>
      </c>
      <c r="C2059" s="1" t="s">
        <v>170</v>
      </c>
      <c r="D2059" s="1" t="s">
        <v>171</v>
      </c>
      <c r="E2059" s="1" t="s">
        <v>124</v>
      </c>
      <c r="F2059" s="1" t="s">
        <v>125</v>
      </c>
    </row>
    <row r="2060" spans="1:6" x14ac:dyDescent="0.25">
      <c r="A2060" s="1" t="s">
        <v>121</v>
      </c>
      <c r="C2060" s="1" t="s">
        <v>172</v>
      </c>
      <c r="D2060" s="1" t="s">
        <v>173</v>
      </c>
      <c r="E2060" s="1" t="s">
        <v>124</v>
      </c>
      <c r="F2060" s="1" t="s">
        <v>125</v>
      </c>
    </row>
    <row r="2061" spans="1:6" x14ac:dyDescent="0.25">
      <c r="A2061" s="1" t="s">
        <v>121</v>
      </c>
      <c r="C2061" s="1" t="s">
        <v>174</v>
      </c>
      <c r="D2061" s="1" t="s">
        <v>175</v>
      </c>
      <c r="E2061" s="1" t="s">
        <v>124</v>
      </c>
      <c r="F2061" s="1" t="s">
        <v>125</v>
      </c>
    </row>
    <row r="2062" spans="1:6" x14ac:dyDescent="0.25">
      <c r="A2062" s="1" t="s">
        <v>121</v>
      </c>
      <c r="C2062" s="1" t="s">
        <v>176</v>
      </c>
      <c r="D2062" s="1" t="s">
        <v>177</v>
      </c>
      <c r="E2062" s="1" t="s">
        <v>124</v>
      </c>
      <c r="F2062" s="1" t="s">
        <v>125</v>
      </c>
    </row>
    <row r="2063" spans="1:6" x14ac:dyDescent="0.25">
      <c r="A2063" s="1" t="s">
        <v>121</v>
      </c>
      <c r="C2063" s="1" t="s">
        <v>178</v>
      </c>
      <c r="D2063" s="1" t="s">
        <v>179</v>
      </c>
      <c r="E2063" s="1" t="s">
        <v>124</v>
      </c>
      <c r="F2063" s="1" t="s">
        <v>125</v>
      </c>
    </row>
    <row r="2064" spans="1:6" x14ac:dyDescent="0.25">
      <c r="A2064" s="1" t="s">
        <v>121</v>
      </c>
      <c r="C2064" s="1" t="s">
        <v>180</v>
      </c>
      <c r="D2064" s="1" t="s">
        <v>181</v>
      </c>
      <c r="E2064" s="1" t="s">
        <v>124</v>
      </c>
      <c r="F2064" s="1" t="s">
        <v>125</v>
      </c>
    </row>
    <row r="2065" spans="1:6" x14ac:dyDescent="0.25">
      <c r="A2065" s="1" t="s">
        <v>121</v>
      </c>
      <c r="C2065" s="1" t="s">
        <v>182</v>
      </c>
      <c r="D2065" s="1" t="s">
        <v>183</v>
      </c>
      <c r="E2065" s="1" t="s">
        <v>124</v>
      </c>
      <c r="F2065" s="1" t="s">
        <v>125</v>
      </c>
    </row>
    <row r="2066" spans="1:6" x14ac:dyDescent="0.25">
      <c r="A2066" s="1" t="s">
        <v>121</v>
      </c>
      <c r="C2066" s="1" t="s">
        <v>184</v>
      </c>
      <c r="D2066" s="1" t="s">
        <v>185</v>
      </c>
      <c r="E2066" s="1" t="s">
        <v>124</v>
      </c>
      <c r="F2066" s="1" t="s">
        <v>125</v>
      </c>
    </row>
    <row r="2067" spans="1:6" x14ac:dyDescent="0.25">
      <c r="A2067" s="1" t="s">
        <v>121</v>
      </c>
      <c r="C2067" s="1" t="s">
        <v>186</v>
      </c>
      <c r="D2067" s="1" t="s">
        <v>187</v>
      </c>
      <c r="E2067" s="1" t="s">
        <v>124</v>
      </c>
      <c r="F2067" s="1" t="s">
        <v>125</v>
      </c>
    </row>
    <row r="2068" spans="1:6" x14ac:dyDescent="0.25">
      <c r="A2068" s="1" t="s">
        <v>121</v>
      </c>
      <c r="C2068" s="1" t="s">
        <v>188</v>
      </c>
      <c r="D2068" s="1" t="s">
        <v>189</v>
      </c>
      <c r="E2068" s="1" t="s">
        <v>124</v>
      </c>
      <c r="F2068" s="1" t="s">
        <v>125</v>
      </c>
    </row>
    <row r="2069" spans="1:6" x14ac:dyDescent="0.25">
      <c r="A2069" s="1" t="s">
        <v>121</v>
      </c>
      <c r="C2069" s="1" t="s">
        <v>190</v>
      </c>
      <c r="D2069" s="1" t="s">
        <v>191</v>
      </c>
      <c r="E2069" s="1" t="s">
        <v>124</v>
      </c>
      <c r="F2069" s="1" t="s">
        <v>125</v>
      </c>
    </row>
    <row r="2070" spans="1:6" x14ac:dyDescent="0.25">
      <c r="A2070" s="1" t="s">
        <v>121</v>
      </c>
      <c r="C2070" s="1" t="s">
        <v>192</v>
      </c>
      <c r="D2070" s="1" t="s">
        <v>193</v>
      </c>
      <c r="E2070" s="1" t="s">
        <v>124</v>
      </c>
      <c r="F2070" s="1" t="s">
        <v>125</v>
      </c>
    </row>
    <row r="2071" spans="1:6" x14ac:dyDescent="0.25">
      <c r="A2071" s="1" t="s">
        <v>121</v>
      </c>
      <c r="C2071" s="1" t="s">
        <v>194</v>
      </c>
      <c r="D2071" s="1" t="s">
        <v>195</v>
      </c>
      <c r="E2071" s="1" t="s">
        <v>124</v>
      </c>
      <c r="F2071" s="1" t="s">
        <v>125</v>
      </c>
    </row>
    <row r="2072" spans="1:6" x14ac:dyDescent="0.25">
      <c r="A2072" s="1" t="s">
        <v>121</v>
      </c>
      <c r="C2072" s="1" t="s">
        <v>194</v>
      </c>
      <c r="D2072" s="1" t="s">
        <v>196</v>
      </c>
      <c r="E2072" s="1" t="s">
        <v>124</v>
      </c>
      <c r="F2072" s="1" t="s">
        <v>125</v>
      </c>
    </row>
    <row r="2073" spans="1:6" x14ac:dyDescent="0.25">
      <c r="A2073" s="1" t="s">
        <v>121</v>
      </c>
      <c r="C2073" s="1" t="s">
        <v>194</v>
      </c>
      <c r="D2073" s="1" t="s">
        <v>197</v>
      </c>
      <c r="E2073" s="1" t="s">
        <v>124</v>
      </c>
      <c r="F2073" s="1" t="s">
        <v>125</v>
      </c>
    </row>
    <row r="2074" spans="1:6" x14ac:dyDescent="0.25">
      <c r="A2074" s="1" t="s">
        <v>121</v>
      </c>
      <c r="C2074" s="1" t="s">
        <v>198</v>
      </c>
      <c r="D2074" s="1" t="s">
        <v>199</v>
      </c>
      <c r="E2074" s="1" t="s">
        <v>124</v>
      </c>
      <c r="F2074" s="1" t="s">
        <v>125</v>
      </c>
    </row>
    <row r="2076" spans="1:6" x14ac:dyDescent="0.25">
      <c r="A2076" s="1" t="s">
        <v>121</v>
      </c>
      <c r="C2076" s="1" t="s">
        <v>200</v>
      </c>
      <c r="D2076" s="1" t="s">
        <v>167</v>
      </c>
      <c r="E2076" s="1" t="s">
        <v>201</v>
      </c>
      <c r="F2076" s="1" t="s">
        <v>202</v>
      </c>
    </row>
    <row r="2077" spans="1:6" x14ac:dyDescent="0.25">
      <c r="A2077" s="1" t="s">
        <v>121</v>
      </c>
      <c r="C2077" s="1" t="s">
        <v>203</v>
      </c>
      <c r="D2077" s="1" t="s">
        <v>204</v>
      </c>
      <c r="E2077" s="1" t="s">
        <v>201</v>
      </c>
      <c r="F2077" s="1" t="s">
        <v>202</v>
      </c>
    </row>
    <row r="2078" spans="1:6" x14ac:dyDescent="0.25">
      <c r="A2078" s="1" t="s">
        <v>121</v>
      </c>
      <c r="C2078" s="1" t="s">
        <v>205</v>
      </c>
      <c r="D2078" s="1" t="s">
        <v>206</v>
      </c>
      <c r="E2078" s="1" t="s">
        <v>201</v>
      </c>
      <c r="F2078" s="1" t="s">
        <v>202</v>
      </c>
    </row>
    <row r="2079" spans="1:6" x14ac:dyDescent="0.25">
      <c r="A2079" s="1" t="s">
        <v>121</v>
      </c>
      <c r="C2079" s="1" t="s">
        <v>207</v>
      </c>
      <c r="D2079" s="1" t="s">
        <v>162</v>
      </c>
      <c r="E2079" s="1" t="s">
        <v>201</v>
      </c>
      <c r="F2079" s="1" t="s">
        <v>202</v>
      </c>
    </row>
    <row r="2080" spans="1:6" x14ac:dyDescent="0.25">
      <c r="A2080" s="1" t="s">
        <v>121</v>
      </c>
      <c r="C2080" s="1" t="s">
        <v>208</v>
      </c>
      <c r="D2080" s="1" t="s">
        <v>209</v>
      </c>
      <c r="E2080" s="1" t="s">
        <v>201</v>
      </c>
      <c r="F2080" s="1" t="s">
        <v>202</v>
      </c>
    </row>
    <row r="2081" spans="1:6" x14ac:dyDescent="0.25">
      <c r="A2081" s="1" t="s">
        <v>121</v>
      </c>
      <c r="C2081" s="1" t="s">
        <v>210</v>
      </c>
      <c r="D2081" s="1" t="s">
        <v>211</v>
      </c>
      <c r="E2081" s="1" t="s">
        <v>201</v>
      </c>
      <c r="F2081" s="1" t="s">
        <v>202</v>
      </c>
    </row>
    <row r="2082" spans="1:6" x14ac:dyDescent="0.25">
      <c r="A2082" s="1" t="s">
        <v>121</v>
      </c>
      <c r="C2082" s="1" t="s">
        <v>212</v>
      </c>
      <c r="D2082" s="1" t="s">
        <v>213</v>
      </c>
      <c r="E2082" s="1" t="s">
        <v>201</v>
      </c>
      <c r="F2082" s="1" t="s">
        <v>202</v>
      </c>
    </row>
    <row r="2083" spans="1:6" x14ac:dyDescent="0.25">
      <c r="A2083" s="1" t="s">
        <v>121</v>
      </c>
      <c r="C2083" s="1" t="s">
        <v>214</v>
      </c>
      <c r="D2083" s="1" t="s">
        <v>215</v>
      </c>
      <c r="E2083" s="1" t="s">
        <v>201</v>
      </c>
      <c r="F2083" s="1" t="s">
        <v>202</v>
      </c>
    </row>
    <row r="2084" spans="1:6" x14ac:dyDescent="0.25">
      <c r="A2084" s="1" t="s">
        <v>121</v>
      </c>
      <c r="C2084" s="1" t="s">
        <v>216</v>
      </c>
      <c r="D2084" s="1" t="s">
        <v>211</v>
      </c>
      <c r="E2084" s="1" t="s">
        <v>201</v>
      </c>
      <c r="F2084" s="1" t="s">
        <v>202</v>
      </c>
    </row>
    <row r="2085" spans="1:6" x14ac:dyDescent="0.25">
      <c r="A2085" s="1" t="s">
        <v>121</v>
      </c>
      <c r="C2085" s="1" t="s">
        <v>217</v>
      </c>
      <c r="D2085" s="1" t="s">
        <v>218</v>
      </c>
      <c r="E2085" s="1" t="s">
        <v>201</v>
      </c>
      <c r="F2085" s="1" t="s">
        <v>202</v>
      </c>
    </row>
    <row r="2086" spans="1:6" x14ac:dyDescent="0.25">
      <c r="A2086" s="1" t="s">
        <v>121</v>
      </c>
      <c r="C2086" s="1" t="s">
        <v>219</v>
      </c>
      <c r="D2086" s="1" t="s">
        <v>220</v>
      </c>
      <c r="E2086" s="1" t="s">
        <v>201</v>
      </c>
      <c r="F2086" s="1" t="s">
        <v>202</v>
      </c>
    </row>
    <row r="2087" spans="1:6" x14ac:dyDescent="0.25">
      <c r="A2087" s="1" t="s">
        <v>121</v>
      </c>
      <c r="C2087" s="1" t="s">
        <v>221</v>
      </c>
      <c r="D2087" s="1" t="s">
        <v>222</v>
      </c>
      <c r="E2087" s="1" t="s">
        <v>201</v>
      </c>
      <c r="F2087" s="1" t="s">
        <v>202</v>
      </c>
    </row>
    <row r="2088" spans="1:6" x14ac:dyDescent="0.25">
      <c r="A2088" s="1" t="s">
        <v>121</v>
      </c>
      <c r="C2088" s="1" t="s">
        <v>223</v>
      </c>
      <c r="D2088" s="1" t="s">
        <v>164</v>
      </c>
      <c r="E2088" s="1" t="s">
        <v>201</v>
      </c>
      <c r="F2088" s="1" t="s">
        <v>202</v>
      </c>
    </row>
    <row r="2089" spans="1:6" x14ac:dyDescent="0.25">
      <c r="A2089" s="1" t="s">
        <v>121</v>
      </c>
      <c r="C2089" s="1" t="s">
        <v>224</v>
      </c>
      <c r="D2089" s="1" t="s">
        <v>167</v>
      </c>
      <c r="E2089" s="1" t="s">
        <v>201</v>
      </c>
      <c r="F2089" s="1" t="s">
        <v>202</v>
      </c>
    </row>
    <row r="2090" spans="1:6" x14ac:dyDescent="0.25">
      <c r="A2090" s="1" t="s">
        <v>121</v>
      </c>
      <c r="C2090" s="1" t="s">
        <v>225</v>
      </c>
      <c r="D2090" s="1" t="s">
        <v>226</v>
      </c>
      <c r="E2090" s="1" t="s">
        <v>201</v>
      </c>
      <c r="F2090" s="1" t="s">
        <v>202</v>
      </c>
    </row>
    <row r="2091" spans="1:6" x14ac:dyDescent="0.25">
      <c r="A2091" s="1" t="s">
        <v>121</v>
      </c>
      <c r="C2091" s="1" t="s">
        <v>227</v>
      </c>
      <c r="D2091" s="1" t="s">
        <v>228</v>
      </c>
      <c r="E2091" s="1" t="s">
        <v>201</v>
      </c>
      <c r="F2091" s="1" t="s">
        <v>202</v>
      </c>
    </row>
    <row r="2092" spans="1:6" x14ac:dyDescent="0.25">
      <c r="A2092" s="1" t="s">
        <v>121</v>
      </c>
      <c r="C2092" s="1" t="s">
        <v>229</v>
      </c>
      <c r="D2092" s="1" t="s">
        <v>230</v>
      </c>
      <c r="E2092" s="1" t="s">
        <v>201</v>
      </c>
      <c r="F2092" s="1" t="s">
        <v>202</v>
      </c>
    </row>
    <row r="2093" spans="1:6" x14ac:dyDescent="0.25">
      <c r="A2093" s="1" t="s">
        <v>121</v>
      </c>
      <c r="C2093" s="1" t="s">
        <v>231</v>
      </c>
      <c r="D2093" s="1" t="s">
        <v>164</v>
      </c>
      <c r="E2093" s="1" t="s">
        <v>201</v>
      </c>
      <c r="F2093" s="1" t="s">
        <v>202</v>
      </c>
    </row>
    <row r="2094" spans="1:6" x14ac:dyDescent="0.25">
      <c r="A2094" s="1" t="s">
        <v>121</v>
      </c>
      <c r="C2094" s="1" t="s">
        <v>232</v>
      </c>
      <c r="D2094" s="1" t="s">
        <v>233</v>
      </c>
      <c r="E2094" s="1" t="s">
        <v>201</v>
      </c>
      <c r="F2094" s="1" t="s">
        <v>202</v>
      </c>
    </row>
    <row r="2095" spans="1:6" x14ac:dyDescent="0.25">
      <c r="A2095" s="1" t="s">
        <v>121</v>
      </c>
      <c r="C2095" s="1" t="s">
        <v>234</v>
      </c>
      <c r="D2095" s="1" t="s">
        <v>123</v>
      </c>
      <c r="E2095" s="1" t="s">
        <v>201</v>
      </c>
      <c r="F2095" s="1" t="s">
        <v>202</v>
      </c>
    </row>
    <row r="2096" spans="1:6" x14ac:dyDescent="0.25">
      <c r="A2096" s="1" t="s">
        <v>121</v>
      </c>
      <c r="C2096" s="1" t="s">
        <v>235</v>
      </c>
      <c r="D2096" s="1" t="s">
        <v>236</v>
      </c>
      <c r="E2096" s="1" t="s">
        <v>201</v>
      </c>
      <c r="F2096" s="1" t="s">
        <v>202</v>
      </c>
    </row>
    <row r="2097" spans="1:6" x14ac:dyDescent="0.25">
      <c r="A2097" s="1" t="s">
        <v>121</v>
      </c>
      <c r="C2097" s="1" t="s">
        <v>237</v>
      </c>
      <c r="D2097" s="1" t="s">
        <v>238</v>
      </c>
      <c r="E2097" s="1" t="s">
        <v>201</v>
      </c>
      <c r="F2097" s="1" t="s">
        <v>202</v>
      </c>
    </row>
    <row r="2098" spans="1:6" x14ac:dyDescent="0.25">
      <c r="A2098" s="1" t="s">
        <v>121</v>
      </c>
      <c r="C2098" s="1" t="s">
        <v>239</v>
      </c>
      <c r="D2098" s="1" t="s">
        <v>238</v>
      </c>
      <c r="E2098" s="1" t="s">
        <v>201</v>
      </c>
      <c r="F2098" s="1" t="s">
        <v>202</v>
      </c>
    </row>
    <row r="2099" spans="1:6" x14ac:dyDescent="0.25">
      <c r="A2099" s="1" t="s">
        <v>121</v>
      </c>
      <c r="C2099" s="1" t="s">
        <v>240</v>
      </c>
      <c r="D2099" s="1" t="s">
        <v>238</v>
      </c>
      <c r="E2099" s="1" t="s">
        <v>201</v>
      </c>
      <c r="F2099" s="1" t="s">
        <v>202</v>
      </c>
    </row>
    <row r="2100" spans="1:6" x14ac:dyDescent="0.25">
      <c r="A2100" s="1" t="s">
        <v>121</v>
      </c>
      <c r="C2100" s="1" t="s">
        <v>241</v>
      </c>
      <c r="D2100" s="1" t="s">
        <v>242</v>
      </c>
      <c r="E2100" s="1" t="s">
        <v>201</v>
      </c>
      <c r="F2100" s="1" t="s">
        <v>202</v>
      </c>
    </row>
    <row r="2101" spans="1:6" x14ac:dyDescent="0.25">
      <c r="A2101" s="1" t="s">
        <v>121</v>
      </c>
      <c r="C2101" s="1" t="s">
        <v>243</v>
      </c>
      <c r="D2101" s="1" t="s">
        <v>220</v>
      </c>
      <c r="E2101" s="1" t="s">
        <v>201</v>
      </c>
      <c r="F2101" s="1" t="s">
        <v>202</v>
      </c>
    </row>
    <row r="2102" spans="1:6" x14ac:dyDescent="0.25">
      <c r="A2102" s="1" t="s">
        <v>121</v>
      </c>
      <c r="C2102" s="1" t="s">
        <v>244</v>
      </c>
      <c r="D2102" s="1" t="s">
        <v>245</v>
      </c>
      <c r="E2102" s="1" t="s">
        <v>201</v>
      </c>
      <c r="F2102" s="1" t="s">
        <v>202</v>
      </c>
    </row>
    <row r="2103" spans="1:6" x14ac:dyDescent="0.25">
      <c r="A2103" s="1" t="s">
        <v>121</v>
      </c>
      <c r="C2103" s="1" t="s">
        <v>246</v>
      </c>
      <c r="D2103" s="1" t="s">
        <v>238</v>
      </c>
      <c r="E2103" s="1" t="s">
        <v>201</v>
      </c>
      <c r="F2103" s="1" t="s">
        <v>202</v>
      </c>
    </row>
    <row r="2104" spans="1:6" x14ac:dyDescent="0.25">
      <c r="A2104" s="1" t="s">
        <v>121</v>
      </c>
      <c r="C2104" s="1">
        <v>1005</v>
      </c>
      <c r="D2104" s="1" t="s">
        <v>247</v>
      </c>
      <c r="E2104" s="1" t="s">
        <v>201</v>
      </c>
      <c r="F2104" s="1" t="s">
        <v>202</v>
      </c>
    </row>
    <row r="2105" spans="1:6" x14ac:dyDescent="0.25">
      <c r="A2105" s="1" t="s">
        <v>121</v>
      </c>
      <c r="C2105" s="1" t="s">
        <v>248</v>
      </c>
      <c r="D2105" s="1" t="s">
        <v>249</v>
      </c>
      <c r="E2105" s="1" t="s">
        <v>201</v>
      </c>
      <c r="F2105" s="1" t="s">
        <v>202</v>
      </c>
    </row>
    <row r="2106" spans="1:6" x14ac:dyDescent="0.25">
      <c r="A2106" s="1" t="s">
        <v>121</v>
      </c>
      <c r="C2106" s="1" t="s">
        <v>250</v>
      </c>
      <c r="D2106" s="1" t="s">
        <v>148</v>
      </c>
      <c r="E2106" s="1" t="s">
        <v>201</v>
      </c>
      <c r="F2106" s="1" t="s">
        <v>202</v>
      </c>
    </row>
    <row r="2107" spans="1:6" x14ac:dyDescent="0.25">
      <c r="A2107" s="1" t="s">
        <v>121</v>
      </c>
      <c r="C2107" s="1" t="s">
        <v>251</v>
      </c>
      <c r="D2107" s="1" t="s">
        <v>148</v>
      </c>
      <c r="E2107" s="1" t="s">
        <v>201</v>
      </c>
      <c r="F2107" s="1" t="s">
        <v>202</v>
      </c>
    </row>
    <row r="2108" spans="1:6" x14ac:dyDescent="0.25">
      <c r="A2108" s="1" t="s">
        <v>121</v>
      </c>
      <c r="C2108" s="1" t="s">
        <v>252</v>
      </c>
      <c r="D2108" s="1" t="s">
        <v>133</v>
      </c>
      <c r="E2108" s="1" t="s">
        <v>201</v>
      </c>
      <c r="F2108" s="1" t="s">
        <v>202</v>
      </c>
    </row>
    <row r="2109" spans="1:6" x14ac:dyDescent="0.25">
      <c r="A2109" s="1" t="s">
        <v>121</v>
      </c>
      <c r="C2109" s="1" t="s">
        <v>253</v>
      </c>
      <c r="D2109" s="1" t="s">
        <v>254</v>
      </c>
      <c r="E2109" s="1" t="s">
        <v>201</v>
      </c>
      <c r="F2109" s="1" t="s">
        <v>202</v>
      </c>
    </row>
    <row r="2110" spans="1:6" x14ac:dyDescent="0.25">
      <c r="A2110" s="1" t="s">
        <v>121</v>
      </c>
      <c r="C2110" s="1" t="s">
        <v>255</v>
      </c>
      <c r="D2110" s="1" t="s">
        <v>256</v>
      </c>
      <c r="E2110" s="1" t="s">
        <v>201</v>
      </c>
      <c r="F2110" s="1" t="s">
        <v>202</v>
      </c>
    </row>
    <row r="2111" spans="1:6" x14ac:dyDescent="0.25">
      <c r="A2111" s="1" t="s">
        <v>121</v>
      </c>
      <c r="C2111" s="1" t="s">
        <v>257</v>
      </c>
      <c r="D2111" s="1" t="s">
        <v>258</v>
      </c>
      <c r="E2111" s="1" t="s">
        <v>201</v>
      </c>
      <c r="F2111" s="1" t="s">
        <v>202</v>
      </c>
    </row>
    <row r="2112" spans="1:6" x14ac:dyDescent="0.25">
      <c r="A2112" s="1" t="s">
        <v>121</v>
      </c>
      <c r="C2112" s="1" t="s">
        <v>259</v>
      </c>
      <c r="D2112" s="1" t="s">
        <v>215</v>
      </c>
      <c r="E2112" s="1" t="s">
        <v>201</v>
      </c>
      <c r="F2112" s="1" t="s">
        <v>202</v>
      </c>
    </row>
    <row r="2113" spans="1:6" x14ac:dyDescent="0.25">
      <c r="A2113" s="1" t="s">
        <v>121</v>
      </c>
      <c r="C2113" s="1" t="s">
        <v>260</v>
      </c>
      <c r="D2113" s="1" t="s">
        <v>211</v>
      </c>
      <c r="E2113" s="1" t="s">
        <v>201</v>
      </c>
      <c r="F2113" s="1" t="s">
        <v>202</v>
      </c>
    </row>
    <row r="2114" spans="1:6" x14ac:dyDescent="0.25">
      <c r="A2114" s="1" t="s">
        <v>121</v>
      </c>
      <c r="C2114" s="1" t="s">
        <v>261</v>
      </c>
      <c r="D2114" s="1" t="s">
        <v>143</v>
      </c>
      <c r="E2114" s="1" t="s">
        <v>201</v>
      </c>
      <c r="F2114" s="1" t="s">
        <v>202</v>
      </c>
    </row>
    <row r="2115" spans="1:6" x14ac:dyDescent="0.25">
      <c r="A2115" s="1" t="s">
        <v>121</v>
      </c>
      <c r="C2115" s="1" t="s">
        <v>262</v>
      </c>
      <c r="D2115" s="1" t="s">
        <v>169</v>
      </c>
      <c r="E2115" s="1" t="s">
        <v>201</v>
      </c>
      <c r="F2115" s="1" t="s">
        <v>202</v>
      </c>
    </row>
    <row r="2116" spans="1:6" x14ac:dyDescent="0.25">
      <c r="A2116" s="1" t="s">
        <v>121</v>
      </c>
      <c r="C2116" s="1" t="s">
        <v>263</v>
      </c>
      <c r="D2116" s="1" t="s">
        <v>264</v>
      </c>
      <c r="E2116" s="1" t="s">
        <v>201</v>
      </c>
      <c r="F2116" s="1" t="s">
        <v>202</v>
      </c>
    </row>
    <row r="2117" spans="1:6" x14ac:dyDescent="0.25">
      <c r="A2117" s="1" t="s">
        <v>121</v>
      </c>
      <c r="C2117" s="1" t="s">
        <v>265</v>
      </c>
      <c r="D2117" s="1" t="s">
        <v>135</v>
      </c>
      <c r="E2117" s="1" t="s">
        <v>201</v>
      </c>
      <c r="F2117" s="1" t="s">
        <v>202</v>
      </c>
    </row>
    <row r="2118" spans="1:6" x14ac:dyDescent="0.25">
      <c r="A2118" s="1" t="s">
        <v>121</v>
      </c>
      <c r="C2118" s="1" t="s">
        <v>266</v>
      </c>
      <c r="D2118" s="1" t="s">
        <v>267</v>
      </c>
      <c r="E2118" s="1" t="s">
        <v>201</v>
      </c>
      <c r="F2118" s="1" t="s">
        <v>202</v>
      </c>
    </row>
    <row r="2119" spans="1:6" x14ac:dyDescent="0.25">
      <c r="A2119" s="1" t="s">
        <v>121</v>
      </c>
      <c r="C2119" s="1" t="s">
        <v>268</v>
      </c>
      <c r="D2119" s="1" t="s">
        <v>269</v>
      </c>
      <c r="E2119" s="1" t="s">
        <v>201</v>
      </c>
      <c r="F2119" s="1" t="s">
        <v>202</v>
      </c>
    </row>
    <row r="2120" spans="1:6" x14ac:dyDescent="0.25">
      <c r="A2120" s="1" t="s">
        <v>121</v>
      </c>
      <c r="C2120" s="1" t="s">
        <v>270</v>
      </c>
      <c r="D2120" s="1" t="s">
        <v>271</v>
      </c>
      <c r="E2120" s="1" t="s">
        <v>201</v>
      </c>
      <c r="F2120" s="1" t="s">
        <v>202</v>
      </c>
    </row>
    <row r="2121" spans="1:6" x14ac:dyDescent="0.25">
      <c r="A2121" s="1" t="s">
        <v>121</v>
      </c>
      <c r="C2121" s="1" t="s">
        <v>272</v>
      </c>
      <c r="D2121" s="1" t="s">
        <v>273</v>
      </c>
      <c r="E2121" s="1" t="s">
        <v>201</v>
      </c>
      <c r="F2121" s="1" t="s">
        <v>202</v>
      </c>
    </row>
    <row r="2122" spans="1:6" x14ac:dyDescent="0.25">
      <c r="A2122" s="1" t="s">
        <v>121</v>
      </c>
      <c r="C2122" s="1" t="s">
        <v>274</v>
      </c>
      <c r="D2122" s="1" t="s">
        <v>275</v>
      </c>
      <c r="E2122" s="1" t="s">
        <v>201</v>
      </c>
      <c r="F2122" s="1" t="s">
        <v>202</v>
      </c>
    </row>
    <row r="2123" spans="1:6" x14ac:dyDescent="0.25">
      <c r="A2123" s="1" t="s">
        <v>121</v>
      </c>
      <c r="C2123" s="1" t="s">
        <v>276</v>
      </c>
      <c r="D2123" s="1" t="s">
        <v>164</v>
      </c>
      <c r="E2123" s="1" t="s">
        <v>201</v>
      </c>
      <c r="F2123" s="1" t="s">
        <v>202</v>
      </c>
    </row>
    <row r="2124" spans="1:6" x14ac:dyDescent="0.25">
      <c r="A2124" s="1" t="s">
        <v>121</v>
      </c>
      <c r="C2124" s="1" t="s">
        <v>277</v>
      </c>
      <c r="D2124" s="1" t="s">
        <v>278</v>
      </c>
      <c r="E2124" s="1" t="s">
        <v>201</v>
      </c>
      <c r="F2124" s="1" t="s">
        <v>202</v>
      </c>
    </row>
    <row r="2125" spans="1:6" x14ac:dyDescent="0.25">
      <c r="A2125" s="1" t="s">
        <v>121</v>
      </c>
      <c r="C2125" s="1" t="s">
        <v>279</v>
      </c>
      <c r="D2125" s="1" t="s">
        <v>167</v>
      </c>
      <c r="E2125" s="1" t="s">
        <v>201</v>
      </c>
      <c r="F2125" s="1" t="s">
        <v>202</v>
      </c>
    </row>
    <row r="2126" spans="1:6" x14ac:dyDescent="0.25">
      <c r="A2126" s="1" t="s">
        <v>121</v>
      </c>
      <c r="C2126" s="1" t="s">
        <v>280</v>
      </c>
      <c r="D2126" s="1" t="s">
        <v>226</v>
      </c>
      <c r="E2126" s="1" t="s">
        <v>201</v>
      </c>
      <c r="F2126" s="1" t="s">
        <v>202</v>
      </c>
    </row>
    <row r="2127" spans="1:6" x14ac:dyDescent="0.25">
      <c r="A2127" s="1" t="s">
        <v>121</v>
      </c>
      <c r="C2127" s="1" t="s">
        <v>281</v>
      </c>
      <c r="D2127" s="1" t="s">
        <v>275</v>
      </c>
      <c r="E2127" s="1" t="s">
        <v>201</v>
      </c>
      <c r="F2127" s="1" t="s">
        <v>202</v>
      </c>
    </row>
    <row r="2128" spans="1:6" x14ac:dyDescent="0.25">
      <c r="A2128" s="1" t="s">
        <v>121</v>
      </c>
      <c r="C2128" s="1" t="s">
        <v>282</v>
      </c>
      <c r="D2128" s="1" t="s">
        <v>283</v>
      </c>
      <c r="E2128" s="1" t="s">
        <v>201</v>
      </c>
      <c r="F2128" s="1" t="s">
        <v>202</v>
      </c>
    </row>
    <row r="2129" spans="1:6" x14ac:dyDescent="0.25">
      <c r="A2129" s="1" t="s">
        <v>121</v>
      </c>
      <c r="C2129" s="1" t="s">
        <v>284</v>
      </c>
      <c r="D2129" s="1" t="s">
        <v>285</v>
      </c>
      <c r="E2129" s="1" t="s">
        <v>201</v>
      </c>
      <c r="F2129" s="1" t="s">
        <v>202</v>
      </c>
    </row>
    <row r="2130" spans="1:6" x14ac:dyDescent="0.25">
      <c r="A2130" s="1" t="s">
        <v>121</v>
      </c>
      <c r="C2130" s="1" t="s">
        <v>286</v>
      </c>
      <c r="D2130" s="1" t="s">
        <v>215</v>
      </c>
      <c r="E2130" s="1" t="s">
        <v>201</v>
      </c>
      <c r="F2130" s="1" t="s">
        <v>202</v>
      </c>
    </row>
    <row r="2131" spans="1:6" x14ac:dyDescent="0.25">
      <c r="A2131" s="1" t="s">
        <v>121</v>
      </c>
      <c r="C2131" s="1" t="s">
        <v>287</v>
      </c>
      <c r="D2131" s="1" t="s">
        <v>258</v>
      </c>
      <c r="E2131" s="1" t="s">
        <v>201</v>
      </c>
      <c r="F2131" s="1" t="s">
        <v>202</v>
      </c>
    </row>
    <row r="2132" spans="1:6" x14ac:dyDescent="0.25">
      <c r="A2132" s="1" t="s">
        <v>121</v>
      </c>
      <c r="C2132" s="1" t="s">
        <v>288</v>
      </c>
      <c r="D2132" s="1" t="s">
        <v>289</v>
      </c>
      <c r="E2132" s="1" t="s">
        <v>201</v>
      </c>
      <c r="F2132" s="1" t="s">
        <v>202</v>
      </c>
    </row>
    <row r="2133" spans="1:6" x14ac:dyDescent="0.25">
      <c r="A2133" s="1" t="s">
        <v>121</v>
      </c>
      <c r="C2133" s="1" t="s">
        <v>290</v>
      </c>
      <c r="D2133" s="1" t="s">
        <v>291</v>
      </c>
      <c r="E2133" s="1" t="s">
        <v>201</v>
      </c>
      <c r="F2133" s="1" t="s">
        <v>202</v>
      </c>
    </row>
    <row r="2134" spans="1:6" x14ac:dyDescent="0.25">
      <c r="A2134" s="1" t="s">
        <v>121</v>
      </c>
      <c r="C2134" s="1" t="s">
        <v>292</v>
      </c>
      <c r="D2134" s="1" t="s">
        <v>173</v>
      </c>
      <c r="E2134" s="1" t="s">
        <v>201</v>
      </c>
      <c r="F2134" s="1" t="s">
        <v>202</v>
      </c>
    </row>
    <row r="2135" spans="1:6" x14ac:dyDescent="0.25">
      <c r="A2135" s="1" t="s">
        <v>121</v>
      </c>
      <c r="C2135" s="1" t="s">
        <v>293</v>
      </c>
      <c r="D2135" s="1" t="s">
        <v>294</v>
      </c>
      <c r="E2135" s="1" t="s">
        <v>201</v>
      </c>
      <c r="F2135" s="1" t="s">
        <v>202</v>
      </c>
    </row>
    <row r="2136" spans="1:6" x14ac:dyDescent="0.25">
      <c r="A2136" s="1" t="s">
        <v>121</v>
      </c>
      <c r="C2136" s="1" t="s">
        <v>295</v>
      </c>
      <c r="D2136" s="1" t="s">
        <v>296</v>
      </c>
      <c r="E2136" s="1" t="s">
        <v>201</v>
      </c>
      <c r="F2136" s="1" t="s">
        <v>202</v>
      </c>
    </row>
    <row r="2137" spans="1:6" x14ac:dyDescent="0.25">
      <c r="A2137" s="1" t="s">
        <v>121</v>
      </c>
      <c r="C2137" s="1" t="s">
        <v>297</v>
      </c>
      <c r="D2137" s="1" t="s">
        <v>298</v>
      </c>
      <c r="E2137" s="1" t="s">
        <v>201</v>
      </c>
      <c r="F2137" s="1" t="s">
        <v>202</v>
      </c>
    </row>
    <row r="2138" spans="1:6" x14ac:dyDescent="0.25">
      <c r="A2138" s="1" t="s">
        <v>121</v>
      </c>
      <c r="C2138" s="1" t="s">
        <v>299</v>
      </c>
      <c r="D2138" s="1" t="s">
        <v>300</v>
      </c>
      <c r="E2138" s="1" t="s">
        <v>201</v>
      </c>
      <c r="F2138" s="1" t="s">
        <v>202</v>
      </c>
    </row>
    <row r="2140" spans="1:6" x14ac:dyDescent="0.25">
      <c r="A2140" s="1" t="s">
        <v>301</v>
      </c>
      <c r="C2140" s="1" t="s">
        <v>302</v>
      </c>
      <c r="D2140" s="1" t="s">
        <v>303</v>
      </c>
      <c r="E2140" s="1" t="s">
        <v>124</v>
      </c>
      <c r="F2140" s="1" t="s">
        <v>125</v>
      </c>
    </row>
    <row r="2141" spans="1:6" x14ac:dyDescent="0.25">
      <c r="A2141" s="1" t="s">
        <v>301</v>
      </c>
      <c r="C2141" s="1" t="s">
        <v>304</v>
      </c>
      <c r="D2141" s="1" t="s">
        <v>191</v>
      </c>
      <c r="E2141" s="1" t="s">
        <v>124</v>
      </c>
      <c r="F2141" s="1" t="s">
        <v>125</v>
      </c>
    </row>
    <row r="2142" spans="1:6" x14ac:dyDescent="0.25">
      <c r="A2142" s="1" t="s">
        <v>301</v>
      </c>
      <c r="C2142" s="1" t="s">
        <v>305</v>
      </c>
      <c r="D2142" s="1" t="s">
        <v>306</v>
      </c>
      <c r="E2142" s="1" t="s">
        <v>124</v>
      </c>
      <c r="F2142" s="1" t="s">
        <v>125</v>
      </c>
    </row>
    <row r="2143" spans="1:6" x14ac:dyDescent="0.25">
      <c r="A2143" s="1" t="s">
        <v>301</v>
      </c>
      <c r="C2143" s="1" t="s">
        <v>307</v>
      </c>
      <c r="D2143" s="1" t="s">
        <v>308</v>
      </c>
      <c r="E2143" s="1" t="s">
        <v>124</v>
      </c>
      <c r="F2143" s="1" t="s">
        <v>125</v>
      </c>
    </row>
    <row r="2144" spans="1:6" x14ac:dyDescent="0.25">
      <c r="A2144" s="1" t="s">
        <v>301</v>
      </c>
      <c r="C2144" s="1" t="s">
        <v>309</v>
      </c>
      <c r="D2144" s="1" t="s">
        <v>310</v>
      </c>
      <c r="E2144" s="1" t="s">
        <v>124</v>
      </c>
      <c r="F2144" s="1" t="s">
        <v>125</v>
      </c>
    </row>
    <row r="2145" spans="1:6" x14ac:dyDescent="0.25">
      <c r="A2145" s="1" t="s">
        <v>301</v>
      </c>
      <c r="C2145" s="1" t="s">
        <v>311</v>
      </c>
      <c r="D2145" s="1" t="s">
        <v>312</v>
      </c>
      <c r="E2145" s="1" t="s">
        <v>124</v>
      </c>
      <c r="F2145" s="1" t="s">
        <v>125</v>
      </c>
    </row>
    <row r="2146" spans="1:6" x14ac:dyDescent="0.25">
      <c r="A2146" s="1" t="s">
        <v>301</v>
      </c>
      <c r="C2146" s="1" t="s">
        <v>313</v>
      </c>
      <c r="D2146" s="1" t="s">
        <v>314</v>
      </c>
      <c r="E2146" s="1" t="s">
        <v>124</v>
      </c>
      <c r="F2146" s="1" t="s">
        <v>125</v>
      </c>
    </row>
    <row r="2147" spans="1:6" x14ac:dyDescent="0.25">
      <c r="A2147" s="1" t="s">
        <v>301</v>
      </c>
      <c r="C2147" s="1" t="s">
        <v>315</v>
      </c>
      <c r="D2147" s="1" t="s">
        <v>316</v>
      </c>
      <c r="E2147" s="1" t="s">
        <v>124</v>
      </c>
      <c r="F2147" s="1" t="s">
        <v>125</v>
      </c>
    </row>
    <row r="2148" spans="1:6" x14ac:dyDescent="0.25">
      <c r="A2148" s="1" t="s">
        <v>301</v>
      </c>
      <c r="C2148" s="1" t="s">
        <v>317</v>
      </c>
      <c r="D2148" s="1" t="s">
        <v>318</v>
      </c>
      <c r="E2148" s="1" t="s">
        <v>124</v>
      </c>
      <c r="F2148" s="1" t="s">
        <v>125</v>
      </c>
    </row>
    <row r="2149" spans="1:6" x14ac:dyDescent="0.25">
      <c r="A2149" s="1" t="s">
        <v>301</v>
      </c>
      <c r="C2149" s="1" t="s">
        <v>319</v>
      </c>
      <c r="D2149" s="1" t="s">
        <v>320</v>
      </c>
      <c r="E2149" s="1" t="s">
        <v>124</v>
      </c>
      <c r="F2149" s="1" t="s">
        <v>125</v>
      </c>
    </row>
    <row r="2150" spans="1:6" x14ac:dyDescent="0.25">
      <c r="A2150" s="1" t="s">
        <v>301</v>
      </c>
      <c r="C2150" s="1" t="s">
        <v>319</v>
      </c>
      <c r="D2150" s="1" t="s">
        <v>321</v>
      </c>
      <c r="E2150" s="1" t="s">
        <v>124</v>
      </c>
      <c r="F2150" s="1" t="s">
        <v>125</v>
      </c>
    </row>
    <row r="2152" spans="1:6" x14ac:dyDescent="0.25">
      <c r="A2152" s="1" t="s">
        <v>301</v>
      </c>
      <c r="C2152" s="1" t="s">
        <v>322</v>
      </c>
      <c r="D2152" s="1" t="s">
        <v>323</v>
      </c>
      <c r="E2152" s="1" t="s">
        <v>201</v>
      </c>
      <c r="F2152" s="1" t="s">
        <v>202</v>
      </c>
    </row>
    <row r="2153" spans="1:6" x14ac:dyDescent="0.25">
      <c r="A2153" s="1" t="s">
        <v>301</v>
      </c>
      <c r="C2153" s="1" t="s">
        <v>324</v>
      </c>
      <c r="D2153" s="1" t="s">
        <v>325</v>
      </c>
      <c r="E2153" s="1" t="s">
        <v>201</v>
      </c>
      <c r="F2153" s="1" t="s">
        <v>202</v>
      </c>
    </row>
    <row r="2154" spans="1:6" x14ac:dyDescent="0.25">
      <c r="A2154" s="1" t="s">
        <v>301</v>
      </c>
      <c r="C2154" s="1" t="s">
        <v>326</v>
      </c>
      <c r="D2154" s="1" t="s">
        <v>327</v>
      </c>
      <c r="E2154" s="1" t="s">
        <v>201</v>
      </c>
      <c r="F2154" s="1" t="s">
        <v>202</v>
      </c>
    </row>
    <row r="2155" spans="1:6" x14ac:dyDescent="0.25">
      <c r="A2155" s="1" t="s">
        <v>301</v>
      </c>
      <c r="C2155" s="1" t="s">
        <v>328</v>
      </c>
      <c r="D2155" s="1" t="s">
        <v>193</v>
      </c>
      <c r="E2155" s="1" t="s">
        <v>201</v>
      </c>
      <c r="F2155" s="1" t="s">
        <v>202</v>
      </c>
    </row>
    <row r="2156" spans="1:6" x14ac:dyDescent="0.25">
      <c r="A2156" s="1" t="s">
        <v>301</v>
      </c>
      <c r="C2156" s="1" t="s">
        <v>328</v>
      </c>
      <c r="D2156" s="1" t="s">
        <v>329</v>
      </c>
      <c r="E2156" s="1" t="s">
        <v>201</v>
      </c>
      <c r="F2156" s="1" t="s">
        <v>202</v>
      </c>
    </row>
    <row r="2157" spans="1:6" x14ac:dyDescent="0.25">
      <c r="A2157" s="1" t="s">
        <v>301</v>
      </c>
      <c r="C2157" s="1" t="s">
        <v>330</v>
      </c>
      <c r="D2157" s="1" t="s">
        <v>331</v>
      </c>
      <c r="E2157" s="1" t="s">
        <v>201</v>
      </c>
      <c r="F2157" s="1" t="s">
        <v>202</v>
      </c>
    </row>
    <row r="2158" spans="1:6" x14ac:dyDescent="0.25">
      <c r="A2158" s="1" t="s">
        <v>301</v>
      </c>
      <c r="C2158" s="1" t="s">
        <v>332</v>
      </c>
      <c r="D2158" s="1" t="s">
        <v>333</v>
      </c>
      <c r="E2158" s="1" t="s">
        <v>201</v>
      </c>
      <c r="F2158" s="1" t="s">
        <v>202</v>
      </c>
    </row>
    <row r="2159" spans="1:6" x14ac:dyDescent="0.25">
      <c r="A2159" s="1" t="s">
        <v>301</v>
      </c>
      <c r="C2159" s="1" t="s">
        <v>334</v>
      </c>
      <c r="D2159" s="1" t="s">
        <v>335</v>
      </c>
      <c r="E2159" s="1" t="s">
        <v>201</v>
      </c>
      <c r="F2159" s="1" t="s">
        <v>202</v>
      </c>
    </row>
    <row r="2161" spans="1:6" x14ac:dyDescent="0.25">
      <c r="A2161" s="1" t="s">
        <v>336</v>
      </c>
      <c r="C2161" s="1" t="s">
        <v>337</v>
      </c>
      <c r="D2161" s="1" t="s">
        <v>338</v>
      </c>
      <c r="E2161" s="1" t="s">
        <v>124</v>
      </c>
      <c r="F2161" s="1" t="s">
        <v>125</v>
      </c>
    </row>
    <row r="2162" spans="1:6" x14ac:dyDescent="0.25">
      <c r="A2162" s="1" t="s">
        <v>336</v>
      </c>
      <c r="C2162" s="1" t="s">
        <v>339</v>
      </c>
      <c r="D2162" s="1" t="s">
        <v>340</v>
      </c>
      <c r="E2162" s="1" t="s">
        <v>124</v>
      </c>
      <c r="F2162" s="1" t="s">
        <v>125</v>
      </c>
    </row>
    <row r="2163" spans="1:6" x14ac:dyDescent="0.25">
      <c r="A2163" s="1" t="s">
        <v>336</v>
      </c>
      <c r="C2163" s="1" t="s">
        <v>341</v>
      </c>
      <c r="D2163" s="1" t="s">
        <v>342</v>
      </c>
      <c r="E2163" s="1" t="s">
        <v>124</v>
      </c>
      <c r="F2163" s="1" t="s">
        <v>125</v>
      </c>
    </row>
    <row r="2164" spans="1:6" x14ac:dyDescent="0.25">
      <c r="A2164" s="1" t="s">
        <v>336</v>
      </c>
      <c r="C2164" s="1" t="s">
        <v>343</v>
      </c>
      <c r="D2164" s="1" t="s">
        <v>344</v>
      </c>
      <c r="E2164" s="1" t="s">
        <v>124</v>
      </c>
      <c r="F2164" s="1" t="s">
        <v>125</v>
      </c>
    </row>
    <row r="2165" spans="1:6" x14ac:dyDescent="0.25">
      <c r="A2165" s="1" t="s">
        <v>336</v>
      </c>
      <c r="C2165" s="1" t="s">
        <v>345</v>
      </c>
      <c r="D2165" s="1" t="s">
        <v>346</v>
      </c>
      <c r="E2165" s="1" t="s">
        <v>124</v>
      </c>
      <c r="F2165" s="1" t="s">
        <v>125</v>
      </c>
    </row>
    <row r="2166" spans="1:6" x14ac:dyDescent="0.25">
      <c r="A2166" s="1" t="s">
        <v>336</v>
      </c>
      <c r="C2166" s="1" t="s">
        <v>347</v>
      </c>
      <c r="D2166" s="1" t="s">
        <v>348</v>
      </c>
      <c r="E2166" s="1" t="s">
        <v>124</v>
      </c>
      <c r="F2166" s="1" t="s">
        <v>125</v>
      </c>
    </row>
    <row r="2167" spans="1:6" x14ac:dyDescent="0.25">
      <c r="A2167" s="1" t="s">
        <v>336</v>
      </c>
      <c r="C2167" s="1" t="s">
        <v>349</v>
      </c>
      <c r="D2167" s="1" t="s">
        <v>350</v>
      </c>
      <c r="E2167" s="1" t="s">
        <v>124</v>
      </c>
      <c r="F2167" s="1" t="s">
        <v>125</v>
      </c>
    </row>
    <row r="2168" spans="1:6" x14ac:dyDescent="0.25">
      <c r="A2168" s="1" t="s">
        <v>336</v>
      </c>
      <c r="C2168" s="1" t="s">
        <v>351</v>
      </c>
      <c r="D2168" s="1" t="s">
        <v>352</v>
      </c>
      <c r="E2168" s="1" t="s">
        <v>124</v>
      </c>
      <c r="F2168" s="1" t="s">
        <v>125</v>
      </c>
    </row>
    <row r="2169" spans="1:6" x14ac:dyDescent="0.25">
      <c r="A2169" s="1" t="s">
        <v>336</v>
      </c>
      <c r="C2169" s="1" t="s">
        <v>353</v>
      </c>
      <c r="D2169" s="1" t="s">
        <v>354</v>
      </c>
      <c r="E2169" s="1" t="s">
        <v>124</v>
      </c>
      <c r="F2169" s="1" t="s">
        <v>125</v>
      </c>
    </row>
    <row r="2170" spans="1:6" x14ac:dyDescent="0.25">
      <c r="A2170" s="1" t="s">
        <v>336</v>
      </c>
      <c r="C2170" s="1" t="s">
        <v>355</v>
      </c>
      <c r="D2170" s="1" t="s">
        <v>179</v>
      </c>
      <c r="E2170" s="1" t="s">
        <v>124</v>
      </c>
      <c r="F2170" s="1" t="s">
        <v>125</v>
      </c>
    </row>
    <row r="2171" spans="1:6" x14ac:dyDescent="0.25">
      <c r="A2171" s="1" t="s">
        <v>336</v>
      </c>
      <c r="C2171" s="1" t="s">
        <v>356</v>
      </c>
      <c r="D2171" s="1" t="s">
        <v>357</v>
      </c>
      <c r="E2171" s="1" t="s">
        <v>124</v>
      </c>
      <c r="F2171" s="1" t="s">
        <v>125</v>
      </c>
    </row>
    <row r="2172" spans="1:6" x14ac:dyDescent="0.25">
      <c r="A2172" s="1" t="s">
        <v>336</v>
      </c>
      <c r="C2172" s="1" t="s">
        <v>356</v>
      </c>
      <c r="D2172" s="1" t="s">
        <v>358</v>
      </c>
      <c r="E2172" s="1" t="s">
        <v>124</v>
      </c>
      <c r="F2172" s="1" t="s">
        <v>125</v>
      </c>
    </row>
    <row r="2173" spans="1:6" x14ac:dyDescent="0.25">
      <c r="A2173" s="1" t="s">
        <v>336</v>
      </c>
      <c r="C2173" s="1" t="s">
        <v>359</v>
      </c>
      <c r="D2173" s="1" t="s">
        <v>360</v>
      </c>
      <c r="E2173" s="1" t="s">
        <v>124</v>
      </c>
      <c r="F2173" s="1" t="s">
        <v>125</v>
      </c>
    </row>
    <row r="2174" spans="1:6" x14ac:dyDescent="0.25">
      <c r="A2174" s="1" t="s">
        <v>336</v>
      </c>
      <c r="C2174" s="1" t="s">
        <v>361</v>
      </c>
      <c r="D2174" s="1" t="s">
        <v>362</v>
      </c>
      <c r="E2174" s="1" t="s">
        <v>124</v>
      </c>
      <c r="F2174" s="1" t="s">
        <v>125</v>
      </c>
    </row>
    <row r="2175" spans="1:6" x14ac:dyDescent="0.25">
      <c r="A2175" s="1" t="s">
        <v>336</v>
      </c>
      <c r="C2175" s="1" t="s">
        <v>363</v>
      </c>
      <c r="D2175" s="1" t="s">
        <v>364</v>
      </c>
      <c r="E2175" s="1" t="s">
        <v>124</v>
      </c>
      <c r="F2175" s="1" t="s">
        <v>125</v>
      </c>
    </row>
    <row r="2176" spans="1:6" x14ac:dyDescent="0.25">
      <c r="A2176" s="1" t="s">
        <v>336</v>
      </c>
      <c r="C2176" s="1" t="s">
        <v>363</v>
      </c>
      <c r="D2176" s="1" t="s">
        <v>365</v>
      </c>
      <c r="E2176" s="1" t="s">
        <v>124</v>
      </c>
      <c r="F2176" s="1" t="s">
        <v>125</v>
      </c>
    </row>
    <row r="2177" spans="1:6" x14ac:dyDescent="0.25">
      <c r="A2177" s="1" t="s">
        <v>336</v>
      </c>
      <c r="C2177" s="1" t="s">
        <v>366</v>
      </c>
      <c r="D2177" s="1" t="s">
        <v>367</v>
      </c>
      <c r="E2177" s="1" t="s">
        <v>124</v>
      </c>
      <c r="F2177" s="1" t="s">
        <v>125</v>
      </c>
    </row>
    <row r="2178" spans="1:6" x14ac:dyDescent="0.25">
      <c r="A2178" s="1" t="s">
        <v>336</v>
      </c>
      <c r="C2178" s="1" t="s">
        <v>368</v>
      </c>
      <c r="D2178" s="1" t="s">
        <v>306</v>
      </c>
      <c r="E2178" s="1" t="s">
        <v>124</v>
      </c>
      <c r="F2178" s="1" t="s">
        <v>125</v>
      </c>
    </row>
    <row r="2179" spans="1:6" x14ac:dyDescent="0.25">
      <c r="A2179" s="1" t="s">
        <v>336</v>
      </c>
      <c r="C2179" s="1" t="s">
        <v>324</v>
      </c>
      <c r="D2179" s="1" t="s">
        <v>369</v>
      </c>
      <c r="E2179" s="1" t="s">
        <v>124</v>
      </c>
      <c r="F2179" s="1" t="s">
        <v>125</v>
      </c>
    </row>
    <row r="2180" spans="1:6" x14ac:dyDescent="0.25">
      <c r="A2180" s="1" t="s">
        <v>336</v>
      </c>
      <c r="C2180" s="1" t="s">
        <v>370</v>
      </c>
      <c r="D2180" s="1" t="s">
        <v>371</v>
      </c>
      <c r="E2180" s="1" t="s">
        <v>124</v>
      </c>
      <c r="F2180" s="1" t="s">
        <v>125</v>
      </c>
    </row>
    <row r="2181" spans="1:6" x14ac:dyDescent="0.25">
      <c r="A2181" s="1" t="s">
        <v>336</v>
      </c>
      <c r="C2181" s="1" t="s">
        <v>372</v>
      </c>
      <c r="D2181" s="1" t="s">
        <v>369</v>
      </c>
      <c r="E2181" s="1" t="s">
        <v>124</v>
      </c>
      <c r="F2181" s="1" t="s">
        <v>125</v>
      </c>
    </row>
    <row r="2182" spans="1:6" x14ac:dyDescent="0.25">
      <c r="A2182" s="1" t="s">
        <v>336</v>
      </c>
      <c r="C2182" s="1" t="s">
        <v>372</v>
      </c>
      <c r="D2182" s="1" t="s">
        <v>325</v>
      </c>
      <c r="E2182" s="1" t="s">
        <v>124</v>
      </c>
      <c r="F2182" s="1" t="s">
        <v>125</v>
      </c>
    </row>
    <row r="2183" spans="1:6" x14ac:dyDescent="0.25">
      <c r="A2183" s="1" t="s">
        <v>336</v>
      </c>
      <c r="C2183" s="1" t="s">
        <v>372</v>
      </c>
      <c r="D2183" s="1" t="s">
        <v>373</v>
      </c>
      <c r="E2183" s="1" t="s">
        <v>124</v>
      </c>
      <c r="F2183" s="1" t="s">
        <v>125</v>
      </c>
    </row>
    <row r="2184" spans="1:6" x14ac:dyDescent="0.25">
      <c r="A2184" s="1" t="s">
        <v>336</v>
      </c>
      <c r="C2184" s="1" t="s">
        <v>374</v>
      </c>
      <c r="D2184" s="1" t="s">
        <v>375</v>
      </c>
      <c r="E2184" s="1" t="s">
        <v>124</v>
      </c>
      <c r="F2184" s="1" t="s">
        <v>125</v>
      </c>
    </row>
    <row r="2185" spans="1:6" x14ac:dyDescent="0.25">
      <c r="A2185" s="1" t="s">
        <v>336</v>
      </c>
      <c r="C2185" s="1" t="s">
        <v>374</v>
      </c>
      <c r="D2185" s="1" t="s">
        <v>375</v>
      </c>
      <c r="E2185" s="1" t="s">
        <v>124</v>
      </c>
      <c r="F2185" s="1" t="s">
        <v>125</v>
      </c>
    </row>
    <row r="2186" spans="1:6" x14ac:dyDescent="0.25">
      <c r="A2186" s="1" t="s">
        <v>336</v>
      </c>
      <c r="C2186" s="1" t="s">
        <v>374</v>
      </c>
      <c r="D2186" s="1" t="s">
        <v>376</v>
      </c>
      <c r="E2186" s="1" t="s">
        <v>124</v>
      </c>
      <c r="F2186" s="1" t="s">
        <v>125</v>
      </c>
    </row>
    <row r="2187" spans="1:6" x14ac:dyDescent="0.25">
      <c r="A2187" s="1" t="s">
        <v>336</v>
      </c>
      <c r="C2187" s="1" t="s">
        <v>374</v>
      </c>
      <c r="D2187" s="1" t="s">
        <v>377</v>
      </c>
      <c r="E2187" s="1" t="s">
        <v>124</v>
      </c>
      <c r="F2187" s="1" t="s">
        <v>125</v>
      </c>
    </row>
    <row r="2188" spans="1:6" x14ac:dyDescent="0.25">
      <c r="A2188" s="1" t="s">
        <v>336</v>
      </c>
      <c r="C2188" s="1" t="s">
        <v>378</v>
      </c>
      <c r="D2188" s="1" t="s">
        <v>379</v>
      </c>
      <c r="E2188" s="1" t="s">
        <v>124</v>
      </c>
      <c r="F2188" s="1" t="s">
        <v>125</v>
      </c>
    </row>
    <row r="2189" spans="1:6" x14ac:dyDescent="0.25">
      <c r="A2189" s="1" t="s">
        <v>336</v>
      </c>
      <c r="C2189" s="1" t="s">
        <v>380</v>
      </c>
      <c r="D2189" s="1" t="s">
        <v>381</v>
      </c>
      <c r="E2189" s="1" t="s">
        <v>124</v>
      </c>
      <c r="F2189" s="1" t="s">
        <v>125</v>
      </c>
    </row>
    <row r="2190" spans="1:6" x14ac:dyDescent="0.25">
      <c r="A2190" s="1" t="s">
        <v>336</v>
      </c>
      <c r="C2190" s="1" t="s">
        <v>380</v>
      </c>
      <c r="D2190" s="1" t="s">
        <v>382</v>
      </c>
      <c r="E2190" s="1" t="s">
        <v>124</v>
      </c>
      <c r="F2190" s="1" t="s">
        <v>125</v>
      </c>
    </row>
    <row r="2191" spans="1:6" x14ac:dyDescent="0.25">
      <c r="A2191" s="1" t="s">
        <v>336</v>
      </c>
      <c r="C2191" s="1" t="s">
        <v>383</v>
      </c>
      <c r="D2191" s="1" t="s">
        <v>384</v>
      </c>
      <c r="E2191" s="1" t="s">
        <v>124</v>
      </c>
      <c r="F2191" s="1" t="s">
        <v>125</v>
      </c>
    </row>
    <row r="2192" spans="1:6" x14ac:dyDescent="0.25">
      <c r="A2192" s="1" t="s">
        <v>336</v>
      </c>
      <c r="C2192" s="1" t="s">
        <v>385</v>
      </c>
      <c r="D2192" s="1" t="s">
        <v>386</v>
      </c>
      <c r="E2192" s="1" t="s">
        <v>124</v>
      </c>
      <c r="F2192" s="1" t="s">
        <v>125</v>
      </c>
    </row>
    <row r="2194" spans="1:6" x14ac:dyDescent="0.25">
      <c r="A2194" s="1" t="s">
        <v>336</v>
      </c>
      <c r="C2194" s="1" t="s">
        <v>387</v>
      </c>
      <c r="D2194" s="1" t="s">
        <v>388</v>
      </c>
      <c r="E2194" s="1" t="s">
        <v>201</v>
      </c>
      <c r="F2194" s="1" t="s">
        <v>202</v>
      </c>
    </row>
    <row r="2195" spans="1:6" x14ac:dyDescent="0.25">
      <c r="A2195" s="1" t="s">
        <v>336</v>
      </c>
      <c r="C2195" s="1">
        <v>1846</v>
      </c>
      <c r="D2195" s="1" t="s">
        <v>389</v>
      </c>
      <c r="E2195" s="1" t="s">
        <v>201</v>
      </c>
      <c r="F2195" s="1" t="s">
        <v>202</v>
      </c>
    </row>
    <row r="2196" spans="1:6" x14ac:dyDescent="0.25">
      <c r="A2196" s="1" t="s">
        <v>336</v>
      </c>
      <c r="C2196" s="1">
        <v>1846</v>
      </c>
      <c r="D2196" s="1" t="s">
        <v>390</v>
      </c>
      <c r="E2196" s="1" t="s">
        <v>201</v>
      </c>
      <c r="F2196" s="1" t="s">
        <v>202</v>
      </c>
    </row>
    <row r="2197" spans="1:6" x14ac:dyDescent="0.25">
      <c r="A2197" s="1" t="s">
        <v>336</v>
      </c>
      <c r="C2197" s="1" t="s">
        <v>391</v>
      </c>
      <c r="D2197" s="1" t="s">
        <v>298</v>
      </c>
      <c r="E2197" s="1" t="s">
        <v>201</v>
      </c>
      <c r="F2197" s="1" t="s">
        <v>202</v>
      </c>
    </row>
    <row r="2198" spans="1:6" x14ac:dyDescent="0.25">
      <c r="A2198" s="1" t="s">
        <v>336</v>
      </c>
      <c r="C2198" s="1" t="s">
        <v>392</v>
      </c>
      <c r="D2198" s="1" t="s">
        <v>393</v>
      </c>
      <c r="E2198" s="1" t="s">
        <v>201</v>
      </c>
      <c r="F2198" s="1" t="s">
        <v>202</v>
      </c>
    </row>
    <row r="2199" spans="1:6" x14ac:dyDescent="0.25">
      <c r="A2199" s="1" t="s">
        <v>336</v>
      </c>
      <c r="C2199" s="1" t="s">
        <v>394</v>
      </c>
      <c r="D2199" s="1" t="s">
        <v>388</v>
      </c>
      <c r="E2199" s="1" t="s">
        <v>201</v>
      </c>
      <c r="F2199" s="1" t="s">
        <v>202</v>
      </c>
    </row>
    <row r="2200" spans="1:6" x14ac:dyDescent="0.25">
      <c r="A2200" s="1" t="s">
        <v>336</v>
      </c>
      <c r="C2200" s="1" t="s">
        <v>395</v>
      </c>
      <c r="D2200" s="1" t="s">
        <v>396</v>
      </c>
      <c r="E2200" s="1" t="s">
        <v>201</v>
      </c>
      <c r="F2200" s="1" t="s">
        <v>202</v>
      </c>
    </row>
    <row r="2201" spans="1:6" x14ac:dyDescent="0.25">
      <c r="A2201" s="1" t="s">
        <v>336</v>
      </c>
      <c r="C2201" s="1">
        <v>1867</v>
      </c>
      <c r="D2201" s="1" t="s">
        <v>340</v>
      </c>
      <c r="E2201" s="1" t="s">
        <v>201</v>
      </c>
      <c r="F2201" s="1" t="s">
        <v>202</v>
      </c>
    </row>
    <row r="2202" spans="1:6" x14ac:dyDescent="0.25">
      <c r="A2202" s="1" t="s">
        <v>336</v>
      </c>
      <c r="C2202" s="1">
        <v>1873</v>
      </c>
      <c r="D2202" s="1" t="s">
        <v>397</v>
      </c>
      <c r="E2202" s="1" t="s">
        <v>201</v>
      </c>
      <c r="F2202" s="1" t="s">
        <v>202</v>
      </c>
    </row>
    <row r="2203" spans="1:6" x14ac:dyDescent="0.25">
      <c r="A2203" s="1" t="s">
        <v>336</v>
      </c>
      <c r="C2203" s="1" t="s">
        <v>398</v>
      </c>
      <c r="D2203" s="1" t="s">
        <v>399</v>
      </c>
      <c r="E2203" s="1" t="s">
        <v>201</v>
      </c>
      <c r="F2203" s="1" t="s">
        <v>202</v>
      </c>
    </row>
    <row r="2204" spans="1:6" x14ac:dyDescent="0.25">
      <c r="A2204" s="1" t="s">
        <v>336</v>
      </c>
      <c r="C2204" s="1" t="s">
        <v>400</v>
      </c>
      <c r="D2204" s="1" t="s">
        <v>401</v>
      </c>
      <c r="E2204" s="1" t="s">
        <v>201</v>
      </c>
      <c r="F2204" s="1" t="s">
        <v>202</v>
      </c>
    </row>
    <row r="2205" spans="1:6" x14ac:dyDescent="0.25">
      <c r="A2205" s="1" t="s">
        <v>336</v>
      </c>
      <c r="C2205" s="1">
        <v>1886</v>
      </c>
      <c r="D2205" s="1" t="s">
        <v>402</v>
      </c>
      <c r="E2205" s="1" t="s">
        <v>201</v>
      </c>
      <c r="F2205" s="1" t="s">
        <v>202</v>
      </c>
    </row>
    <row r="2206" spans="1:6" x14ac:dyDescent="0.25">
      <c r="A2206" s="1" t="s">
        <v>336</v>
      </c>
      <c r="C2206" s="1" t="s">
        <v>403</v>
      </c>
      <c r="D2206" s="1" t="s">
        <v>404</v>
      </c>
      <c r="E2206" s="1" t="s">
        <v>201</v>
      </c>
      <c r="F2206" s="1" t="s">
        <v>202</v>
      </c>
    </row>
    <row r="2207" spans="1:6" x14ac:dyDescent="0.25">
      <c r="A2207" s="1" t="s">
        <v>336</v>
      </c>
      <c r="C2207" s="1" t="s">
        <v>403</v>
      </c>
      <c r="D2207" s="1" t="s">
        <v>405</v>
      </c>
      <c r="E2207" s="1" t="s">
        <v>201</v>
      </c>
      <c r="F2207" s="1" t="s">
        <v>202</v>
      </c>
    </row>
    <row r="2208" spans="1:6" x14ac:dyDescent="0.25">
      <c r="A2208" s="1" t="s">
        <v>336</v>
      </c>
      <c r="C2208" s="1" t="s">
        <v>406</v>
      </c>
      <c r="D2208" s="1" t="s">
        <v>407</v>
      </c>
      <c r="E2208" s="1" t="s">
        <v>201</v>
      </c>
      <c r="F2208" s="1" t="s">
        <v>202</v>
      </c>
    </row>
    <row r="2209" spans="1:6" x14ac:dyDescent="0.25">
      <c r="A2209" s="1" t="s">
        <v>336</v>
      </c>
      <c r="C2209" s="1" t="s">
        <v>355</v>
      </c>
      <c r="D2209" s="1" t="s">
        <v>408</v>
      </c>
      <c r="E2209" s="1" t="s">
        <v>201</v>
      </c>
      <c r="F2209" s="1" t="s">
        <v>202</v>
      </c>
    </row>
    <row r="2210" spans="1:6" x14ac:dyDescent="0.25">
      <c r="A2210" s="1" t="s">
        <v>336</v>
      </c>
      <c r="C2210" s="1" t="s">
        <v>355</v>
      </c>
      <c r="D2210" s="1" t="s">
        <v>409</v>
      </c>
      <c r="E2210" s="1" t="s">
        <v>201</v>
      </c>
      <c r="F2210" s="1" t="s">
        <v>202</v>
      </c>
    </row>
    <row r="2211" spans="1:6" x14ac:dyDescent="0.25">
      <c r="A2211" s="1" t="s">
        <v>336</v>
      </c>
      <c r="C2211" s="1">
        <v>1902</v>
      </c>
      <c r="D2211" s="1" t="s">
        <v>410</v>
      </c>
      <c r="E2211" s="1" t="s">
        <v>201</v>
      </c>
      <c r="F2211" s="1" t="s">
        <v>202</v>
      </c>
    </row>
    <row r="2212" spans="1:6" x14ac:dyDescent="0.25">
      <c r="A2212" s="1" t="s">
        <v>336</v>
      </c>
      <c r="C2212" s="1">
        <v>1902</v>
      </c>
      <c r="D2212" s="1" t="s">
        <v>411</v>
      </c>
      <c r="E2212" s="1" t="s">
        <v>201</v>
      </c>
      <c r="F2212" s="1" t="s">
        <v>202</v>
      </c>
    </row>
    <row r="2213" spans="1:6" x14ac:dyDescent="0.25">
      <c r="A2213" s="1" t="s">
        <v>336</v>
      </c>
      <c r="C2213" s="1" t="s">
        <v>412</v>
      </c>
      <c r="D2213" s="1" t="s">
        <v>413</v>
      </c>
      <c r="E2213" s="1" t="s">
        <v>201</v>
      </c>
      <c r="F2213" s="1" t="s">
        <v>202</v>
      </c>
    </row>
    <row r="2214" spans="1:6" x14ac:dyDescent="0.25">
      <c r="A2214" s="1" t="s">
        <v>336</v>
      </c>
      <c r="C2214" s="1" t="s">
        <v>414</v>
      </c>
      <c r="D2214" s="1" t="s">
        <v>415</v>
      </c>
      <c r="E2214" s="1" t="s">
        <v>201</v>
      </c>
      <c r="F2214" s="1" t="s">
        <v>202</v>
      </c>
    </row>
    <row r="2215" spans="1:6" x14ac:dyDescent="0.25">
      <c r="A2215" s="1" t="s">
        <v>336</v>
      </c>
      <c r="C2215" s="1" t="s">
        <v>416</v>
      </c>
      <c r="D2215" s="1" t="s">
        <v>417</v>
      </c>
      <c r="E2215" s="1" t="s">
        <v>201</v>
      </c>
      <c r="F2215" s="1" t="s">
        <v>202</v>
      </c>
    </row>
    <row r="2216" spans="1:6" x14ac:dyDescent="0.25">
      <c r="A2216" s="1" t="s">
        <v>336</v>
      </c>
      <c r="C2216" s="1" t="s">
        <v>418</v>
      </c>
      <c r="D2216" s="1" t="s">
        <v>419</v>
      </c>
      <c r="E2216" s="1" t="s">
        <v>201</v>
      </c>
      <c r="F2216" s="1" t="s">
        <v>202</v>
      </c>
    </row>
    <row r="2217" spans="1:6" x14ac:dyDescent="0.25">
      <c r="A2217" s="1" t="s">
        <v>336</v>
      </c>
      <c r="C2217" s="1" t="s">
        <v>418</v>
      </c>
      <c r="D2217" s="1" t="s">
        <v>360</v>
      </c>
      <c r="E2217" s="1" t="s">
        <v>201</v>
      </c>
      <c r="F2217" s="1" t="s">
        <v>202</v>
      </c>
    </row>
    <row r="2218" spans="1:6" x14ac:dyDescent="0.25">
      <c r="A2218" s="1" t="s">
        <v>336</v>
      </c>
      <c r="C2218" s="1" t="s">
        <v>420</v>
      </c>
      <c r="D2218" s="1" t="s">
        <v>421</v>
      </c>
      <c r="E2218" s="1" t="s">
        <v>201</v>
      </c>
      <c r="F2218" s="1" t="s">
        <v>202</v>
      </c>
    </row>
    <row r="2219" spans="1:6" x14ac:dyDescent="0.25">
      <c r="A2219" s="1" t="s">
        <v>336</v>
      </c>
      <c r="C2219" s="1" t="s">
        <v>422</v>
      </c>
      <c r="D2219" s="1" t="s">
        <v>423</v>
      </c>
      <c r="E2219" s="1" t="s">
        <v>201</v>
      </c>
      <c r="F2219" s="1" t="s">
        <v>202</v>
      </c>
    </row>
    <row r="2220" spans="1:6" x14ac:dyDescent="0.25">
      <c r="A2220" s="1" t="s">
        <v>336</v>
      </c>
      <c r="C2220" s="1" t="s">
        <v>424</v>
      </c>
      <c r="D2220" s="1" t="s">
        <v>425</v>
      </c>
      <c r="E2220" s="1" t="s">
        <v>201</v>
      </c>
      <c r="F2220" s="1" t="s">
        <v>202</v>
      </c>
    </row>
    <row r="2221" spans="1:6" x14ac:dyDescent="0.25">
      <c r="A2221" s="1" t="s">
        <v>336</v>
      </c>
      <c r="C2221" s="1" t="s">
        <v>426</v>
      </c>
      <c r="D2221" s="1" t="s">
        <v>187</v>
      </c>
      <c r="E2221" s="1" t="s">
        <v>201</v>
      </c>
      <c r="F2221" s="1" t="s">
        <v>202</v>
      </c>
    </row>
    <row r="2222" spans="1:6" x14ac:dyDescent="0.25">
      <c r="A2222" s="1" t="s">
        <v>336</v>
      </c>
      <c r="C2222" s="1" t="s">
        <v>427</v>
      </c>
      <c r="D2222" s="1" t="s">
        <v>367</v>
      </c>
      <c r="E2222" s="1" t="s">
        <v>201</v>
      </c>
      <c r="F2222" s="1" t="s">
        <v>202</v>
      </c>
    </row>
    <row r="2223" spans="1:6" x14ac:dyDescent="0.25">
      <c r="A2223" s="1" t="s">
        <v>336</v>
      </c>
      <c r="C2223" s="1" t="s">
        <v>428</v>
      </c>
      <c r="D2223" s="1" t="s">
        <v>429</v>
      </c>
      <c r="E2223" s="1" t="s">
        <v>201</v>
      </c>
      <c r="F2223" s="1" t="s">
        <v>202</v>
      </c>
    </row>
    <row r="2224" spans="1:6" x14ac:dyDescent="0.25">
      <c r="A2224" s="1" t="s">
        <v>336</v>
      </c>
      <c r="C2224" s="1" t="s">
        <v>366</v>
      </c>
      <c r="D2224" s="1" t="s">
        <v>430</v>
      </c>
      <c r="E2224" s="1" t="s">
        <v>201</v>
      </c>
      <c r="F2224" s="1" t="s">
        <v>202</v>
      </c>
    </row>
    <row r="2225" spans="1:6" x14ac:dyDescent="0.25">
      <c r="A2225" s="1" t="s">
        <v>336</v>
      </c>
      <c r="C2225" s="1" t="s">
        <v>431</v>
      </c>
      <c r="D2225" s="1" t="s">
        <v>367</v>
      </c>
      <c r="E2225" s="1" t="s">
        <v>201</v>
      </c>
      <c r="F2225" s="1" t="s">
        <v>202</v>
      </c>
    </row>
    <row r="2226" spans="1:6" x14ac:dyDescent="0.25">
      <c r="A2226" s="1" t="s">
        <v>336</v>
      </c>
      <c r="C2226" s="1" t="s">
        <v>432</v>
      </c>
      <c r="D2226" s="1" t="s">
        <v>433</v>
      </c>
      <c r="E2226" s="1" t="s">
        <v>201</v>
      </c>
      <c r="F2226" s="1" t="s">
        <v>202</v>
      </c>
    </row>
    <row r="2227" spans="1:6" x14ac:dyDescent="0.25">
      <c r="A2227" s="1" t="s">
        <v>336</v>
      </c>
      <c r="C2227" s="1" t="s">
        <v>434</v>
      </c>
      <c r="D2227" s="1" t="s">
        <v>371</v>
      </c>
      <c r="E2227" s="1" t="s">
        <v>201</v>
      </c>
      <c r="F2227" s="1" t="s">
        <v>202</v>
      </c>
    </row>
    <row r="2228" spans="1:6" x14ac:dyDescent="0.25">
      <c r="A2228" s="1" t="s">
        <v>336</v>
      </c>
      <c r="C2228" s="1" t="s">
        <v>368</v>
      </c>
      <c r="D2228" s="1" t="s">
        <v>435</v>
      </c>
      <c r="E2228" s="1" t="s">
        <v>201</v>
      </c>
      <c r="F2228" s="1" t="s">
        <v>202</v>
      </c>
    </row>
    <row r="2229" spans="1:6" x14ac:dyDescent="0.25">
      <c r="A2229" s="1" t="s">
        <v>336</v>
      </c>
      <c r="C2229" s="1" t="s">
        <v>305</v>
      </c>
      <c r="D2229" s="1" t="s">
        <v>436</v>
      </c>
      <c r="E2229" s="1" t="s">
        <v>201</v>
      </c>
      <c r="F2229" s="1" t="s">
        <v>202</v>
      </c>
    </row>
    <row r="2230" spans="1:6" x14ac:dyDescent="0.25">
      <c r="A2230" s="1" t="s">
        <v>336</v>
      </c>
      <c r="C2230" s="1" t="s">
        <v>437</v>
      </c>
      <c r="D2230" s="1" t="s">
        <v>435</v>
      </c>
      <c r="E2230" s="1" t="s">
        <v>201</v>
      </c>
      <c r="F2230" s="1" t="s">
        <v>202</v>
      </c>
    </row>
    <row r="2231" spans="1:6" x14ac:dyDescent="0.25">
      <c r="A2231" s="1" t="s">
        <v>336</v>
      </c>
      <c r="C2231" s="1" t="s">
        <v>437</v>
      </c>
      <c r="D2231" s="1" t="s">
        <v>438</v>
      </c>
      <c r="E2231" s="1" t="s">
        <v>201</v>
      </c>
      <c r="F2231" s="1" t="s">
        <v>202</v>
      </c>
    </row>
    <row r="2232" spans="1:6" x14ac:dyDescent="0.25">
      <c r="A2232" s="1" t="s">
        <v>336</v>
      </c>
      <c r="C2232" s="1" t="s">
        <v>439</v>
      </c>
      <c r="D2232" s="1" t="s">
        <v>306</v>
      </c>
      <c r="E2232" s="1" t="s">
        <v>201</v>
      </c>
      <c r="F2232" s="1" t="s">
        <v>202</v>
      </c>
    </row>
    <row r="2233" spans="1:6" x14ac:dyDescent="0.25">
      <c r="A2233" s="1" t="s">
        <v>336</v>
      </c>
      <c r="C2233" s="1" t="s">
        <v>439</v>
      </c>
      <c r="D2233" s="1" t="s">
        <v>369</v>
      </c>
      <c r="E2233" s="1" t="s">
        <v>201</v>
      </c>
      <c r="F2233" s="1" t="s">
        <v>202</v>
      </c>
    </row>
    <row r="2234" spans="1:6" x14ac:dyDescent="0.25">
      <c r="A2234" s="1" t="s">
        <v>336</v>
      </c>
      <c r="C2234" s="1" t="s">
        <v>328</v>
      </c>
      <c r="D2234" s="1" t="s">
        <v>440</v>
      </c>
      <c r="E2234" s="1" t="s">
        <v>201</v>
      </c>
      <c r="F2234" s="1" t="s">
        <v>202</v>
      </c>
    </row>
    <row r="2235" spans="1:6" x14ac:dyDescent="0.25">
      <c r="A2235" s="1" t="s">
        <v>336</v>
      </c>
      <c r="C2235" s="1" t="s">
        <v>370</v>
      </c>
      <c r="D2235" s="1" t="s">
        <v>441</v>
      </c>
      <c r="E2235" s="1" t="s">
        <v>201</v>
      </c>
      <c r="F2235" s="1" t="s">
        <v>202</v>
      </c>
    </row>
    <row r="2236" spans="1:6" x14ac:dyDescent="0.25">
      <c r="A2236" s="1" t="s">
        <v>336</v>
      </c>
      <c r="C2236" s="1" t="s">
        <v>442</v>
      </c>
      <c r="D2236" s="1" t="s">
        <v>443</v>
      </c>
      <c r="E2236" s="1" t="s">
        <v>201</v>
      </c>
      <c r="F2236" s="1" t="s">
        <v>202</v>
      </c>
    </row>
    <row r="2237" spans="1:6" x14ac:dyDescent="0.25">
      <c r="A2237" s="1" t="s">
        <v>336</v>
      </c>
      <c r="C2237" s="1" t="s">
        <v>330</v>
      </c>
      <c r="D2237" s="1" t="s">
        <v>444</v>
      </c>
      <c r="E2237" s="1" t="s">
        <v>201</v>
      </c>
      <c r="F2237" s="1" t="s">
        <v>202</v>
      </c>
    </row>
    <row r="2238" spans="1:6" x14ac:dyDescent="0.25">
      <c r="A2238" s="1" t="s">
        <v>336</v>
      </c>
      <c r="C2238" s="1" t="s">
        <v>330</v>
      </c>
      <c r="D2238" s="1" t="s">
        <v>443</v>
      </c>
      <c r="E2238" s="1" t="s">
        <v>201</v>
      </c>
      <c r="F2238" s="1" t="s">
        <v>202</v>
      </c>
    </row>
    <row r="2239" spans="1:6" x14ac:dyDescent="0.25">
      <c r="A2239" s="1" t="s">
        <v>336</v>
      </c>
      <c r="C2239" s="1" t="s">
        <v>445</v>
      </c>
      <c r="D2239" s="1" t="s">
        <v>306</v>
      </c>
      <c r="E2239" s="1" t="s">
        <v>201</v>
      </c>
      <c r="F2239" s="1" t="s">
        <v>202</v>
      </c>
    </row>
    <row r="2240" spans="1:6" x14ac:dyDescent="0.25">
      <c r="A2240" s="1" t="s">
        <v>336</v>
      </c>
      <c r="C2240" s="1" t="s">
        <v>307</v>
      </c>
      <c r="D2240" s="1" t="s">
        <v>446</v>
      </c>
      <c r="E2240" s="1" t="s">
        <v>201</v>
      </c>
      <c r="F2240" s="1" t="s">
        <v>202</v>
      </c>
    </row>
    <row r="2241" spans="1:6" x14ac:dyDescent="0.25">
      <c r="A2241" s="1" t="s">
        <v>336</v>
      </c>
      <c r="C2241" s="1" t="s">
        <v>447</v>
      </c>
      <c r="D2241" s="1" t="s">
        <v>448</v>
      </c>
      <c r="E2241" s="1" t="s">
        <v>201</v>
      </c>
      <c r="F2241" s="1" t="s">
        <v>202</v>
      </c>
    </row>
    <row r="2242" spans="1:6" x14ac:dyDescent="0.25">
      <c r="A2242" s="1" t="s">
        <v>336</v>
      </c>
      <c r="C2242" s="1" t="s">
        <v>449</v>
      </c>
      <c r="D2242" s="1" t="s">
        <v>329</v>
      </c>
      <c r="E2242" s="1" t="s">
        <v>201</v>
      </c>
      <c r="F2242" s="1" t="s">
        <v>202</v>
      </c>
    </row>
    <row r="2243" spans="1:6" x14ac:dyDescent="0.25">
      <c r="A2243" s="1" t="s">
        <v>336</v>
      </c>
      <c r="C2243" s="1" t="s">
        <v>372</v>
      </c>
      <c r="D2243" s="1" t="s">
        <v>450</v>
      </c>
      <c r="E2243" s="1" t="s">
        <v>201</v>
      </c>
      <c r="F2243" s="1" t="s">
        <v>202</v>
      </c>
    </row>
    <row r="2244" spans="1:6" x14ac:dyDescent="0.25">
      <c r="A2244" s="1" t="s">
        <v>336</v>
      </c>
      <c r="C2244" s="1" t="s">
        <v>451</v>
      </c>
      <c r="D2244" s="1" t="s">
        <v>452</v>
      </c>
      <c r="E2244" s="1" t="s">
        <v>201</v>
      </c>
      <c r="F2244" s="1" t="s">
        <v>202</v>
      </c>
    </row>
    <row r="2245" spans="1:6" x14ac:dyDescent="0.25">
      <c r="A2245" s="1" t="s">
        <v>336</v>
      </c>
      <c r="C2245" s="1" t="s">
        <v>451</v>
      </c>
      <c r="D2245" s="1" t="s">
        <v>453</v>
      </c>
      <c r="E2245" s="1" t="s">
        <v>201</v>
      </c>
      <c r="F2245" s="1" t="s">
        <v>202</v>
      </c>
    </row>
    <row r="2246" spans="1:6" x14ac:dyDescent="0.25">
      <c r="A2246" s="1" t="s">
        <v>336</v>
      </c>
      <c r="C2246" s="1" t="s">
        <v>454</v>
      </c>
      <c r="D2246" s="1" t="s">
        <v>455</v>
      </c>
      <c r="E2246" s="1" t="s">
        <v>201</v>
      </c>
      <c r="F2246" s="1" t="s">
        <v>202</v>
      </c>
    </row>
    <row r="2247" spans="1:6" x14ac:dyDescent="0.25">
      <c r="A2247" s="1" t="s">
        <v>336</v>
      </c>
      <c r="C2247" s="1" t="s">
        <v>456</v>
      </c>
      <c r="D2247" s="1" t="s">
        <v>457</v>
      </c>
      <c r="E2247" s="1" t="s">
        <v>201</v>
      </c>
      <c r="F2247" s="1" t="s">
        <v>202</v>
      </c>
    </row>
    <row r="2248" spans="1:6" x14ac:dyDescent="0.25">
      <c r="A2248" s="1" t="s">
        <v>336</v>
      </c>
      <c r="C2248" s="1" t="s">
        <v>458</v>
      </c>
      <c r="D2248" s="1" t="s">
        <v>459</v>
      </c>
      <c r="E2248" s="1" t="s">
        <v>201</v>
      </c>
      <c r="F2248" s="1" t="s">
        <v>202</v>
      </c>
    </row>
    <row r="2249" spans="1:6" x14ac:dyDescent="0.25">
      <c r="A2249" s="1" t="s">
        <v>336</v>
      </c>
      <c r="C2249" s="1" t="s">
        <v>378</v>
      </c>
      <c r="D2249" s="1" t="s">
        <v>460</v>
      </c>
      <c r="E2249" s="1" t="s">
        <v>201</v>
      </c>
      <c r="F2249" s="1" t="s">
        <v>202</v>
      </c>
    </row>
    <row r="2250" spans="1:6" x14ac:dyDescent="0.25">
      <c r="A2250" s="1" t="s">
        <v>336</v>
      </c>
      <c r="C2250" s="1" t="s">
        <v>334</v>
      </c>
      <c r="D2250" s="1" t="s">
        <v>461</v>
      </c>
      <c r="E2250" s="1" t="s">
        <v>201</v>
      </c>
      <c r="F2250" s="1" t="s">
        <v>202</v>
      </c>
    </row>
    <row r="2252" spans="1:6" x14ac:dyDescent="0.25">
      <c r="A2252" s="1" t="s">
        <v>462</v>
      </c>
      <c r="B2252" s="1" t="s">
        <v>463</v>
      </c>
      <c r="C2252" s="1" t="s">
        <v>464</v>
      </c>
      <c r="D2252" s="1" t="s">
        <v>465</v>
      </c>
    </row>
    <row r="2253" spans="1:6" x14ac:dyDescent="0.25">
      <c r="A2253" s="1" t="s">
        <v>462</v>
      </c>
      <c r="B2253" s="1" t="s">
        <v>463</v>
      </c>
      <c r="C2253" s="1" t="s">
        <v>466</v>
      </c>
      <c r="D2253" s="1" t="s">
        <v>459</v>
      </c>
    </row>
    <row r="2254" spans="1:6" x14ac:dyDescent="0.25">
      <c r="A2254" s="1" t="s">
        <v>462</v>
      </c>
      <c r="B2254" s="1" t="s">
        <v>463</v>
      </c>
      <c r="C2254" s="1" t="s">
        <v>385</v>
      </c>
      <c r="D2254" s="1" t="s">
        <v>467</v>
      </c>
    </row>
    <row r="2255" spans="1:6" x14ac:dyDescent="0.25">
      <c r="A2255" s="1" t="s">
        <v>462</v>
      </c>
      <c r="B2255" s="1" t="s">
        <v>463</v>
      </c>
      <c r="C2255" s="1" t="s">
        <v>468</v>
      </c>
      <c r="D2255" s="1" t="s">
        <v>469</v>
      </c>
    </row>
    <row r="2256" spans="1:6" x14ac:dyDescent="0.25">
      <c r="A2256" s="1" t="s">
        <v>462</v>
      </c>
      <c r="B2256" s="1" t="s">
        <v>463</v>
      </c>
      <c r="C2256" s="1" t="s">
        <v>470</v>
      </c>
      <c r="D2256" s="1" t="s">
        <v>471</v>
      </c>
    </row>
    <row r="2257" spans="1:4" x14ac:dyDescent="0.25">
      <c r="A2257" s="1" t="s">
        <v>462</v>
      </c>
      <c r="B2257" s="1" t="s">
        <v>463</v>
      </c>
      <c r="C2257" s="1" t="s">
        <v>472</v>
      </c>
      <c r="D2257" s="1" t="s">
        <v>473</v>
      </c>
    </row>
    <row r="2258" spans="1:4" x14ac:dyDescent="0.25">
      <c r="A2258" s="1" t="s">
        <v>462</v>
      </c>
      <c r="B2258" s="1" t="s">
        <v>463</v>
      </c>
      <c r="C2258" s="1" t="s">
        <v>474</v>
      </c>
      <c r="D2258" s="1" t="s">
        <v>475</v>
      </c>
    </row>
    <row r="2259" spans="1:4" x14ac:dyDescent="0.25">
      <c r="A2259" s="1" t="s">
        <v>462</v>
      </c>
      <c r="B2259" s="1" t="s">
        <v>463</v>
      </c>
      <c r="C2259" s="1" t="s">
        <v>476</v>
      </c>
      <c r="D2259" s="1" t="s">
        <v>477</v>
      </c>
    </row>
    <row r="2261" spans="1:4" x14ac:dyDescent="0.25">
      <c r="A2261" s="1" t="s">
        <v>478</v>
      </c>
      <c r="B2261" s="1" t="s">
        <v>479</v>
      </c>
      <c r="C2261" s="1" t="s">
        <v>480</v>
      </c>
      <c r="D2261" s="1" t="s">
        <v>481</v>
      </c>
    </row>
    <row r="2262" spans="1:4" x14ac:dyDescent="0.25">
      <c r="A2262" s="1" t="s">
        <v>478</v>
      </c>
      <c r="B2262" s="1" t="s">
        <v>479</v>
      </c>
      <c r="C2262" s="1" t="s">
        <v>482</v>
      </c>
      <c r="D2262" s="1" t="s">
        <v>483</v>
      </c>
    </row>
    <row r="2263" spans="1:4" x14ac:dyDescent="0.25">
      <c r="A2263" s="1" t="s">
        <v>478</v>
      </c>
      <c r="B2263" s="1" t="s">
        <v>479</v>
      </c>
      <c r="C2263" s="1" t="s">
        <v>319</v>
      </c>
      <c r="D2263" s="1" t="s">
        <v>484</v>
      </c>
    </row>
    <row r="2264" spans="1:4" x14ac:dyDescent="0.25">
      <c r="A2264" s="1" t="s">
        <v>478</v>
      </c>
      <c r="B2264" s="1" t="s">
        <v>479</v>
      </c>
      <c r="C2264" s="1" t="s">
        <v>485</v>
      </c>
      <c r="D2264" s="1" t="s">
        <v>486</v>
      </c>
    </row>
    <row r="2265" spans="1:4" x14ac:dyDescent="0.25">
      <c r="A2265" s="1" t="s">
        <v>478</v>
      </c>
      <c r="B2265" s="1" t="s">
        <v>479</v>
      </c>
      <c r="C2265" s="1" t="s">
        <v>487</v>
      </c>
      <c r="D2265" s="1" t="s">
        <v>488</v>
      </c>
    </row>
    <row r="2266" spans="1:4" x14ac:dyDescent="0.25">
      <c r="A2266" s="1" t="s">
        <v>478</v>
      </c>
      <c r="B2266" s="1" t="s">
        <v>479</v>
      </c>
      <c r="C2266" s="1" t="s">
        <v>489</v>
      </c>
      <c r="D2266" s="1" t="s">
        <v>490</v>
      </c>
    </row>
    <row r="2267" spans="1:4" x14ac:dyDescent="0.25">
      <c r="A2267" s="1" t="s">
        <v>478</v>
      </c>
      <c r="B2267" s="1" t="s">
        <v>479</v>
      </c>
      <c r="C2267" s="1" t="s">
        <v>491</v>
      </c>
      <c r="D2267" s="1" t="s">
        <v>492</v>
      </c>
    </row>
    <row r="2268" spans="1:4" x14ac:dyDescent="0.25">
      <c r="A2268" s="1" t="s">
        <v>478</v>
      </c>
      <c r="B2268" s="1" t="s">
        <v>479</v>
      </c>
      <c r="C2268" s="1" t="s">
        <v>493</v>
      </c>
      <c r="D2268" s="1" t="s">
        <v>494</v>
      </c>
    </row>
    <row r="2269" spans="1:4" x14ac:dyDescent="0.25">
      <c r="A2269" s="1" t="s">
        <v>478</v>
      </c>
      <c r="B2269" s="1" t="s">
        <v>479</v>
      </c>
      <c r="C2269" s="1" t="s">
        <v>495</v>
      </c>
      <c r="D2269" s="1" t="s">
        <v>496</v>
      </c>
    </row>
    <row r="2270" spans="1:4" x14ac:dyDescent="0.25">
      <c r="A2270" s="1" t="s">
        <v>478</v>
      </c>
      <c r="B2270" s="1" t="s">
        <v>479</v>
      </c>
      <c r="C2270" s="1" t="s">
        <v>497</v>
      </c>
      <c r="D2270" s="1" t="s">
        <v>498</v>
      </c>
    </row>
    <row r="2271" spans="1:4" x14ac:dyDescent="0.25">
      <c r="A2271" s="1" t="s">
        <v>478</v>
      </c>
      <c r="B2271" s="1" t="s">
        <v>479</v>
      </c>
      <c r="C2271" s="1" t="s">
        <v>499</v>
      </c>
      <c r="D2271" s="1" t="s">
        <v>500</v>
      </c>
    </row>
    <row r="2272" spans="1:4" x14ac:dyDescent="0.25">
      <c r="A2272" s="1" t="s">
        <v>478</v>
      </c>
      <c r="B2272" s="1" t="s">
        <v>479</v>
      </c>
      <c r="C2272" s="1" t="s">
        <v>501</v>
      </c>
      <c r="D2272" s="1" t="s">
        <v>502</v>
      </c>
    </row>
    <row r="2273" spans="1:4" x14ac:dyDescent="0.25">
      <c r="A2273" s="1" t="s">
        <v>478</v>
      </c>
      <c r="B2273" s="1" t="s">
        <v>479</v>
      </c>
      <c r="C2273" s="1" t="s">
        <v>503</v>
      </c>
      <c r="D2273" s="1" t="s">
        <v>504</v>
      </c>
    </row>
    <row r="2274" spans="1:4" x14ac:dyDescent="0.25">
      <c r="A2274" s="1" t="s">
        <v>478</v>
      </c>
      <c r="B2274" s="1" t="s">
        <v>479</v>
      </c>
      <c r="C2274" s="1" t="s">
        <v>505</v>
      </c>
      <c r="D2274" s="1" t="s">
        <v>506</v>
      </c>
    </row>
    <row r="2275" spans="1:4" x14ac:dyDescent="0.25">
      <c r="A2275" s="1" t="s">
        <v>478</v>
      </c>
      <c r="B2275" s="1" t="s">
        <v>479</v>
      </c>
      <c r="C2275" s="1" t="s">
        <v>507</v>
      </c>
      <c r="D2275" s="1" t="s">
        <v>508</v>
      </c>
    </row>
    <row r="2276" spans="1:4" x14ac:dyDescent="0.25">
      <c r="A2276" s="1" t="s">
        <v>478</v>
      </c>
      <c r="B2276" s="1" t="s">
        <v>479</v>
      </c>
      <c r="C2276" s="1" t="s">
        <v>509</v>
      </c>
      <c r="D2276" s="1" t="s">
        <v>510</v>
      </c>
    </row>
    <row r="2277" spans="1:4" x14ac:dyDescent="0.25">
      <c r="A2277" s="1" t="s">
        <v>478</v>
      </c>
      <c r="B2277" s="1" t="s">
        <v>479</v>
      </c>
      <c r="C2277" s="1" t="s">
        <v>511</v>
      </c>
      <c r="D2277" s="1" t="s">
        <v>512</v>
      </c>
    </row>
    <row r="2278" spans="1:4" x14ac:dyDescent="0.25">
      <c r="A2278" s="1" t="s">
        <v>478</v>
      </c>
      <c r="B2278" s="1" t="s">
        <v>479</v>
      </c>
      <c r="C2278" s="1" t="s">
        <v>513</v>
      </c>
      <c r="D2278" s="1" t="s">
        <v>514</v>
      </c>
    </row>
    <row r="2279" spans="1:4" x14ac:dyDescent="0.25">
      <c r="A2279" s="1" t="s">
        <v>478</v>
      </c>
      <c r="B2279" s="1" t="s">
        <v>479</v>
      </c>
      <c r="C2279" s="1" t="s">
        <v>515</v>
      </c>
      <c r="D2279" s="1" t="s">
        <v>516</v>
      </c>
    </row>
    <row r="2280" spans="1:4" x14ac:dyDescent="0.25">
      <c r="A2280" s="1" t="s">
        <v>478</v>
      </c>
      <c r="B2280" s="1" t="s">
        <v>479</v>
      </c>
      <c r="C2280" s="1" t="s">
        <v>517</v>
      </c>
      <c r="D2280" s="1" t="s">
        <v>518</v>
      </c>
    </row>
    <row r="2281" spans="1:4" x14ac:dyDescent="0.25">
      <c r="A2281" s="1" t="s">
        <v>478</v>
      </c>
      <c r="B2281" s="1" t="s">
        <v>479</v>
      </c>
      <c r="C2281" s="1" t="s">
        <v>519</v>
      </c>
      <c r="D2281" s="1" t="s">
        <v>520</v>
      </c>
    </row>
    <row r="2282" spans="1:4" x14ac:dyDescent="0.25">
      <c r="A2282" s="1" t="s">
        <v>478</v>
      </c>
      <c r="B2282" s="1" t="s">
        <v>479</v>
      </c>
      <c r="C2282" s="1" t="s">
        <v>521</v>
      </c>
      <c r="D2282" s="1" t="s">
        <v>522</v>
      </c>
    </row>
    <row r="2283" spans="1:4" x14ac:dyDescent="0.25">
      <c r="A2283" s="1" t="s">
        <v>478</v>
      </c>
      <c r="B2283" s="1" t="s">
        <v>479</v>
      </c>
      <c r="C2283" s="1" t="s">
        <v>523</v>
      </c>
      <c r="D2283" s="1" t="s">
        <v>524</v>
      </c>
    </row>
    <row r="2284" spans="1:4" x14ac:dyDescent="0.25">
      <c r="A2284" s="1" t="s">
        <v>478</v>
      </c>
      <c r="B2284" s="1" t="s">
        <v>479</v>
      </c>
      <c r="C2284" s="1" t="s">
        <v>525</v>
      </c>
      <c r="D2284" s="1" t="s">
        <v>526</v>
      </c>
    </row>
    <row r="2285" spans="1:4" x14ac:dyDescent="0.25">
      <c r="A2285" s="1" t="s">
        <v>478</v>
      </c>
      <c r="B2285" s="1" t="s">
        <v>479</v>
      </c>
      <c r="C2285" s="1" t="s">
        <v>527</v>
      </c>
      <c r="D2285" s="1" t="s">
        <v>528</v>
      </c>
    </row>
    <row r="2286" spans="1:4" x14ac:dyDescent="0.25">
      <c r="A2286" s="1" t="s">
        <v>478</v>
      </c>
      <c r="B2286" s="1" t="s">
        <v>479</v>
      </c>
      <c r="C2286" s="1" t="s">
        <v>529</v>
      </c>
      <c r="D2286" s="1" t="s">
        <v>530</v>
      </c>
    </row>
    <row r="2287" spans="1:4" x14ac:dyDescent="0.25">
      <c r="A2287" s="1" t="s">
        <v>478</v>
      </c>
      <c r="B2287" s="1" t="s">
        <v>479</v>
      </c>
      <c r="C2287" s="1" t="s">
        <v>531</v>
      </c>
      <c r="D2287" s="1" t="s">
        <v>532</v>
      </c>
    </row>
    <row r="2288" spans="1:4" x14ac:dyDescent="0.25">
      <c r="A2288" s="1" t="s">
        <v>478</v>
      </c>
      <c r="B2288" s="1" t="s">
        <v>479</v>
      </c>
      <c r="C2288" s="1" t="s">
        <v>533</v>
      </c>
      <c r="D2288" s="1" t="s">
        <v>534</v>
      </c>
    </row>
    <row r="2289" spans="1:7" x14ac:dyDescent="0.25">
      <c r="A2289" s="1" t="s">
        <v>478</v>
      </c>
      <c r="B2289" s="1" t="s">
        <v>479</v>
      </c>
      <c r="C2289" s="1" t="s">
        <v>535</v>
      </c>
      <c r="D2289" s="1" t="s">
        <v>536</v>
      </c>
    </row>
    <row r="2290" spans="1:7" x14ac:dyDescent="0.25">
      <c r="A2290" s="1" t="s">
        <v>478</v>
      </c>
      <c r="B2290" s="1" t="s">
        <v>479</v>
      </c>
      <c r="C2290" s="1" t="s">
        <v>537</v>
      </c>
      <c r="D2290" s="1" t="s">
        <v>538</v>
      </c>
    </row>
    <row r="2297" spans="1:7" x14ac:dyDescent="0.25">
      <c r="A2297" s="1" t="s">
        <v>539</v>
      </c>
      <c r="B2297" s="1" t="s">
        <v>540</v>
      </c>
    </row>
    <row r="2299" spans="1:7" x14ac:dyDescent="0.25">
      <c r="A2299" s="1" t="s">
        <v>111</v>
      </c>
      <c r="B2299" s="1" t="s">
        <v>112</v>
      </c>
      <c r="C2299" s="1" t="s">
        <v>113</v>
      </c>
    </row>
    <row r="2301" spans="1:7" x14ac:dyDescent="0.25">
      <c r="A2301" s="1" t="s">
        <v>114</v>
      </c>
      <c r="B2301" s="1" t="s">
        <v>115</v>
      </c>
      <c r="C2301" s="1" t="s">
        <v>116</v>
      </c>
      <c r="D2301" s="1" t="s">
        <v>117</v>
      </c>
      <c r="E2301" s="1" t="s">
        <v>541</v>
      </c>
      <c r="F2301" s="1" t="s">
        <v>542</v>
      </c>
      <c r="G2301" s="1" t="s">
        <v>543</v>
      </c>
    </row>
    <row r="2302" spans="1:7" x14ac:dyDescent="0.25">
      <c r="A2302" s="1" t="s">
        <v>478</v>
      </c>
      <c r="B2302" s="1" t="s">
        <v>479</v>
      </c>
      <c r="C2302" s="1" t="s">
        <v>537</v>
      </c>
      <c r="D2302" s="1" t="s">
        <v>538</v>
      </c>
    </row>
    <row r="2303" spans="1:7" x14ac:dyDescent="0.25">
      <c r="A2303" s="1" t="s">
        <v>478</v>
      </c>
      <c r="B2303" s="1" t="s">
        <v>479</v>
      </c>
      <c r="C2303" s="1" t="s">
        <v>535</v>
      </c>
      <c r="D2303" s="1" t="s">
        <v>536</v>
      </c>
    </row>
    <row r="2304" spans="1:7" x14ac:dyDescent="0.25">
      <c r="A2304" s="1" t="s">
        <v>478</v>
      </c>
      <c r="B2304" s="1" t="s">
        <v>479</v>
      </c>
      <c r="C2304" s="1" t="s">
        <v>533</v>
      </c>
      <c r="D2304" s="1" t="s">
        <v>534</v>
      </c>
    </row>
    <row r="2305" spans="1:4" x14ac:dyDescent="0.25">
      <c r="A2305" s="1" t="s">
        <v>478</v>
      </c>
      <c r="B2305" s="1" t="s">
        <v>479</v>
      </c>
      <c r="C2305" s="1" t="s">
        <v>531</v>
      </c>
      <c r="D2305" s="1" t="s">
        <v>532</v>
      </c>
    </row>
    <row r="2306" spans="1:4" x14ac:dyDescent="0.25">
      <c r="A2306" s="1" t="s">
        <v>478</v>
      </c>
      <c r="B2306" s="1" t="s">
        <v>479</v>
      </c>
      <c r="C2306" s="1" t="s">
        <v>529</v>
      </c>
      <c r="D2306" s="1" t="s">
        <v>530</v>
      </c>
    </row>
    <row r="2307" spans="1:4" x14ac:dyDescent="0.25">
      <c r="A2307" s="1" t="s">
        <v>478</v>
      </c>
      <c r="B2307" s="1" t="s">
        <v>479</v>
      </c>
      <c r="C2307" s="1" t="s">
        <v>527</v>
      </c>
      <c r="D2307" s="1" t="s">
        <v>528</v>
      </c>
    </row>
    <row r="2308" spans="1:4" x14ac:dyDescent="0.25">
      <c r="A2308" s="1" t="s">
        <v>478</v>
      </c>
      <c r="B2308" s="1" t="s">
        <v>479</v>
      </c>
      <c r="C2308" s="1" t="s">
        <v>525</v>
      </c>
      <c r="D2308" s="1" t="s">
        <v>526</v>
      </c>
    </row>
    <row r="2309" spans="1:4" x14ac:dyDescent="0.25">
      <c r="A2309" s="1" t="s">
        <v>478</v>
      </c>
      <c r="B2309" s="1" t="s">
        <v>479</v>
      </c>
      <c r="C2309" s="1" t="s">
        <v>523</v>
      </c>
      <c r="D2309" s="1" t="s">
        <v>524</v>
      </c>
    </row>
    <row r="2310" spans="1:4" x14ac:dyDescent="0.25">
      <c r="A2310" s="1" t="s">
        <v>478</v>
      </c>
      <c r="B2310" s="1" t="s">
        <v>479</v>
      </c>
      <c r="C2310" s="1" t="s">
        <v>521</v>
      </c>
      <c r="D2310" s="1" t="s">
        <v>522</v>
      </c>
    </row>
    <row r="2311" spans="1:4" x14ac:dyDescent="0.25">
      <c r="A2311" s="1" t="s">
        <v>478</v>
      </c>
      <c r="B2311" s="1" t="s">
        <v>479</v>
      </c>
      <c r="C2311" s="1" t="s">
        <v>519</v>
      </c>
      <c r="D2311" s="1" t="s">
        <v>520</v>
      </c>
    </row>
    <row r="2312" spans="1:4" x14ac:dyDescent="0.25">
      <c r="A2312" s="1" t="s">
        <v>462</v>
      </c>
      <c r="B2312" s="1" t="s">
        <v>463</v>
      </c>
      <c r="C2312" s="1" t="s">
        <v>476</v>
      </c>
      <c r="D2312" s="1" t="s">
        <v>477</v>
      </c>
    </row>
    <row r="2313" spans="1:4" x14ac:dyDescent="0.25">
      <c r="A2313" s="1" t="s">
        <v>478</v>
      </c>
      <c r="B2313" s="1" t="s">
        <v>479</v>
      </c>
      <c r="C2313" s="1" t="s">
        <v>517</v>
      </c>
      <c r="D2313" s="1" t="s">
        <v>518</v>
      </c>
    </row>
    <row r="2314" spans="1:4" x14ac:dyDescent="0.25">
      <c r="A2314" s="1" t="s">
        <v>478</v>
      </c>
      <c r="B2314" s="1" t="s">
        <v>479</v>
      </c>
      <c r="C2314" s="1" t="s">
        <v>515</v>
      </c>
      <c r="D2314" s="1" t="s">
        <v>516</v>
      </c>
    </row>
    <row r="2315" spans="1:4" x14ac:dyDescent="0.25">
      <c r="A2315" s="1" t="s">
        <v>462</v>
      </c>
      <c r="B2315" s="1" t="s">
        <v>463</v>
      </c>
      <c r="C2315" s="1" t="s">
        <v>474</v>
      </c>
      <c r="D2315" s="1" t="s">
        <v>475</v>
      </c>
    </row>
    <row r="2316" spans="1:4" x14ac:dyDescent="0.25">
      <c r="A2316" s="1" t="s">
        <v>478</v>
      </c>
      <c r="B2316" s="1" t="s">
        <v>479</v>
      </c>
      <c r="C2316" s="1" t="s">
        <v>513</v>
      </c>
      <c r="D2316" s="1" t="s">
        <v>514</v>
      </c>
    </row>
    <row r="2317" spans="1:4" x14ac:dyDescent="0.25">
      <c r="A2317" s="1" t="s">
        <v>478</v>
      </c>
      <c r="B2317" s="1" t="s">
        <v>479</v>
      </c>
      <c r="C2317" s="1" t="s">
        <v>511</v>
      </c>
      <c r="D2317" s="1" t="s">
        <v>512</v>
      </c>
    </row>
    <row r="2318" spans="1:4" x14ac:dyDescent="0.25">
      <c r="A2318" s="1" t="s">
        <v>462</v>
      </c>
      <c r="B2318" s="1" t="s">
        <v>463</v>
      </c>
      <c r="C2318" s="1" t="s">
        <v>472</v>
      </c>
      <c r="D2318" s="1" t="s">
        <v>473</v>
      </c>
    </row>
    <row r="2319" spans="1:4" x14ac:dyDescent="0.25">
      <c r="A2319" s="1" t="s">
        <v>478</v>
      </c>
      <c r="B2319" s="1" t="s">
        <v>479</v>
      </c>
      <c r="C2319" s="1" t="s">
        <v>509</v>
      </c>
      <c r="D2319" s="1" t="s">
        <v>510</v>
      </c>
    </row>
    <row r="2320" spans="1:4" x14ac:dyDescent="0.25">
      <c r="A2320" s="1" t="s">
        <v>478</v>
      </c>
      <c r="B2320" s="1" t="s">
        <v>479</v>
      </c>
      <c r="C2320" s="1" t="s">
        <v>507</v>
      </c>
      <c r="D2320" s="1" t="s">
        <v>508</v>
      </c>
    </row>
    <row r="2321" spans="1:6" x14ac:dyDescent="0.25">
      <c r="A2321" s="1" t="s">
        <v>478</v>
      </c>
      <c r="B2321" s="1" t="s">
        <v>479</v>
      </c>
      <c r="C2321" s="1" t="s">
        <v>505</v>
      </c>
      <c r="D2321" s="1" t="s">
        <v>506</v>
      </c>
    </row>
    <row r="2322" spans="1:6" x14ac:dyDescent="0.25">
      <c r="A2322" s="1" t="s">
        <v>462</v>
      </c>
      <c r="B2322" s="1" t="s">
        <v>463</v>
      </c>
      <c r="C2322" s="1" t="s">
        <v>470</v>
      </c>
      <c r="D2322" s="1" t="s">
        <v>471</v>
      </c>
    </row>
    <row r="2323" spans="1:6" x14ac:dyDescent="0.25">
      <c r="A2323" s="1" t="s">
        <v>478</v>
      </c>
      <c r="B2323" s="1" t="s">
        <v>479</v>
      </c>
      <c r="C2323" s="1" t="s">
        <v>503</v>
      </c>
      <c r="D2323" s="1" t="s">
        <v>504</v>
      </c>
    </row>
    <row r="2324" spans="1:6" x14ac:dyDescent="0.25">
      <c r="A2324" s="1" t="s">
        <v>478</v>
      </c>
      <c r="B2324" s="1" t="s">
        <v>479</v>
      </c>
      <c r="C2324" s="1" t="s">
        <v>501</v>
      </c>
      <c r="D2324" s="1" t="s">
        <v>502</v>
      </c>
    </row>
    <row r="2325" spans="1:6" x14ac:dyDescent="0.25">
      <c r="A2325" s="1" t="s">
        <v>478</v>
      </c>
      <c r="B2325" s="1" t="s">
        <v>479</v>
      </c>
      <c r="C2325" s="1" t="s">
        <v>499</v>
      </c>
      <c r="D2325" s="1" t="s">
        <v>500</v>
      </c>
    </row>
    <row r="2326" spans="1:6" x14ac:dyDescent="0.25">
      <c r="A2326" s="1" t="s">
        <v>478</v>
      </c>
      <c r="B2326" s="1" t="s">
        <v>479</v>
      </c>
      <c r="C2326" s="1" t="s">
        <v>497</v>
      </c>
      <c r="D2326" s="1" t="s">
        <v>498</v>
      </c>
    </row>
    <row r="2327" spans="1:6" x14ac:dyDescent="0.25">
      <c r="A2327" s="1" t="s">
        <v>478</v>
      </c>
      <c r="B2327" s="1" t="s">
        <v>479</v>
      </c>
      <c r="C2327" s="1" t="s">
        <v>495</v>
      </c>
      <c r="D2327" s="1" t="s">
        <v>496</v>
      </c>
    </row>
    <row r="2328" spans="1:6" x14ac:dyDescent="0.25">
      <c r="A2328" s="1" t="s">
        <v>478</v>
      </c>
      <c r="B2328" s="1" t="s">
        <v>479</v>
      </c>
      <c r="C2328" s="1" t="s">
        <v>493</v>
      </c>
      <c r="D2328" s="1" t="s">
        <v>494</v>
      </c>
    </row>
    <row r="2329" spans="1:6" x14ac:dyDescent="0.25">
      <c r="A2329" s="1" t="s">
        <v>462</v>
      </c>
      <c r="B2329" s="1" t="s">
        <v>463</v>
      </c>
      <c r="C2329" s="1" t="s">
        <v>468</v>
      </c>
      <c r="D2329" s="1" t="s">
        <v>469</v>
      </c>
    </row>
    <row r="2330" spans="1:6" x14ac:dyDescent="0.25">
      <c r="A2330" s="1" t="s">
        <v>478</v>
      </c>
      <c r="B2330" s="1" t="s">
        <v>479</v>
      </c>
      <c r="C2330" s="1" t="s">
        <v>491</v>
      </c>
      <c r="D2330" s="1" t="s">
        <v>492</v>
      </c>
    </row>
    <row r="2331" spans="1:6" x14ac:dyDescent="0.25">
      <c r="A2331" s="1" t="s">
        <v>478</v>
      </c>
      <c r="B2331" s="1" t="s">
        <v>479</v>
      </c>
      <c r="C2331" s="1" t="s">
        <v>489</v>
      </c>
      <c r="D2331" s="1" t="s">
        <v>490</v>
      </c>
    </row>
    <row r="2332" spans="1:6" x14ac:dyDescent="0.25">
      <c r="A2332" s="1" t="s">
        <v>478</v>
      </c>
      <c r="B2332" s="1" t="s">
        <v>479</v>
      </c>
      <c r="C2332" s="1" t="s">
        <v>487</v>
      </c>
      <c r="D2332" s="1" t="s">
        <v>488</v>
      </c>
    </row>
    <row r="2333" spans="1:6" x14ac:dyDescent="0.25">
      <c r="A2333" s="1" t="s">
        <v>478</v>
      </c>
      <c r="B2333" s="1" t="s">
        <v>479</v>
      </c>
      <c r="C2333" s="1" t="s">
        <v>485</v>
      </c>
      <c r="D2333" s="1" t="s">
        <v>486</v>
      </c>
    </row>
    <row r="2334" spans="1:6" x14ac:dyDescent="0.25">
      <c r="A2334" s="1" t="s">
        <v>301</v>
      </c>
      <c r="C2334" s="1" t="s">
        <v>319</v>
      </c>
      <c r="D2334" s="1" t="s">
        <v>320</v>
      </c>
      <c r="E2334" s="1" t="s">
        <v>124</v>
      </c>
      <c r="F2334" s="1" t="s">
        <v>125</v>
      </c>
    </row>
    <row r="2335" spans="1:6" x14ac:dyDescent="0.25">
      <c r="A2335" s="1" t="s">
        <v>301</v>
      </c>
      <c r="C2335" s="1" t="s">
        <v>319</v>
      </c>
      <c r="D2335" s="1" t="s">
        <v>321</v>
      </c>
      <c r="E2335" s="1" t="s">
        <v>124</v>
      </c>
      <c r="F2335" s="1" t="s">
        <v>125</v>
      </c>
    </row>
    <row r="2336" spans="1:6" x14ac:dyDescent="0.25">
      <c r="A2336" s="1" t="s">
        <v>478</v>
      </c>
      <c r="B2336" s="1" t="s">
        <v>479</v>
      </c>
      <c r="C2336" s="1" t="s">
        <v>319</v>
      </c>
      <c r="D2336" s="1" t="s">
        <v>484</v>
      </c>
    </row>
    <row r="2337" spans="1:6" x14ac:dyDescent="0.25">
      <c r="A2337" s="1" t="s">
        <v>478</v>
      </c>
      <c r="B2337" s="1" t="s">
        <v>479</v>
      </c>
      <c r="C2337" s="1" t="s">
        <v>482</v>
      </c>
      <c r="D2337" s="1" t="s">
        <v>483</v>
      </c>
    </row>
    <row r="2338" spans="1:6" x14ac:dyDescent="0.25">
      <c r="A2338" s="1" t="s">
        <v>478</v>
      </c>
      <c r="B2338" s="1" t="s">
        <v>479</v>
      </c>
      <c r="C2338" s="1" t="s">
        <v>480</v>
      </c>
      <c r="D2338" s="1" t="s">
        <v>481</v>
      </c>
    </row>
    <row r="2339" spans="1:6" x14ac:dyDescent="0.25">
      <c r="A2339" s="1" t="s">
        <v>301</v>
      </c>
      <c r="C2339" s="1" t="s">
        <v>317</v>
      </c>
      <c r="D2339" s="1" t="s">
        <v>318</v>
      </c>
      <c r="E2339" s="1" t="s">
        <v>124</v>
      </c>
      <c r="F2339" s="1" t="s">
        <v>125</v>
      </c>
    </row>
    <row r="2340" spans="1:6" x14ac:dyDescent="0.25">
      <c r="A2340" s="1" t="s">
        <v>301</v>
      </c>
      <c r="C2340" s="1" t="s">
        <v>315</v>
      </c>
      <c r="D2340" s="1" t="s">
        <v>316</v>
      </c>
      <c r="E2340" s="1" t="s">
        <v>124</v>
      </c>
      <c r="F2340" s="1" t="s">
        <v>125</v>
      </c>
    </row>
    <row r="2341" spans="1:6" x14ac:dyDescent="0.25">
      <c r="A2341" s="1" t="s">
        <v>301</v>
      </c>
      <c r="C2341" s="1" t="s">
        <v>334</v>
      </c>
      <c r="D2341" s="1" t="s">
        <v>335</v>
      </c>
      <c r="E2341" s="1" t="s">
        <v>201</v>
      </c>
      <c r="F2341" s="1" t="s">
        <v>202</v>
      </c>
    </row>
    <row r="2342" spans="1:6" x14ac:dyDescent="0.25">
      <c r="A2342" s="1" t="s">
        <v>336</v>
      </c>
      <c r="C2342" s="1" t="s">
        <v>334</v>
      </c>
      <c r="D2342" s="1" t="s">
        <v>461</v>
      </c>
      <c r="E2342" s="1" t="s">
        <v>201</v>
      </c>
      <c r="F2342" s="1" t="s">
        <v>202</v>
      </c>
    </row>
    <row r="2343" spans="1:6" x14ac:dyDescent="0.25">
      <c r="A2343" s="1" t="s">
        <v>301</v>
      </c>
      <c r="C2343" s="1" t="s">
        <v>313</v>
      </c>
      <c r="D2343" s="1" t="s">
        <v>314</v>
      </c>
      <c r="E2343" s="1" t="s">
        <v>124</v>
      </c>
      <c r="F2343" s="1" t="s">
        <v>125</v>
      </c>
    </row>
    <row r="2344" spans="1:6" x14ac:dyDescent="0.25">
      <c r="A2344" s="1" t="s">
        <v>301</v>
      </c>
      <c r="C2344" s="1" t="s">
        <v>311</v>
      </c>
      <c r="D2344" s="1" t="s">
        <v>312</v>
      </c>
      <c r="E2344" s="1" t="s">
        <v>124</v>
      </c>
      <c r="F2344" s="1" t="s">
        <v>125</v>
      </c>
    </row>
    <row r="2345" spans="1:6" x14ac:dyDescent="0.25">
      <c r="A2345" s="1" t="s">
        <v>301</v>
      </c>
      <c r="C2345" s="1" t="s">
        <v>309</v>
      </c>
      <c r="D2345" s="1" t="s">
        <v>310</v>
      </c>
      <c r="E2345" s="1" t="s">
        <v>124</v>
      </c>
      <c r="F2345" s="1" t="s">
        <v>125</v>
      </c>
    </row>
    <row r="2346" spans="1:6" x14ac:dyDescent="0.25">
      <c r="A2346" s="1" t="s">
        <v>336</v>
      </c>
      <c r="C2346" s="1" t="s">
        <v>385</v>
      </c>
      <c r="D2346" s="1" t="s">
        <v>386</v>
      </c>
      <c r="E2346" s="1" t="s">
        <v>124</v>
      </c>
      <c r="F2346" s="1" t="s">
        <v>125</v>
      </c>
    </row>
    <row r="2347" spans="1:6" x14ac:dyDescent="0.25">
      <c r="A2347" s="1" t="s">
        <v>462</v>
      </c>
      <c r="B2347" s="1" t="s">
        <v>463</v>
      </c>
      <c r="C2347" s="1" t="s">
        <v>385</v>
      </c>
      <c r="D2347" s="1" t="s">
        <v>467</v>
      </c>
    </row>
    <row r="2348" spans="1:6" x14ac:dyDescent="0.25">
      <c r="A2348" s="1" t="s">
        <v>336</v>
      </c>
      <c r="C2348" s="1" t="s">
        <v>383</v>
      </c>
      <c r="D2348" s="1" t="s">
        <v>384</v>
      </c>
      <c r="E2348" s="1" t="s">
        <v>124</v>
      </c>
      <c r="F2348" s="1" t="s">
        <v>125</v>
      </c>
    </row>
    <row r="2349" spans="1:6" x14ac:dyDescent="0.25">
      <c r="A2349" s="1" t="s">
        <v>301</v>
      </c>
      <c r="C2349" s="1" t="s">
        <v>332</v>
      </c>
      <c r="D2349" s="1" t="s">
        <v>333</v>
      </c>
      <c r="E2349" s="1" t="s">
        <v>201</v>
      </c>
      <c r="F2349" s="1" t="s">
        <v>202</v>
      </c>
    </row>
    <row r="2350" spans="1:6" x14ac:dyDescent="0.25">
      <c r="A2350" s="1" t="s">
        <v>336</v>
      </c>
      <c r="C2350" s="1" t="s">
        <v>380</v>
      </c>
      <c r="D2350" s="1" t="s">
        <v>381</v>
      </c>
      <c r="E2350" s="1" t="s">
        <v>124</v>
      </c>
      <c r="F2350" s="1" t="s">
        <v>125</v>
      </c>
    </row>
    <row r="2351" spans="1:6" x14ac:dyDescent="0.25">
      <c r="A2351" s="1" t="s">
        <v>336</v>
      </c>
      <c r="C2351" s="1" t="s">
        <v>380</v>
      </c>
      <c r="D2351" s="1" t="s">
        <v>382</v>
      </c>
      <c r="E2351" s="1" t="s">
        <v>124</v>
      </c>
      <c r="F2351" s="1" t="s">
        <v>125</v>
      </c>
    </row>
    <row r="2352" spans="1:6" x14ac:dyDescent="0.25">
      <c r="A2352" s="1" t="s">
        <v>336</v>
      </c>
      <c r="C2352" s="1" t="s">
        <v>378</v>
      </c>
      <c r="D2352" s="1" t="s">
        <v>379</v>
      </c>
      <c r="E2352" s="1" t="s">
        <v>124</v>
      </c>
      <c r="F2352" s="1" t="s">
        <v>125</v>
      </c>
    </row>
    <row r="2353" spans="1:6" x14ac:dyDescent="0.25">
      <c r="A2353" s="1" t="s">
        <v>336</v>
      </c>
      <c r="C2353" s="1" t="s">
        <v>378</v>
      </c>
      <c r="D2353" s="1" t="s">
        <v>460</v>
      </c>
      <c r="E2353" s="1" t="s">
        <v>201</v>
      </c>
      <c r="F2353" s="1" t="s">
        <v>202</v>
      </c>
    </row>
    <row r="2354" spans="1:6" x14ac:dyDescent="0.25">
      <c r="A2354" s="1" t="s">
        <v>336</v>
      </c>
      <c r="C2354" s="1" t="s">
        <v>374</v>
      </c>
      <c r="D2354" s="1" t="s">
        <v>375</v>
      </c>
      <c r="E2354" s="1" t="s">
        <v>124</v>
      </c>
      <c r="F2354" s="1" t="s">
        <v>125</v>
      </c>
    </row>
    <row r="2355" spans="1:6" x14ac:dyDescent="0.25">
      <c r="A2355" s="1" t="s">
        <v>336</v>
      </c>
      <c r="C2355" s="1" t="s">
        <v>374</v>
      </c>
      <c r="D2355" s="1" t="s">
        <v>375</v>
      </c>
      <c r="E2355" s="1" t="s">
        <v>124</v>
      </c>
      <c r="F2355" s="1" t="s">
        <v>125</v>
      </c>
    </row>
    <row r="2356" spans="1:6" x14ac:dyDescent="0.25">
      <c r="A2356" s="1" t="s">
        <v>336</v>
      </c>
      <c r="C2356" s="1" t="s">
        <v>374</v>
      </c>
      <c r="D2356" s="1" t="s">
        <v>376</v>
      </c>
      <c r="E2356" s="1" t="s">
        <v>124</v>
      </c>
      <c r="F2356" s="1" t="s">
        <v>125</v>
      </c>
    </row>
    <row r="2357" spans="1:6" x14ac:dyDescent="0.25">
      <c r="A2357" s="1" t="s">
        <v>336</v>
      </c>
      <c r="C2357" s="1" t="s">
        <v>374</v>
      </c>
      <c r="D2357" s="1" t="s">
        <v>377</v>
      </c>
      <c r="E2357" s="1" t="s">
        <v>124</v>
      </c>
      <c r="F2357" s="1" t="s">
        <v>125</v>
      </c>
    </row>
    <row r="2358" spans="1:6" x14ac:dyDescent="0.25">
      <c r="A2358" s="1" t="s">
        <v>121</v>
      </c>
      <c r="C2358" s="1" t="s">
        <v>198</v>
      </c>
      <c r="D2358" s="1" t="s">
        <v>199</v>
      </c>
      <c r="E2358" s="1" t="s">
        <v>124</v>
      </c>
      <c r="F2358" s="1" t="s">
        <v>125</v>
      </c>
    </row>
    <row r="2359" spans="1:6" x14ac:dyDescent="0.25">
      <c r="A2359" s="1" t="s">
        <v>336</v>
      </c>
      <c r="C2359" s="1" t="s">
        <v>458</v>
      </c>
      <c r="D2359" s="1" t="s">
        <v>459</v>
      </c>
      <c r="E2359" s="1" t="s">
        <v>201</v>
      </c>
      <c r="F2359" s="1" t="s">
        <v>202</v>
      </c>
    </row>
    <row r="2360" spans="1:6" x14ac:dyDescent="0.25">
      <c r="A2360" s="1" t="s">
        <v>336</v>
      </c>
      <c r="C2360" s="1" t="s">
        <v>456</v>
      </c>
      <c r="D2360" s="1" t="s">
        <v>457</v>
      </c>
      <c r="E2360" s="1" t="s">
        <v>201</v>
      </c>
      <c r="F2360" s="1" t="s">
        <v>202</v>
      </c>
    </row>
    <row r="2361" spans="1:6" x14ac:dyDescent="0.25">
      <c r="A2361" s="1" t="s">
        <v>336</v>
      </c>
      <c r="C2361" s="1" t="s">
        <v>454</v>
      </c>
      <c r="D2361" s="1" t="s">
        <v>455</v>
      </c>
      <c r="E2361" s="1" t="s">
        <v>201</v>
      </c>
      <c r="F2361" s="1" t="s">
        <v>202</v>
      </c>
    </row>
    <row r="2362" spans="1:6" x14ac:dyDescent="0.25">
      <c r="A2362" s="1" t="s">
        <v>462</v>
      </c>
      <c r="B2362" s="1" t="s">
        <v>463</v>
      </c>
      <c r="C2362" s="1" t="s">
        <v>466</v>
      </c>
      <c r="D2362" s="1" t="s">
        <v>459</v>
      </c>
    </row>
    <row r="2363" spans="1:6" x14ac:dyDescent="0.25">
      <c r="A2363" s="1" t="s">
        <v>121</v>
      </c>
      <c r="C2363" s="1" t="s">
        <v>194</v>
      </c>
      <c r="D2363" s="1" t="s">
        <v>195</v>
      </c>
      <c r="E2363" s="1" t="s">
        <v>124</v>
      </c>
      <c r="F2363" s="1" t="s">
        <v>125</v>
      </c>
    </row>
    <row r="2364" spans="1:6" x14ac:dyDescent="0.25">
      <c r="A2364" s="1" t="s">
        <v>121</v>
      </c>
      <c r="C2364" s="1" t="s">
        <v>194</v>
      </c>
      <c r="D2364" s="1" t="s">
        <v>196</v>
      </c>
      <c r="E2364" s="1" t="s">
        <v>124</v>
      </c>
      <c r="F2364" s="1" t="s">
        <v>125</v>
      </c>
    </row>
    <row r="2365" spans="1:6" x14ac:dyDescent="0.25">
      <c r="A2365" s="1" t="s">
        <v>121</v>
      </c>
      <c r="C2365" s="1" t="s">
        <v>194</v>
      </c>
      <c r="D2365" s="1" t="s">
        <v>197</v>
      </c>
      <c r="E2365" s="1" t="s">
        <v>124</v>
      </c>
      <c r="F2365" s="1" t="s">
        <v>125</v>
      </c>
    </row>
    <row r="2366" spans="1:6" x14ac:dyDescent="0.25">
      <c r="A2366" s="1" t="s">
        <v>336</v>
      </c>
      <c r="C2366" s="1" t="s">
        <v>451</v>
      </c>
      <c r="D2366" s="1" t="s">
        <v>452</v>
      </c>
      <c r="E2366" s="1" t="s">
        <v>201</v>
      </c>
      <c r="F2366" s="1" t="s">
        <v>202</v>
      </c>
    </row>
    <row r="2367" spans="1:6" x14ac:dyDescent="0.25">
      <c r="A2367" s="1" t="s">
        <v>336</v>
      </c>
      <c r="C2367" s="1" t="s">
        <v>451</v>
      </c>
      <c r="D2367" s="1" t="s">
        <v>453</v>
      </c>
      <c r="E2367" s="1" t="s">
        <v>201</v>
      </c>
      <c r="F2367" s="1" t="s">
        <v>202</v>
      </c>
    </row>
    <row r="2368" spans="1:6" x14ac:dyDescent="0.25">
      <c r="A2368" s="1" t="s">
        <v>336</v>
      </c>
      <c r="C2368" s="1" t="s">
        <v>372</v>
      </c>
      <c r="D2368" s="1" t="s">
        <v>369</v>
      </c>
      <c r="E2368" s="1" t="s">
        <v>124</v>
      </c>
      <c r="F2368" s="1" t="s">
        <v>125</v>
      </c>
    </row>
    <row r="2369" spans="1:6" x14ac:dyDescent="0.25">
      <c r="A2369" s="1" t="s">
        <v>336</v>
      </c>
      <c r="C2369" s="1" t="s">
        <v>372</v>
      </c>
      <c r="D2369" s="1" t="s">
        <v>325</v>
      </c>
      <c r="E2369" s="1" t="s">
        <v>124</v>
      </c>
      <c r="F2369" s="1" t="s">
        <v>125</v>
      </c>
    </row>
    <row r="2370" spans="1:6" x14ac:dyDescent="0.25">
      <c r="A2370" s="1" t="s">
        <v>336</v>
      </c>
      <c r="C2370" s="1" t="s">
        <v>372</v>
      </c>
      <c r="D2370" s="1" t="s">
        <v>373</v>
      </c>
      <c r="E2370" s="1" t="s">
        <v>124</v>
      </c>
      <c r="F2370" s="1" t="s">
        <v>125</v>
      </c>
    </row>
    <row r="2371" spans="1:6" x14ac:dyDescent="0.25">
      <c r="A2371" s="1" t="s">
        <v>336</v>
      </c>
      <c r="C2371" s="1" t="s">
        <v>372</v>
      </c>
      <c r="D2371" s="1" t="s">
        <v>450</v>
      </c>
      <c r="E2371" s="1" t="s">
        <v>201</v>
      </c>
      <c r="F2371" s="1" t="s">
        <v>202</v>
      </c>
    </row>
    <row r="2372" spans="1:6" x14ac:dyDescent="0.25">
      <c r="A2372" s="1" t="s">
        <v>336</v>
      </c>
      <c r="C2372" s="1" t="s">
        <v>449</v>
      </c>
      <c r="D2372" s="1" t="s">
        <v>329</v>
      </c>
      <c r="E2372" s="1" t="s">
        <v>201</v>
      </c>
      <c r="F2372" s="1" t="s">
        <v>202</v>
      </c>
    </row>
    <row r="2373" spans="1:6" x14ac:dyDescent="0.25">
      <c r="A2373" s="1" t="s">
        <v>336</v>
      </c>
      <c r="C2373" s="1" t="s">
        <v>447</v>
      </c>
      <c r="D2373" s="1" t="s">
        <v>448</v>
      </c>
      <c r="E2373" s="1" t="s">
        <v>201</v>
      </c>
      <c r="F2373" s="1" t="s">
        <v>202</v>
      </c>
    </row>
    <row r="2374" spans="1:6" x14ac:dyDescent="0.25">
      <c r="A2374" s="1" t="s">
        <v>121</v>
      </c>
      <c r="C2374" s="1" t="s">
        <v>192</v>
      </c>
      <c r="D2374" s="1" t="s">
        <v>193</v>
      </c>
      <c r="E2374" s="1" t="s">
        <v>124</v>
      </c>
      <c r="F2374" s="1" t="s">
        <v>125</v>
      </c>
    </row>
    <row r="2375" spans="1:6" x14ac:dyDescent="0.25">
      <c r="A2375" s="1" t="s">
        <v>301</v>
      </c>
      <c r="C2375" s="1" t="s">
        <v>307</v>
      </c>
      <c r="D2375" s="1" t="s">
        <v>308</v>
      </c>
      <c r="E2375" s="1" t="s">
        <v>124</v>
      </c>
      <c r="F2375" s="1" t="s">
        <v>125</v>
      </c>
    </row>
    <row r="2376" spans="1:6" x14ac:dyDescent="0.25">
      <c r="A2376" s="1" t="s">
        <v>336</v>
      </c>
      <c r="C2376" s="1" t="s">
        <v>307</v>
      </c>
      <c r="D2376" s="1" t="s">
        <v>446</v>
      </c>
      <c r="E2376" s="1" t="s">
        <v>201</v>
      </c>
      <c r="F2376" s="1" t="s">
        <v>202</v>
      </c>
    </row>
    <row r="2377" spans="1:6" x14ac:dyDescent="0.25">
      <c r="A2377" s="1" t="s">
        <v>336</v>
      </c>
      <c r="C2377" s="1" t="s">
        <v>445</v>
      </c>
      <c r="D2377" s="1" t="s">
        <v>306</v>
      </c>
      <c r="E2377" s="1" t="s">
        <v>201</v>
      </c>
      <c r="F2377" s="1" t="s">
        <v>202</v>
      </c>
    </row>
    <row r="2378" spans="1:6" x14ac:dyDescent="0.25">
      <c r="A2378" s="1" t="s">
        <v>301</v>
      </c>
      <c r="C2378" s="1" t="s">
        <v>330</v>
      </c>
      <c r="D2378" s="1" t="s">
        <v>331</v>
      </c>
      <c r="E2378" s="1" t="s">
        <v>201</v>
      </c>
      <c r="F2378" s="1" t="s">
        <v>202</v>
      </c>
    </row>
    <row r="2379" spans="1:6" x14ac:dyDescent="0.25">
      <c r="A2379" s="1" t="s">
        <v>336</v>
      </c>
      <c r="C2379" s="1" t="s">
        <v>330</v>
      </c>
      <c r="D2379" s="1" t="s">
        <v>444</v>
      </c>
      <c r="E2379" s="1" t="s">
        <v>201</v>
      </c>
      <c r="F2379" s="1" t="s">
        <v>202</v>
      </c>
    </row>
    <row r="2380" spans="1:6" x14ac:dyDescent="0.25">
      <c r="A2380" s="1" t="s">
        <v>336</v>
      </c>
      <c r="C2380" s="1" t="s">
        <v>330</v>
      </c>
      <c r="D2380" s="1" t="s">
        <v>443</v>
      </c>
      <c r="E2380" s="1" t="s">
        <v>201</v>
      </c>
      <c r="F2380" s="1" t="s">
        <v>202</v>
      </c>
    </row>
    <row r="2381" spans="1:6" x14ac:dyDescent="0.25">
      <c r="A2381" s="1" t="s">
        <v>336</v>
      </c>
      <c r="C2381" s="1" t="s">
        <v>442</v>
      </c>
      <c r="D2381" s="1" t="s">
        <v>443</v>
      </c>
      <c r="E2381" s="1" t="s">
        <v>201</v>
      </c>
      <c r="F2381" s="1" t="s">
        <v>202</v>
      </c>
    </row>
    <row r="2382" spans="1:6" x14ac:dyDescent="0.25">
      <c r="A2382" s="1" t="s">
        <v>336</v>
      </c>
      <c r="C2382" s="1" t="s">
        <v>370</v>
      </c>
      <c r="D2382" s="1" t="s">
        <v>371</v>
      </c>
      <c r="E2382" s="1" t="s">
        <v>124</v>
      </c>
      <c r="F2382" s="1" t="s">
        <v>125</v>
      </c>
    </row>
    <row r="2383" spans="1:6" x14ac:dyDescent="0.25">
      <c r="A2383" s="1" t="s">
        <v>336</v>
      </c>
      <c r="C2383" s="1" t="s">
        <v>370</v>
      </c>
      <c r="D2383" s="1" t="s">
        <v>441</v>
      </c>
      <c r="E2383" s="1" t="s">
        <v>201</v>
      </c>
      <c r="F2383" s="1" t="s">
        <v>202</v>
      </c>
    </row>
    <row r="2384" spans="1:6" x14ac:dyDescent="0.25">
      <c r="A2384" s="1" t="s">
        <v>301</v>
      </c>
      <c r="C2384" s="1" t="s">
        <v>328</v>
      </c>
      <c r="D2384" s="1" t="s">
        <v>193</v>
      </c>
      <c r="E2384" s="1" t="s">
        <v>201</v>
      </c>
      <c r="F2384" s="1" t="s">
        <v>202</v>
      </c>
    </row>
    <row r="2385" spans="1:6" x14ac:dyDescent="0.25">
      <c r="A2385" s="1" t="s">
        <v>301</v>
      </c>
      <c r="C2385" s="1" t="s">
        <v>328</v>
      </c>
      <c r="D2385" s="1" t="s">
        <v>329</v>
      </c>
      <c r="E2385" s="1" t="s">
        <v>201</v>
      </c>
      <c r="F2385" s="1" t="s">
        <v>202</v>
      </c>
    </row>
    <row r="2386" spans="1:6" x14ac:dyDescent="0.25">
      <c r="A2386" s="1" t="s">
        <v>336</v>
      </c>
      <c r="C2386" s="1" t="s">
        <v>328</v>
      </c>
      <c r="D2386" s="1" t="s">
        <v>440</v>
      </c>
      <c r="E2386" s="1" t="s">
        <v>201</v>
      </c>
      <c r="F2386" s="1" t="s">
        <v>202</v>
      </c>
    </row>
    <row r="2387" spans="1:6" x14ac:dyDescent="0.25">
      <c r="A2387" s="1" t="s">
        <v>336</v>
      </c>
      <c r="C2387" s="1" t="s">
        <v>439</v>
      </c>
      <c r="D2387" s="1" t="s">
        <v>306</v>
      </c>
      <c r="E2387" s="1" t="s">
        <v>201</v>
      </c>
      <c r="F2387" s="1" t="s">
        <v>202</v>
      </c>
    </row>
    <row r="2388" spans="1:6" x14ac:dyDescent="0.25">
      <c r="A2388" s="1" t="s">
        <v>336</v>
      </c>
      <c r="C2388" s="1" t="s">
        <v>439</v>
      </c>
      <c r="D2388" s="1" t="s">
        <v>369</v>
      </c>
      <c r="E2388" s="1" t="s">
        <v>201</v>
      </c>
      <c r="F2388" s="1" t="s">
        <v>202</v>
      </c>
    </row>
    <row r="2389" spans="1:6" x14ac:dyDescent="0.25">
      <c r="A2389" s="1" t="s">
        <v>462</v>
      </c>
      <c r="B2389" s="1" t="s">
        <v>463</v>
      </c>
      <c r="C2389" s="1" t="s">
        <v>464</v>
      </c>
      <c r="D2389" s="1" t="s">
        <v>465</v>
      </c>
    </row>
    <row r="2390" spans="1:6" x14ac:dyDescent="0.25">
      <c r="A2390" s="1" t="s">
        <v>336</v>
      </c>
      <c r="C2390" s="1" t="s">
        <v>437</v>
      </c>
      <c r="D2390" s="1" t="s">
        <v>435</v>
      </c>
      <c r="E2390" s="1" t="s">
        <v>201</v>
      </c>
      <c r="F2390" s="1" t="s">
        <v>202</v>
      </c>
    </row>
    <row r="2391" spans="1:6" x14ac:dyDescent="0.25">
      <c r="A2391" s="1" t="s">
        <v>336</v>
      </c>
      <c r="C2391" s="1" t="s">
        <v>437</v>
      </c>
      <c r="D2391" s="1" t="s">
        <v>438</v>
      </c>
      <c r="E2391" s="1" t="s">
        <v>201</v>
      </c>
      <c r="F2391" s="1" t="s">
        <v>202</v>
      </c>
    </row>
    <row r="2392" spans="1:6" x14ac:dyDescent="0.25">
      <c r="A2392" s="1" t="s">
        <v>301</v>
      </c>
      <c r="C2392" s="1" t="s">
        <v>326</v>
      </c>
      <c r="D2392" s="1" t="s">
        <v>327</v>
      </c>
      <c r="E2392" s="1" t="s">
        <v>201</v>
      </c>
      <c r="F2392" s="1" t="s">
        <v>202</v>
      </c>
    </row>
    <row r="2393" spans="1:6" x14ac:dyDescent="0.25">
      <c r="A2393" s="1" t="s">
        <v>301</v>
      </c>
      <c r="C2393" s="1" t="s">
        <v>305</v>
      </c>
      <c r="D2393" s="1" t="s">
        <v>306</v>
      </c>
      <c r="E2393" s="1" t="s">
        <v>124</v>
      </c>
      <c r="F2393" s="1" t="s">
        <v>125</v>
      </c>
    </row>
    <row r="2394" spans="1:6" x14ac:dyDescent="0.25">
      <c r="A2394" s="1" t="s">
        <v>336</v>
      </c>
      <c r="C2394" s="1" t="s">
        <v>305</v>
      </c>
      <c r="D2394" s="1" t="s">
        <v>436</v>
      </c>
      <c r="E2394" s="1" t="s">
        <v>201</v>
      </c>
      <c r="F2394" s="1" t="s">
        <v>202</v>
      </c>
    </row>
    <row r="2395" spans="1:6" x14ac:dyDescent="0.25">
      <c r="A2395" s="1" t="s">
        <v>301</v>
      </c>
      <c r="C2395" s="1" t="s">
        <v>324</v>
      </c>
      <c r="D2395" s="1" t="s">
        <v>325</v>
      </c>
      <c r="E2395" s="1" t="s">
        <v>201</v>
      </c>
      <c r="F2395" s="1" t="s">
        <v>202</v>
      </c>
    </row>
    <row r="2396" spans="1:6" x14ac:dyDescent="0.25">
      <c r="A2396" s="1" t="s">
        <v>336</v>
      </c>
      <c r="C2396" s="1" t="s">
        <v>324</v>
      </c>
      <c r="D2396" s="1" t="s">
        <v>369</v>
      </c>
      <c r="E2396" s="1" t="s">
        <v>124</v>
      </c>
      <c r="F2396" s="1" t="s">
        <v>125</v>
      </c>
    </row>
    <row r="2397" spans="1:6" x14ac:dyDescent="0.25">
      <c r="A2397" s="1" t="s">
        <v>121</v>
      </c>
      <c r="C2397" s="1" t="s">
        <v>190</v>
      </c>
      <c r="D2397" s="1" t="s">
        <v>191</v>
      </c>
      <c r="E2397" s="1" t="s">
        <v>124</v>
      </c>
      <c r="F2397" s="1" t="s">
        <v>125</v>
      </c>
    </row>
    <row r="2398" spans="1:6" x14ac:dyDescent="0.25">
      <c r="A2398" s="1" t="s">
        <v>336</v>
      </c>
      <c r="C2398" s="1" t="s">
        <v>368</v>
      </c>
      <c r="D2398" s="1" t="s">
        <v>306</v>
      </c>
      <c r="E2398" s="1" t="s">
        <v>124</v>
      </c>
      <c r="F2398" s="1" t="s">
        <v>125</v>
      </c>
    </row>
    <row r="2399" spans="1:6" x14ac:dyDescent="0.25">
      <c r="A2399" s="1" t="s">
        <v>336</v>
      </c>
      <c r="C2399" s="1" t="s">
        <v>368</v>
      </c>
      <c r="D2399" s="1" t="s">
        <v>435</v>
      </c>
      <c r="E2399" s="1" t="s">
        <v>201</v>
      </c>
      <c r="F2399" s="1" t="s">
        <v>202</v>
      </c>
    </row>
    <row r="2400" spans="1:6" x14ac:dyDescent="0.25">
      <c r="A2400" s="1" t="s">
        <v>336</v>
      </c>
      <c r="C2400" s="1" t="s">
        <v>434</v>
      </c>
      <c r="D2400" s="1" t="s">
        <v>371</v>
      </c>
      <c r="E2400" s="1" t="s">
        <v>201</v>
      </c>
      <c r="F2400" s="1" t="s">
        <v>202</v>
      </c>
    </row>
    <row r="2401" spans="1:6" x14ac:dyDescent="0.25">
      <c r="A2401" s="1" t="s">
        <v>121</v>
      </c>
      <c r="C2401" s="1" t="s">
        <v>188</v>
      </c>
      <c r="D2401" s="1" t="s">
        <v>189</v>
      </c>
      <c r="E2401" s="1" t="s">
        <v>124</v>
      </c>
      <c r="F2401" s="1" t="s">
        <v>125</v>
      </c>
    </row>
    <row r="2402" spans="1:6" x14ac:dyDescent="0.25">
      <c r="A2402" s="1" t="s">
        <v>336</v>
      </c>
      <c r="C2402" s="1" t="s">
        <v>432</v>
      </c>
      <c r="D2402" s="1" t="s">
        <v>433</v>
      </c>
      <c r="E2402" s="1" t="s">
        <v>201</v>
      </c>
      <c r="F2402" s="1" t="s">
        <v>202</v>
      </c>
    </row>
    <row r="2403" spans="1:6" x14ac:dyDescent="0.25">
      <c r="A2403" s="1" t="s">
        <v>301</v>
      </c>
      <c r="C2403" s="1" t="s">
        <v>304</v>
      </c>
      <c r="D2403" s="1" t="s">
        <v>191</v>
      </c>
      <c r="E2403" s="1" t="s">
        <v>124</v>
      </c>
      <c r="F2403" s="1" t="s">
        <v>125</v>
      </c>
    </row>
    <row r="2404" spans="1:6" x14ac:dyDescent="0.25">
      <c r="A2404" s="1" t="s">
        <v>336</v>
      </c>
      <c r="C2404" s="1" t="s">
        <v>431</v>
      </c>
      <c r="D2404" s="1" t="s">
        <v>367</v>
      </c>
      <c r="E2404" s="1" t="s">
        <v>201</v>
      </c>
      <c r="F2404" s="1" t="s">
        <v>202</v>
      </c>
    </row>
    <row r="2405" spans="1:6" x14ac:dyDescent="0.25">
      <c r="A2405" s="1" t="s">
        <v>336</v>
      </c>
      <c r="C2405" s="1" t="s">
        <v>366</v>
      </c>
      <c r="D2405" s="1" t="s">
        <v>367</v>
      </c>
      <c r="E2405" s="1" t="s">
        <v>124</v>
      </c>
      <c r="F2405" s="1" t="s">
        <v>125</v>
      </c>
    </row>
    <row r="2406" spans="1:6" x14ac:dyDescent="0.25">
      <c r="A2406" s="1" t="s">
        <v>336</v>
      </c>
      <c r="C2406" s="1" t="s">
        <v>366</v>
      </c>
      <c r="D2406" s="1" t="s">
        <v>430</v>
      </c>
      <c r="E2406" s="1" t="s">
        <v>201</v>
      </c>
      <c r="F2406" s="1" t="s">
        <v>202</v>
      </c>
    </row>
    <row r="2407" spans="1:6" x14ac:dyDescent="0.25">
      <c r="A2407" s="1" t="s">
        <v>336</v>
      </c>
      <c r="C2407" s="1" t="s">
        <v>428</v>
      </c>
      <c r="D2407" s="1" t="s">
        <v>429</v>
      </c>
      <c r="E2407" s="1" t="s">
        <v>201</v>
      </c>
      <c r="F2407" s="1" t="s">
        <v>202</v>
      </c>
    </row>
    <row r="2408" spans="1:6" x14ac:dyDescent="0.25">
      <c r="A2408" s="1" t="s">
        <v>336</v>
      </c>
      <c r="C2408" s="1" t="s">
        <v>427</v>
      </c>
      <c r="D2408" s="1" t="s">
        <v>367</v>
      </c>
      <c r="E2408" s="1" t="s">
        <v>201</v>
      </c>
      <c r="F2408" s="1" t="s">
        <v>202</v>
      </c>
    </row>
    <row r="2409" spans="1:6" x14ac:dyDescent="0.25">
      <c r="A2409" s="1" t="s">
        <v>121</v>
      </c>
      <c r="C2409" s="1" t="s">
        <v>186</v>
      </c>
      <c r="D2409" s="1" t="s">
        <v>187</v>
      </c>
      <c r="E2409" s="1" t="s">
        <v>124</v>
      </c>
      <c r="F2409" s="1" t="s">
        <v>125</v>
      </c>
    </row>
    <row r="2410" spans="1:6" x14ac:dyDescent="0.25">
      <c r="A2410" s="1" t="s">
        <v>121</v>
      </c>
      <c r="C2410" s="1" t="s">
        <v>184</v>
      </c>
      <c r="D2410" s="1" t="s">
        <v>185</v>
      </c>
      <c r="E2410" s="1" t="s">
        <v>124</v>
      </c>
      <c r="F2410" s="1" t="s">
        <v>125</v>
      </c>
    </row>
    <row r="2411" spans="1:6" x14ac:dyDescent="0.25">
      <c r="A2411" s="1" t="s">
        <v>336</v>
      </c>
      <c r="C2411" s="1" t="s">
        <v>363</v>
      </c>
      <c r="D2411" s="1" t="s">
        <v>364</v>
      </c>
      <c r="E2411" s="1" t="s">
        <v>124</v>
      </c>
      <c r="F2411" s="1" t="s">
        <v>125</v>
      </c>
    </row>
    <row r="2412" spans="1:6" x14ac:dyDescent="0.25">
      <c r="A2412" s="1" t="s">
        <v>336</v>
      </c>
      <c r="C2412" s="1" t="s">
        <v>363</v>
      </c>
      <c r="D2412" s="1" t="s">
        <v>365</v>
      </c>
      <c r="E2412" s="1" t="s">
        <v>124</v>
      </c>
      <c r="F2412" s="1" t="s">
        <v>125</v>
      </c>
    </row>
    <row r="2413" spans="1:6" x14ac:dyDescent="0.25">
      <c r="A2413" s="1" t="s">
        <v>336</v>
      </c>
      <c r="C2413" s="1" t="s">
        <v>426</v>
      </c>
      <c r="D2413" s="1" t="s">
        <v>187</v>
      </c>
      <c r="E2413" s="1" t="s">
        <v>201</v>
      </c>
      <c r="F2413" s="1" t="s">
        <v>202</v>
      </c>
    </row>
    <row r="2414" spans="1:6" x14ac:dyDescent="0.25">
      <c r="A2414" s="1" t="s">
        <v>336</v>
      </c>
      <c r="C2414" s="1" t="s">
        <v>424</v>
      </c>
      <c r="D2414" s="1" t="s">
        <v>425</v>
      </c>
      <c r="E2414" s="1" t="s">
        <v>201</v>
      </c>
      <c r="F2414" s="1" t="s">
        <v>202</v>
      </c>
    </row>
    <row r="2415" spans="1:6" x14ac:dyDescent="0.25">
      <c r="A2415" s="1" t="s">
        <v>336</v>
      </c>
      <c r="C2415" s="1" t="s">
        <v>422</v>
      </c>
      <c r="D2415" s="1" t="s">
        <v>423</v>
      </c>
      <c r="E2415" s="1" t="s">
        <v>201</v>
      </c>
      <c r="F2415" s="1" t="s">
        <v>202</v>
      </c>
    </row>
    <row r="2416" spans="1:6" x14ac:dyDescent="0.25">
      <c r="A2416" s="1" t="s">
        <v>336</v>
      </c>
      <c r="C2416" s="1" t="s">
        <v>420</v>
      </c>
      <c r="D2416" s="1" t="s">
        <v>421</v>
      </c>
      <c r="E2416" s="1" t="s">
        <v>201</v>
      </c>
      <c r="F2416" s="1" t="s">
        <v>202</v>
      </c>
    </row>
    <row r="2417" spans="1:6" x14ac:dyDescent="0.25">
      <c r="A2417" s="1" t="s">
        <v>336</v>
      </c>
      <c r="C2417" s="1" t="s">
        <v>361</v>
      </c>
      <c r="D2417" s="1" t="s">
        <v>362</v>
      </c>
      <c r="E2417" s="1" t="s">
        <v>124</v>
      </c>
      <c r="F2417" s="1" t="s">
        <v>125</v>
      </c>
    </row>
    <row r="2418" spans="1:6" x14ac:dyDescent="0.25">
      <c r="A2418" s="1" t="s">
        <v>336</v>
      </c>
      <c r="C2418" s="1" t="s">
        <v>418</v>
      </c>
      <c r="D2418" s="1" t="s">
        <v>419</v>
      </c>
      <c r="E2418" s="1" t="s">
        <v>201</v>
      </c>
      <c r="F2418" s="1" t="s">
        <v>202</v>
      </c>
    </row>
    <row r="2419" spans="1:6" x14ac:dyDescent="0.25">
      <c r="A2419" s="1" t="s">
        <v>336</v>
      </c>
      <c r="C2419" s="1" t="s">
        <v>418</v>
      </c>
      <c r="D2419" s="1" t="s">
        <v>360</v>
      </c>
      <c r="E2419" s="1" t="s">
        <v>201</v>
      </c>
      <c r="F2419" s="1" t="s">
        <v>202</v>
      </c>
    </row>
    <row r="2420" spans="1:6" x14ac:dyDescent="0.25">
      <c r="A2420" s="1" t="s">
        <v>336</v>
      </c>
      <c r="C2420" s="1" t="s">
        <v>359</v>
      </c>
      <c r="D2420" s="1" t="s">
        <v>360</v>
      </c>
      <c r="E2420" s="1" t="s">
        <v>124</v>
      </c>
      <c r="F2420" s="1" t="s">
        <v>125</v>
      </c>
    </row>
    <row r="2421" spans="1:6" x14ac:dyDescent="0.25">
      <c r="A2421" s="1" t="s">
        <v>336</v>
      </c>
      <c r="C2421" s="1" t="s">
        <v>416</v>
      </c>
      <c r="D2421" s="1" t="s">
        <v>417</v>
      </c>
      <c r="E2421" s="1" t="s">
        <v>201</v>
      </c>
      <c r="F2421" s="1" t="s">
        <v>202</v>
      </c>
    </row>
    <row r="2422" spans="1:6" x14ac:dyDescent="0.25">
      <c r="A2422" s="1" t="s">
        <v>336</v>
      </c>
      <c r="C2422" s="1" t="s">
        <v>414</v>
      </c>
      <c r="D2422" s="1" t="s">
        <v>415</v>
      </c>
      <c r="E2422" s="1" t="s">
        <v>201</v>
      </c>
      <c r="F2422" s="1" t="s">
        <v>202</v>
      </c>
    </row>
    <row r="2423" spans="1:6" x14ac:dyDescent="0.25">
      <c r="A2423" s="1" t="s">
        <v>336</v>
      </c>
      <c r="C2423" s="1" t="s">
        <v>356</v>
      </c>
      <c r="D2423" s="1" t="s">
        <v>357</v>
      </c>
      <c r="E2423" s="1" t="s">
        <v>124</v>
      </c>
      <c r="F2423" s="1" t="s">
        <v>125</v>
      </c>
    </row>
    <row r="2424" spans="1:6" x14ac:dyDescent="0.25">
      <c r="A2424" s="1" t="s">
        <v>336</v>
      </c>
      <c r="C2424" s="1" t="s">
        <v>356</v>
      </c>
      <c r="D2424" s="1" t="s">
        <v>358</v>
      </c>
      <c r="E2424" s="1" t="s">
        <v>124</v>
      </c>
      <c r="F2424" s="1" t="s">
        <v>125</v>
      </c>
    </row>
    <row r="2425" spans="1:6" x14ac:dyDescent="0.25">
      <c r="A2425" s="1" t="s">
        <v>121</v>
      </c>
      <c r="C2425" s="1" t="s">
        <v>182</v>
      </c>
      <c r="D2425" s="1" t="s">
        <v>183</v>
      </c>
      <c r="E2425" s="1" t="s">
        <v>124</v>
      </c>
      <c r="F2425" s="1" t="s">
        <v>125</v>
      </c>
    </row>
    <row r="2426" spans="1:6" x14ac:dyDescent="0.25">
      <c r="A2426" s="1" t="s">
        <v>336</v>
      </c>
      <c r="C2426" s="1" t="s">
        <v>412</v>
      </c>
      <c r="D2426" s="1" t="s">
        <v>413</v>
      </c>
      <c r="E2426" s="1" t="s">
        <v>201</v>
      </c>
      <c r="F2426" s="1" t="s">
        <v>202</v>
      </c>
    </row>
    <row r="2427" spans="1:6" x14ac:dyDescent="0.25">
      <c r="A2427" s="1" t="s">
        <v>336</v>
      </c>
      <c r="C2427" s="1">
        <v>1902</v>
      </c>
      <c r="D2427" s="1" t="s">
        <v>410</v>
      </c>
      <c r="E2427" s="1" t="s">
        <v>201</v>
      </c>
      <c r="F2427" s="1" t="s">
        <v>202</v>
      </c>
    </row>
    <row r="2428" spans="1:6" x14ac:dyDescent="0.25">
      <c r="A2428" s="1" t="s">
        <v>336</v>
      </c>
      <c r="C2428" s="1">
        <v>1902</v>
      </c>
      <c r="D2428" s="1" t="s">
        <v>411</v>
      </c>
      <c r="E2428" s="1" t="s">
        <v>201</v>
      </c>
      <c r="F2428" s="1" t="s">
        <v>202</v>
      </c>
    </row>
    <row r="2429" spans="1:6" x14ac:dyDescent="0.25">
      <c r="A2429" s="1" t="s">
        <v>121</v>
      </c>
      <c r="C2429" s="1" t="s">
        <v>180</v>
      </c>
      <c r="D2429" s="1" t="s">
        <v>181</v>
      </c>
      <c r="E2429" s="1" t="s">
        <v>124</v>
      </c>
      <c r="F2429" s="1" t="s">
        <v>125</v>
      </c>
    </row>
    <row r="2430" spans="1:6" x14ac:dyDescent="0.25">
      <c r="A2430" s="1" t="s">
        <v>336</v>
      </c>
      <c r="C2430" s="1" t="s">
        <v>355</v>
      </c>
      <c r="D2430" s="1" t="s">
        <v>179</v>
      </c>
      <c r="E2430" s="1" t="s">
        <v>124</v>
      </c>
      <c r="F2430" s="1" t="s">
        <v>125</v>
      </c>
    </row>
    <row r="2431" spans="1:6" x14ac:dyDescent="0.25">
      <c r="A2431" s="1" t="s">
        <v>336</v>
      </c>
      <c r="C2431" s="1" t="s">
        <v>355</v>
      </c>
      <c r="D2431" s="1" t="s">
        <v>408</v>
      </c>
      <c r="E2431" s="1" t="s">
        <v>201</v>
      </c>
      <c r="F2431" s="1" t="s">
        <v>202</v>
      </c>
    </row>
    <row r="2432" spans="1:6" x14ac:dyDescent="0.25">
      <c r="A2432" s="1" t="s">
        <v>336</v>
      </c>
      <c r="C2432" s="1" t="s">
        <v>355</v>
      </c>
      <c r="D2432" s="1" t="s">
        <v>409</v>
      </c>
      <c r="E2432" s="1" t="s">
        <v>201</v>
      </c>
      <c r="F2432" s="1" t="s">
        <v>202</v>
      </c>
    </row>
    <row r="2433" spans="1:6" x14ac:dyDescent="0.25">
      <c r="A2433" s="1" t="s">
        <v>301</v>
      </c>
      <c r="C2433" s="1" t="s">
        <v>322</v>
      </c>
      <c r="D2433" s="1" t="s">
        <v>323</v>
      </c>
      <c r="E2433" s="1" t="s">
        <v>201</v>
      </c>
      <c r="F2433" s="1" t="s">
        <v>202</v>
      </c>
    </row>
    <row r="2434" spans="1:6" x14ac:dyDescent="0.25">
      <c r="A2434" s="1" t="s">
        <v>336</v>
      </c>
      <c r="C2434" s="1" t="s">
        <v>406</v>
      </c>
      <c r="D2434" s="1" t="s">
        <v>407</v>
      </c>
      <c r="E2434" s="1" t="s">
        <v>201</v>
      </c>
      <c r="F2434" s="1" t="s">
        <v>202</v>
      </c>
    </row>
    <row r="2435" spans="1:6" x14ac:dyDescent="0.25">
      <c r="A2435" s="1" t="s">
        <v>336</v>
      </c>
      <c r="C2435" s="1" t="s">
        <v>353</v>
      </c>
      <c r="D2435" s="1" t="s">
        <v>354</v>
      </c>
      <c r="E2435" s="1" t="s">
        <v>124</v>
      </c>
      <c r="F2435" s="1" t="s">
        <v>125</v>
      </c>
    </row>
    <row r="2436" spans="1:6" x14ac:dyDescent="0.25">
      <c r="A2436" s="1" t="s">
        <v>121</v>
      </c>
      <c r="C2436" s="1" t="s">
        <v>178</v>
      </c>
      <c r="D2436" s="1" t="s">
        <v>179</v>
      </c>
      <c r="E2436" s="1" t="s">
        <v>124</v>
      </c>
      <c r="F2436" s="1" t="s">
        <v>125</v>
      </c>
    </row>
    <row r="2437" spans="1:6" x14ac:dyDescent="0.25">
      <c r="A2437" s="1" t="s">
        <v>336</v>
      </c>
      <c r="C2437" s="1" t="s">
        <v>403</v>
      </c>
      <c r="D2437" s="1" t="s">
        <v>404</v>
      </c>
      <c r="E2437" s="1" t="s">
        <v>201</v>
      </c>
      <c r="F2437" s="1" t="s">
        <v>202</v>
      </c>
    </row>
    <row r="2438" spans="1:6" x14ac:dyDescent="0.25">
      <c r="A2438" s="1" t="s">
        <v>336</v>
      </c>
      <c r="C2438" s="1" t="s">
        <v>403</v>
      </c>
      <c r="D2438" s="1" t="s">
        <v>405</v>
      </c>
      <c r="E2438" s="1" t="s">
        <v>201</v>
      </c>
      <c r="F2438" s="1" t="s">
        <v>202</v>
      </c>
    </row>
    <row r="2439" spans="1:6" x14ac:dyDescent="0.25">
      <c r="A2439" s="1" t="s">
        <v>336</v>
      </c>
      <c r="C2439" s="1" t="s">
        <v>351</v>
      </c>
      <c r="D2439" s="1" t="s">
        <v>352</v>
      </c>
      <c r="E2439" s="1" t="s">
        <v>124</v>
      </c>
      <c r="F2439" s="1" t="s">
        <v>125</v>
      </c>
    </row>
    <row r="2440" spans="1:6" x14ac:dyDescent="0.25">
      <c r="A2440" s="1" t="s">
        <v>336</v>
      </c>
      <c r="C2440" s="1">
        <v>1886</v>
      </c>
      <c r="D2440" s="1" t="s">
        <v>402</v>
      </c>
      <c r="E2440" s="1" t="s">
        <v>201</v>
      </c>
      <c r="F2440" s="1" t="s">
        <v>202</v>
      </c>
    </row>
    <row r="2441" spans="1:6" x14ac:dyDescent="0.25">
      <c r="A2441" s="1" t="s">
        <v>121</v>
      </c>
      <c r="C2441" s="1" t="s">
        <v>299</v>
      </c>
      <c r="D2441" s="1" t="s">
        <v>300</v>
      </c>
      <c r="E2441" s="1" t="s">
        <v>201</v>
      </c>
      <c r="F2441" s="1" t="s">
        <v>202</v>
      </c>
    </row>
    <row r="2442" spans="1:6" x14ac:dyDescent="0.25">
      <c r="A2442" s="1" t="s">
        <v>336</v>
      </c>
      <c r="C2442" s="1" t="s">
        <v>400</v>
      </c>
      <c r="D2442" s="1" t="s">
        <v>401</v>
      </c>
      <c r="E2442" s="1" t="s">
        <v>201</v>
      </c>
      <c r="F2442" s="1" t="s">
        <v>202</v>
      </c>
    </row>
    <row r="2443" spans="1:6" x14ac:dyDescent="0.25">
      <c r="A2443" s="1" t="s">
        <v>336</v>
      </c>
      <c r="C2443" s="1" t="s">
        <v>349</v>
      </c>
      <c r="D2443" s="1" t="s">
        <v>350</v>
      </c>
      <c r="E2443" s="1" t="s">
        <v>124</v>
      </c>
      <c r="F2443" s="1" t="s">
        <v>125</v>
      </c>
    </row>
    <row r="2444" spans="1:6" x14ac:dyDescent="0.25">
      <c r="A2444" s="1" t="s">
        <v>336</v>
      </c>
      <c r="C2444" s="1" t="s">
        <v>347</v>
      </c>
      <c r="D2444" s="1" t="s">
        <v>348</v>
      </c>
      <c r="E2444" s="1" t="s">
        <v>124</v>
      </c>
      <c r="F2444" s="1" t="s">
        <v>125</v>
      </c>
    </row>
    <row r="2445" spans="1:6" x14ac:dyDescent="0.25">
      <c r="A2445" s="1" t="s">
        <v>336</v>
      </c>
      <c r="C2445" s="1" t="s">
        <v>398</v>
      </c>
      <c r="D2445" s="1" t="s">
        <v>399</v>
      </c>
      <c r="E2445" s="1" t="s">
        <v>201</v>
      </c>
      <c r="F2445" s="1" t="s">
        <v>202</v>
      </c>
    </row>
    <row r="2446" spans="1:6" x14ac:dyDescent="0.25">
      <c r="A2446" s="1" t="s">
        <v>336</v>
      </c>
      <c r="C2446" s="1">
        <v>1873</v>
      </c>
      <c r="D2446" s="1" t="s">
        <v>397</v>
      </c>
      <c r="E2446" s="1" t="s">
        <v>201</v>
      </c>
      <c r="F2446" s="1" t="s">
        <v>202</v>
      </c>
    </row>
    <row r="2447" spans="1:6" x14ac:dyDescent="0.25">
      <c r="A2447" s="1" t="s">
        <v>336</v>
      </c>
      <c r="C2447" s="1" t="s">
        <v>345</v>
      </c>
      <c r="D2447" s="1" t="s">
        <v>346</v>
      </c>
      <c r="E2447" s="1" t="s">
        <v>124</v>
      </c>
      <c r="F2447" s="1" t="s">
        <v>125</v>
      </c>
    </row>
    <row r="2448" spans="1:6" x14ac:dyDescent="0.25">
      <c r="A2448" s="1" t="s">
        <v>121</v>
      </c>
      <c r="C2448" s="1" t="s">
        <v>297</v>
      </c>
      <c r="D2448" s="1" t="s">
        <v>298</v>
      </c>
      <c r="E2448" s="1" t="s">
        <v>201</v>
      </c>
      <c r="F2448" s="1" t="s">
        <v>202</v>
      </c>
    </row>
    <row r="2449" spans="1:6" x14ac:dyDescent="0.25">
      <c r="A2449" s="1" t="s">
        <v>336</v>
      </c>
      <c r="C2449" s="1">
        <v>1867</v>
      </c>
      <c r="D2449" s="1" t="s">
        <v>340</v>
      </c>
      <c r="E2449" s="1" t="s">
        <v>201</v>
      </c>
      <c r="F2449" s="1" t="s">
        <v>202</v>
      </c>
    </row>
    <row r="2450" spans="1:6" x14ac:dyDescent="0.25">
      <c r="A2450" s="1" t="s">
        <v>336</v>
      </c>
      <c r="C2450" s="1" t="s">
        <v>395</v>
      </c>
      <c r="D2450" s="1" t="s">
        <v>396</v>
      </c>
      <c r="E2450" s="1" t="s">
        <v>201</v>
      </c>
      <c r="F2450" s="1" t="s">
        <v>202</v>
      </c>
    </row>
    <row r="2451" spans="1:6" x14ac:dyDescent="0.25">
      <c r="A2451" s="1" t="s">
        <v>336</v>
      </c>
      <c r="C2451" s="1" t="s">
        <v>343</v>
      </c>
      <c r="D2451" s="1" t="s">
        <v>344</v>
      </c>
      <c r="E2451" s="1" t="s">
        <v>124</v>
      </c>
      <c r="F2451" s="1" t="s">
        <v>125</v>
      </c>
    </row>
    <row r="2452" spans="1:6" x14ac:dyDescent="0.25">
      <c r="A2452" s="1" t="s">
        <v>336</v>
      </c>
      <c r="C2452" s="1" t="s">
        <v>394</v>
      </c>
      <c r="D2452" s="1" t="s">
        <v>388</v>
      </c>
      <c r="E2452" s="1" t="s">
        <v>201</v>
      </c>
      <c r="F2452" s="1" t="s">
        <v>202</v>
      </c>
    </row>
    <row r="2453" spans="1:6" x14ac:dyDescent="0.25">
      <c r="A2453" s="1" t="s">
        <v>336</v>
      </c>
      <c r="C2453" s="1" t="s">
        <v>341</v>
      </c>
      <c r="D2453" s="1" t="s">
        <v>342</v>
      </c>
      <c r="E2453" s="1" t="s">
        <v>124</v>
      </c>
      <c r="F2453" s="1" t="s">
        <v>125</v>
      </c>
    </row>
    <row r="2454" spans="1:6" x14ac:dyDescent="0.25">
      <c r="A2454" s="1" t="s">
        <v>336</v>
      </c>
      <c r="C2454" s="1" t="s">
        <v>392</v>
      </c>
      <c r="D2454" s="1" t="s">
        <v>393</v>
      </c>
      <c r="E2454" s="1" t="s">
        <v>201</v>
      </c>
      <c r="F2454" s="1" t="s">
        <v>202</v>
      </c>
    </row>
    <row r="2455" spans="1:6" x14ac:dyDescent="0.25">
      <c r="A2455" s="1" t="s">
        <v>121</v>
      </c>
      <c r="C2455" s="1" t="s">
        <v>295</v>
      </c>
      <c r="D2455" s="1" t="s">
        <v>296</v>
      </c>
      <c r="E2455" s="1" t="s">
        <v>201</v>
      </c>
      <c r="F2455" s="1" t="s">
        <v>202</v>
      </c>
    </row>
    <row r="2456" spans="1:6" x14ac:dyDescent="0.25">
      <c r="A2456" s="1" t="s">
        <v>336</v>
      </c>
      <c r="C2456" s="1" t="s">
        <v>339</v>
      </c>
      <c r="D2456" s="1" t="s">
        <v>340</v>
      </c>
      <c r="E2456" s="1" t="s">
        <v>124</v>
      </c>
      <c r="F2456" s="1" t="s">
        <v>125</v>
      </c>
    </row>
    <row r="2457" spans="1:6" x14ac:dyDescent="0.25">
      <c r="A2457" s="1" t="s">
        <v>336</v>
      </c>
      <c r="C2457" s="1" t="s">
        <v>391</v>
      </c>
      <c r="D2457" s="1" t="s">
        <v>298</v>
      </c>
      <c r="E2457" s="1" t="s">
        <v>201</v>
      </c>
      <c r="F2457" s="1" t="s">
        <v>202</v>
      </c>
    </row>
    <row r="2458" spans="1:6" x14ac:dyDescent="0.25">
      <c r="A2458" s="1" t="s">
        <v>121</v>
      </c>
      <c r="C2458" s="1" t="s">
        <v>176</v>
      </c>
      <c r="D2458" s="1" t="s">
        <v>177</v>
      </c>
      <c r="E2458" s="1" t="s">
        <v>124</v>
      </c>
      <c r="F2458" s="1" t="s">
        <v>125</v>
      </c>
    </row>
    <row r="2459" spans="1:6" x14ac:dyDescent="0.25">
      <c r="A2459" s="1" t="s">
        <v>336</v>
      </c>
      <c r="C2459" s="1">
        <v>1846</v>
      </c>
      <c r="D2459" s="1" t="s">
        <v>389</v>
      </c>
      <c r="E2459" s="1" t="s">
        <v>201</v>
      </c>
      <c r="F2459" s="1" t="s">
        <v>202</v>
      </c>
    </row>
    <row r="2460" spans="1:6" x14ac:dyDescent="0.25">
      <c r="A2460" s="1" t="s">
        <v>336</v>
      </c>
      <c r="C2460" s="1">
        <v>1846</v>
      </c>
      <c r="D2460" s="1" t="s">
        <v>390</v>
      </c>
      <c r="E2460" s="1" t="s">
        <v>201</v>
      </c>
      <c r="F2460" s="1" t="s">
        <v>202</v>
      </c>
    </row>
    <row r="2461" spans="1:6" x14ac:dyDescent="0.25">
      <c r="A2461" s="1" t="s">
        <v>336</v>
      </c>
      <c r="C2461" s="1" t="s">
        <v>387</v>
      </c>
      <c r="D2461" s="1" t="s">
        <v>388</v>
      </c>
      <c r="E2461" s="1" t="s">
        <v>201</v>
      </c>
      <c r="F2461" s="1" t="s">
        <v>202</v>
      </c>
    </row>
    <row r="2462" spans="1:6" x14ac:dyDescent="0.25">
      <c r="A2462" s="1" t="s">
        <v>336</v>
      </c>
      <c r="C2462" s="1" t="s">
        <v>337</v>
      </c>
      <c r="D2462" s="1" t="s">
        <v>338</v>
      </c>
      <c r="E2462" s="1" t="s">
        <v>124</v>
      </c>
      <c r="F2462" s="1" t="s">
        <v>125</v>
      </c>
    </row>
    <row r="2463" spans="1:6" x14ac:dyDescent="0.25">
      <c r="A2463" s="1" t="s">
        <v>121</v>
      </c>
      <c r="C2463" s="1" t="s">
        <v>293</v>
      </c>
      <c r="D2463" s="1" t="s">
        <v>294</v>
      </c>
      <c r="E2463" s="1" t="s">
        <v>201</v>
      </c>
      <c r="F2463" s="1" t="s">
        <v>202</v>
      </c>
    </row>
    <row r="2464" spans="1:6" x14ac:dyDescent="0.25">
      <c r="A2464" s="1" t="s">
        <v>121</v>
      </c>
      <c r="C2464" s="1" t="s">
        <v>292</v>
      </c>
      <c r="D2464" s="1" t="s">
        <v>173</v>
      </c>
      <c r="E2464" s="1" t="s">
        <v>201</v>
      </c>
      <c r="F2464" s="1" t="s">
        <v>202</v>
      </c>
    </row>
    <row r="2465" spans="1:6" x14ac:dyDescent="0.25">
      <c r="A2465" s="1" t="s">
        <v>301</v>
      </c>
      <c r="C2465" s="1" t="s">
        <v>302</v>
      </c>
      <c r="D2465" s="1" t="s">
        <v>303</v>
      </c>
      <c r="E2465" s="1" t="s">
        <v>124</v>
      </c>
      <c r="F2465" s="1" t="s">
        <v>125</v>
      </c>
    </row>
    <row r="2466" spans="1:6" x14ac:dyDescent="0.25">
      <c r="A2466" s="1" t="s">
        <v>121</v>
      </c>
      <c r="C2466" s="1" t="s">
        <v>174</v>
      </c>
      <c r="D2466" s="1" t="s">
        <v>175</v>
      </c>
      <c r="E2466" s="1" t="s">
        <v>124</v>
      </c>
      <c r="F2466" s="1" t="s">
        <v>125</v>
      </c>
    </row>
    <row r="2467" spans="1:6" x14ac:dyDescent="0.25">
      <c r="A2467" s="1" t="s">
        <v>121</v>
      </c>
      <c r="C2467" s="1" t="s">
        <v>290</v>
      </c>
      <c r="D2467" s="1" t="s">
        <v>291</v>
      </c>
      <c r="E2467" s="1" t="s">
        <v>201</v>
      </c>
      <c r="F2467" s="1" t="s">
        <v>202</v>
      </c>
    </row>
    <row r="2468" spans="1:6" x14ac:dyDescent="0.25">
      <c r="A2468" s="1" t="s">
        <v>121</v>
      </c>
      <c r="C2468" s="1" t="s">
        <v>288</v>
      </c>
      <c r="D2468" s="1" t="s">
        <v>289</v>
      </c>
      <c r="E2468" s="1" t="s">
        <v>201</v>
      </c>
      <c r="F2468" s="1" t="s">
        <v>202</v>
      </c>
    </row>
    <row r="2469" spans="1:6" x14ac:dyDescent="0.25">
      <c r="A2469" s="1" t="s">
        <v>121</v>
      </c>
      <c r="C2469" s="1" t="s">
        <v>287</v>
      </c>
      <c r="D2469" s="1" t="s">
        <v>258</v>
      </c>
      <c r="E2469" s="1" t="s">
        <v>201</v>
      </c>
      <c r="F2469" s="1" t="s">
        <v>202</v>
      </c>
    </row>
    <row r="2470" spans="1:6" x14ac:dyDescent="0.25">
      <c r="A2470" s="1" t="s">
        <v>121</v>
      </c>
      <c r="C2470" s="1" t="s">
        <v>172</v>
      </c>
      <c r="D2470" s="1" t="s">
        <v>173</v>
      </c>
      <c r="E2470" s="1" t="s">
        <v>124</v>
      </c>
      <c r="F2470" s="1" t="s">
        <v>125</v>
      </c>
    </row>
    <row r="2471" spans="1:6" x14ac:dyDescent="0.25">
      <c r="A2471" s="1" t="s">
        <v>121</v>
      </c>
      <c r="C2471" s="1" t="s">
        <v>170</v>
      </c>
      <c r="D2471" s="1" t="s">
        <v>171</v>
      </c>
      <c r="E2471" s="1" t="s">
        <v>124</v>
      </c>
      <c r="F2471" s="1" t="s">
        <v>125</v>
      </c>
    </row>
    <row r="2472" spans="1:6" x14ac:dyDescent="0.25">
      <c r="A2472" s="1" t="s">
        <v>121</v>
      </c>
      <c r="C2472" s="1" t="s">
        <v>286</v>
      </c>
      <c r="D2472" s="1" t="s">
        <v>215</v>
      </c>
      <c r="E2472" s="1" t="s">
        <v>201</v>
      </c>
      <c r="F2472" s="1" t="s">
        <v>202</v>
      </c>
    </row>
    <row r="2473" spans="1:6" x14ac:dyDescent="0.25">
      <c r="A2473" s="1" t="s">
        <v>121</v>
      </c>
      <c r="C2473" s="1" t="s">
        <v>284</v>
      </c>
      <c r="D2473" s="1" t="s">
        <v>285</v>
      </c>
      <c r="E2473" s="1" t="s">
        <v>201</v>
      </c>
      <c r="F2473" s="1" t="s">
        <v>202</v>
      </c>
    </row>
    <row r="2474" spans="1:6" x14ac:dyDescent="0.25">
      <c r="A2474" s="1" t="s">
        <v>121</v>
      </c>
      <c r="C2474" s="1" t="s">
        <v>168</v>
      </c>
      <c r="D2474" s="1" t="s">
        <v>169</v>
      </c>
      <c r="E2474" s="1" t="s">
        <v>124</v>
      </c>
      <c r="F2474" s="1" t="s">
        <v>125</v>
      </c>
    </row>
    <row r="2475" spans="1:6" x14ac:dyDescent="0.25">
      <c r="A2475" s="1" t="s">
        <v>121</v>
      </c>
      <c r="C2475" s="1" t="s">
        <v>282</v>
      </c>
      <c r="D2475" s="1" t="s">
        <v>283</v>
      </c>
      <c r="E2475" s="1" t="s">
        <v>201</v>
      </c>
      <c r="F2475" s="1" t="s">
        <v>202</v>
      </c>
    </row>
    <row r="2476" spans="1:6" x14ac:dyDescent="0.25">
      <c r="A2476" s="1" t="s">
        <v>121</v>
      </c>
      <c r="C2476" s="1" t="s">
        <v>281</v>
      </c>
      <c r="D2476" s="1" t="s">
        <v>275</v>
      </c>
      <c r="E2476" s="1" t="s">
        <v>201</v>
      </c>
      <c r="F2476" s="1" t="s">
        <v>202</v>
      </c>
    </row>
    <row r="2477" spans="1:6" x14ac:dyDescent="0.25">
      <c r="A2477" s="1" t="s">
        <v>121</v>
      </c>
      <c r="C2477" s="1" t="s">
        <v>166</v>
      </c>
      <c r="D2477" s="1" t="s">
        <v>167</v>
      </c>
      <c r="E2477" s="1" t="s">
        <v>124</v>
      </c>
      <c r="F2477" s="1" t="s">
        <v>125</v>
      </c>
    </row>
    <row r="2478" spans="1:6" x14ac:dyDescent="0.25">
      <c r="A2478" s="1" t="s">
        <v>121</v>
      </c>
      <c r="C2478" s="1" t="s">
        <v>165</v>
      </c>
      <c r="D2478" s="1" t="s">
        <v>156</v>
      </c>
      <c r="E2478" s="1" t="s">
        <v>124</v>
      </c>
      <c r="F2478" s="1" t="s">
        <v>125</v>
      </c>
    </row>
    <row r="2479" spans="1:6" x14ac:dyDescent="0.25">
      <c r="A2479" s="1" t="s">
        <v>121</v>
      </c>
      <c r="C2479" s="1" t="s">
        <v>280</v>
      </c>
      <c r="D2479" s="1" t="s">
        <v>226</v>
      </c>
      <c r="E2479" s="1" t="s">
        <v>201</v>
      </c>
      <c r="F2479" s="1" t="s">
        <v>202</v>
      </c>
    </row>
    <row r="2480" spans="1:6" x14ac:dyDescent="0.25">
      <c r="A2480" s="1" t="s">
        <v>121</v>
      </c>
      <c r="C2480" s="1" t="s">
        <v>163</v>
      </c>
      <c r="D2480" s="1" t="s">
        <v>164</v>
      </c>
      <c r="E2480" s="1" t="s">
        <v>124</v>
      </c>
      <c r="F2480" s="1" t="s">
        <v>125</v>
      </c>
    </row>
    <row r="2481" spans="1:6" x14ac:dyDescent="0.25">
      <c r="A2481" s="1" t="s">
        <v>121</v>
      </c>
      <c r="C2481" s="1" t="s">
        <v>279</v>
      </c>
      <c r="D2481" s="1" t="s">
        <v>167</v>
      </c>
      <c r="E2481" s="1" t="s">
        <v>201</v>
      </c>
      <c r="F2481" s="1" t="s">
        <v>202</v>
      </c>
    </row>
    <row r="2482" spans="1:6" x14ac:dyDescent="0.25">
      <c r="A2482" s="1" t="s">
        <v>121</v>
      </c>
      <c r="C2482" s="1" t="s">
        <v>277</v>
      </c>
      <c r="D2482" s="1" t="s">
        <v>278</v>
      </c>
      <c r="E2482" s="1" t="s">
        <v>201</v>
      </c>
      <c r="F2482" s="1" t="s">
        <v>202</v>
      </c>
    </row>
    <row r="2483" spans="1:6" x14ac:dyDescent="0.25">
      <c r="A2483" s="1" t="s">
        <v>121</v>
      </c>
      <c r="C2483" s="1" t="s">
        <v>161</v>
      </c>
      <c r="D2483" s="1" t="s">
        <v>162</v>
      </c>
      <c r="E2483" s="1" t="s">
        <v>124</v>
      </c>
      <c r="F2483" s="1" t="s">
        <v>125</v>
      </c>
    </row>
    <row r="2484" spans="1:6" x14ac:dyDescent="0.25">
      <c r="A2484" s="1" t="s">
        <v>121</v>
      </c>
      <c r="C2484" s="1" t="s">
        <v>276</v>
      </c>
      <c r="D2484" s="1" t="s">
        <v>164</v>
      </c>
      <c r="E2484" s="1" t="s">
        <v>201</v>
      </c>
      <c r="F2484" s="1" t="s">
        <v>202</v>
      </c>
    </row>
    <row r="2485" spans="1:6" x14ac:dyDescent="0.25">
      <c r="A2485" s="1" t="s">
        <v>121</v>
      </c>
      <c r="C2485" s="1" t="s">
        <v>159</v>
      </c>
      <c r="D2485" s="1" t="s">
        <v>160</v>
      </c>
      <c r="E2485" s="1" t="s">
        <v>124</v>
      </c>
      <c r="F2485" s="1" t="s">
        <v>125</v>
      </c>
    </row>
    <row r="2486" spans="1:6" x14ac:dyDescent="0.25">
      <c r="A2486" s="1" t="s">
        <v>121</v>
      </c>
      <c r="C2486" s="1" t="s">
        <v>274</v>
      </c>
      <c r="D2486" s="1" t="s">
        <v>275</v>
      </c>
      <c r="E2486" s="1" t="s">
        <v>201</v>
      </c>
      <c r="F2486" s="1" t="s">
        <v>202</v>
      </c>
    </row>
    <row r="2487" spans="1:6" x14ac:dyDescent="0.25">
      <c r="A2487" s="1" t="s">
        <v>121</v>
      </c>
      <c r="C2487" s="1" t="s">
        <v>157</v>
      </c>
      <c r="D2487" s="1" t="s">
        <v>158</v>
      </c>
      <c r="E2487" s="1" t="s">
        <v>124</v>
      </c>
      <c r="F2487" s="1" t="s">
        <v>125</v>
      </c>
    </row>
    <row r="2488" spans="1:6" x14ac:dyDescent="0.25">
      <c r="A2488" s="1" t="s">
        <v>121</v>
      </c>
      <c r="C2488" s="1" t="s">
        <v>155</v>
      </c>
      <c r="D2488" s="1" t="s">
        <v>156</v>
      </c>
      <c r="E2488" s="1" t="s">
        <v>124</v>
      </c>
      <c r="F2488" s="1" t="s">
        <v>125</v>
      </c>
    </row>
    <row r="2489" spans="1:6" x14ac:dyDescent="0.25">
      <c r="A2489" s="1" t="s">
        <v>121</v>
      </c>
      <c r="C2489" s="1" t="s">
        <v>272</v>
      </c>
      <c r="D2489" s="1" t="s">
        <v>273</v>
      </c>
      <c r="E2489" s="1" t="s">
        <v>201</v>
      </c>
      <c r="F2489" s="1" t="s">
        <v>202</v>
      </c>
    </row>
    <row r="2490" spans="1:6" x14ac:dyDescent="0.25">
      <c r="A2490" s="1" t="s">
        <v>121</v>
      </c>
      <c r="C2490" s="1" t="s">
        <v>270</v>
      </c>
      <c r="D2490" s="1" t="s">
        <v>271</v>
      </c>
      <c r="E2490" s="1" t="s">
        <v>201</v>
      </c>
      <c r="F2490" s="1" t="s">
        <v>202</v>
      </c>
    </row>
    <row r="2491" spans="1:6" x14ac:dyDescent="0.25">
      <c r="A2491" s="1" t="s">
        <v>121</v>
      </c>
      <c r="C2491" s="1" t="s">
        <v>268</v>
      </c>
      <c r="D2491" s="1" t="s">
        <v>269</v>
      </c>
      <c r="E2491" s="1" t="s">
        <v>201</v>
      </c>
      <c r="F2491" s="1" t="s">
        <v>202</v>
      </c>
    </row>
    <row r="2492" spans="1:6" x14ac:dyDescent="0.25">
      <c r="A2492" s="1" t="s">
        <v>121</v>
      </c>
      <c r="C2492" s="1" t="s">
        <v>153</v>
      </c>
      <c r="D2492" s="1" t="s">
        <v>154</v>
      </c>
      <c r="E2492" s="1" t="s">
        <v>124</v>
      </c>
      <c r="F2492" s="1" t="s">
        <v>125</v>
      </c>
    </row>
    <row r="2493" spans="1:6" x14ac:dyDescent="0.25">
      <c r="A2493" s="1" t="s">
        <v>121</v>
      </c>
      <c r="C2493" s="1" t="s">
        <v>151</v>
      </c>
      <c r="D2493" s="1" t="s">
        <v>152</v>
      </c>
      <c r="E2493" s="1" t="s">
        <v>124</v>
      </c>
      <c r="F2493" s="1" t="s">
        <v>125</v>
      </c>
    </row>
    <row r="2494" spans="1:6" x14ac:dyDescent="0.25">
      <c r="A2494" s="1" t="s">
        <v>121</v>
      </c>
      <c r="C2494" s="1" t="s">
        <v>266</v>
      </c>
      <c r="D2494" s="1" t="s">
        <v>267</v>
      </c>
      <c r="E2494" s="1" t="s">
        <v>201</v>
      </c>
      <c r="F2494" s="1" t="s">
        <v>202</v>
      </c>
    </row>
    <row r="2495" spans="1:6" x14ac:dyDescent="0.25">
      <c r="A2495" s="1" t="s">
        <v>121</v>
      </c>
      <c r="C2495" s="1" t="s">
        <v>149</v>
      </c>
      <c r="D2495" s="1" t="s">
        <v>150</v>
      </c>
      <c r="E2495" s="1" t="s">
        <v>124</v>
      </c>
      <c r="F2495" s="1" t="s">
        <v>125</v>
      </c>
    </row>
    <row r="2496" spans="1:6" x14ac:dyDescent="0.25">
      <c r="A2496" s="1" t="s">
        <v>121</v>
      </c>
      <c r="C2496" s="1" t="s">
        <v>265</v>
      </c>
      <c r="D2496" s="1" t="s">
        <v>135</v>
      </c>
      <c r="E2496" s="1" t="s">
        <v>201</v>
      </c>
      <c r="F2496" s="1" t="s">
        <v>202</v>
      </c>
    </row>
    <row r="2497" spans="1:6" x14ac:dyDescent="0.25">
      <c r="A2497" s="1" t="s">
        <v>121</v>
      </c>
      <c r="C2497" s="1" t="s">
        <v>147</v>
      </c>
      <c r="D2497" s="1" t="s">
        <v>148</v>
      </c>
      <c r="E2497" s="1" t="s">
        <v>124</v>
      </c>
      <c r="F2497" s="1" t="s">
        <v>125</v>
      </c>
    </row>
    <row r="2498" spans="1:6" x14ac:dyDescent="0.25">
      <c r="A2498" s="1" t="s">
        <v>121</v>
      </c>
      <c r="C2498" s="1" t="s">
        <v>145</v>
      </c>
      <c r="D2498" s="1" t="s">
        <v>146</v>
      </c>
      <c r="E2498" s="1" t="s">
        <v>124</v>
      </c>
      <c r="F2498" s="1" t="s">
        <v>125</v>
      </c>
    </row>
    <row r="2499" spans="1:6" x14ac:dyDescent="0.25">
      <c r="A2499" s="1" t="s">
        <v>121</v>
      </c>
      <c r="C2499" s="1" t="s">
        <v>144</v>
      </c>
      <c r="D2499" s="1" t="s">
        <v>129</v>
      </c>
      <c r="E2499" s="1" t="s">
        <v>124</v>
      </c>
      <c r="F2499" s="1" t="s">
        <v>125</v>
      </c>
    </row>
    <row r="2500" spans="1:6" x14ac:dyDescent="0.25">
      <c r="A2500" s="1" t="s">
        <v>121</v>
      </c>
      <c r="C2500" s="1" t="s">
        <v>142</v>
      </c>
      <c r="D2500" s="1" t="s">
        <v>143</v>
      </c>
      <c r="E2500" s="1" t="s">
        <v>124</v>
      </c>
      <c r="F2500" s="1" t="s">
        <v>125</v>
      </c>
    </row>
    <row r="2501" spans="1:6" x14ac:dyDescent="0.25">
      <c r="A2501" s="1" t="s">
        <v>121</v>
      </c>
      <c r="C2501" s="1" t="s">
        <v>141</v>
      </c>
      <c r="D2501" s="1" t="s">
        <v>135</v>
      </c>
      <c r="E2501" s="1" t="s">
        <v>124</v>
      </c>
      <c r="F2501" s="1" t="s">
        <v>125</v>
      </c>
    </row>
    <row r="2502" spans="1:6" x14ac:dyDescent="0.25">
      <c r="A2502" s="1" t="s">
        <v>121</v>
      </c>
      <c r="C2502" s="1" t="s">
        <v>263</v>
      </c>
      <c r="D2502" s="1" t="s">
        <v>264</v>
      </c>
      <c r="E2502" s="1" t="s">
        <v>201</v>
      </c>
      <c r="F2502" s="1" t="s">
        <v>202</v>
      </c>
    </row>
    <row r="2503" spans="1:6" x14ac:dyDescent="0.25">
      <c r="A2503" s="1" t="s">
        <v>121</v>
      </c>
      <c r="C2503" s="1" t="s">
        <v>262</v>
      </c>
      <c r="D2503" s="1" t="s">
        <v>169</v>
      </c>
      <c r="E2503" s="1" t="s">
        <v>201</v>
      </c>
      <c r="F2503" s="1" t="s">
        <v>202</v>
      </c>
    </row>
    <row r="2504" spans="1:6" x14ac:dyDescent="0.25">
      <c r="A2504" s="1" t="s">
        <v>121</v>
      </c>
      <c r="C2504" s="1" t="s">
        <v>261</v>
      </c>
      <c r="D2504" s="1" t="s">
        <v>143</v>
      </c>
      <c r="E2504" s="1" t="s">
        <v>201</v>
      </c>
      <c r="F2504" s="1" t="s">
        <v>202</v>
      </c>
    </row>
    <row r="2505" spans="1:6" x14ac:dyDescent="0.25">
      <c r="A2505" s="1" t="s">
        <v>121</v>
      </c>
      <c r="C2505" s="1" t="s">
        <v>138</v>
      </c>
      <c r="D2505" s="1" t="s">
        <v>140</v>
      </c>
      <c r="E2505" s="1" t="s">
        <v>124</v>
      </c>
      <c r="F2505" s="1" t="s">
        <v>125</v>
      </c>
    </row>
    <row r="2506" spans="1:6" x14ac:dyDescent="0.25">
      <c r="A2506" s="1" t="s">
        <v>121</v>
      </c>
      <c r="C2506" s="1" t="s">
        <v>138</v>
      </c>
      <c r="D2506" s="1" t="s">
        <v>139</v>
      </c>
      <c r="E2506" s="1" t="s">
        <v>124</v>
      </c>
      <c r="F2506" s="1" t="s">
        <v>125</v>
      </c>
    </row>
    <row r="2507" spans="1:6" x14ac:dyDescent="0.25">
      <c r="A2507" s="1" t="s">
        <v>121</v>
      </c>
      <c r="C2507" s="1" t="s">
        <v>260</v>
      </c>
      <c r="D2507" s="1" t="s">
        <v>211</v>
      </c>
      <c r="E2507" s="1" t="s">
        <v>201</v>
      </c>
      <c r="F2507" s="1" t="s">
        <v>202</v>
      </c>
    </row>
    <row r="2508" spans="1:6" x14ac:dyDescent="0.25">
      <c r="A2508" s="1" t="s">
        <v>121</v>
      </c>
      <c r="C2508" s="1" t="s">
        <v>136</v>
      </c>
      <c r="D2508" s="1" t="s">
        <v>137</v>
      </c>
      <c r="E2508" s="1" t="s">
        <v>124</v>
      </c>
      <c r="F2508" s="1" t="s">
        <v>125</v>
      </c>
    </row>
    <row r="2509" spans="1:6" x14ac:dyDescent="0.25">
      <c r="A2509" s="1" t="s">
        <v>121</v>
      </c>
      <c r="C2509" s="1" t="s">
        <v>259</v>
      </c>
      <c r="D2509" s="1" t="s">
        <v>215</v>
      </c>
      <c r="E2509" s="1" t="s">
        <v>201</v>
      </c>
      <c r="F2509" s="1" t="s">
        <v>202</v>
      </c>
    </row>
    <row r="2510" spans="1:6" x14ac:dyDescent="0.25">
      <c r="A2510" s="1" t="s">
        <v>121</v>
      </c>
      <c r="C2510" s="1" t="s">
        <v>257</v>
      </c>
      <c r="D2510" s="1" t="s">
        <v>258</v>
      </c>
      <c r="E2510" s="1" t="s">
        <v>201</v>
      </c>
      <c r="F2510" s="1" t="s">
        <v>202</v>
      </c>
    </row>
    <row r="2511" spans="1:6" x14ac:dyDescent="0.25">
      <c r="A2511" s="1" t="s">
        <v>121</v>
      </c>
      <c r="C2511" s="1" t="s">
        <v>255</v>
      </c>
      <c r="D2511" s="1" t="s">
        <v>256</v>
      </c>
      <c r="E2511" s="1" t="s">
        <v>201</v>
      </c>
      <c r="F2511" s="1" t="s">
        <v>202</v>
      </c>
    </row>
    <row r="2512" spans="1:6" x14ac:dyDescent="0.25">
      <c r="A2512" s="1" t="s">
        <v>121</v>
      </c>
      <c r="C2512" s="1" t="s">
        <v>134</v>
      </c>
      <c r="D2512" s="1" t="s">
        <v>135</v>
      </c>
      <c r="E2512" s="1" t="s">
        <v>124</v>
      </c>
      <c r="F2512" s="1" t="s">
        <v>125</v>
      </c>
    </row>
    <row r="2513" spans="1:6" x14ac:dyDescent="0.25">
      <c r="A2513" s="1" t="s">
        <v>121</v>
      </c>
      <c r="C2513" s="1" t="s">
        <v>253</v>
      </c>
      <c r="D2513" s="1" t="s">
        <v>254</v>
      </c>
      <c r="E2513" s="1" t="s">
        <v>201</v>
      </c>
      <c r="F2513" s="1" t="s">
        <v>202</v>
      </c>
    </row>
    <row r="2514" spans="1:6" x14ac:dyDescent="0.25">
      <c r="A2514" s="1" t="s">
        <v>121</v>
      </c>
      <c r="C2514" s="1" t="s">
        <v>132</v>
      </c>
      <c r="D2514" s="1" t="s">
        <v>133</v>
      </c>
      <c r="E2514" s="1" t="s">
        <v>124</v>
      </c>
      <c r="F2514" s="1" t="s">
        <v>125</v>
      </c>
    </row>
    <row r="2515" spans="1:6" x14ac:dyDescent="0.25">
      <c r="A2515" s="1" t="s">
        <v>121</v>
      </c>
      <c r="C2515" s="1" t="s">
        <v>252</v>
      </c>
      <c r="D2515" s="1" t="s">
        <v>133</v>
      </c>
      <c r="E2515" s="1" t="s">
        <v>201</v>
      </c>
      <c r="F2515" s="1" t="s">
        <v>202</v>
      </c>
    </row>
    <row r="2516" spans="1:6" x14ac:dyDescent="0.25">
      <c r="A2516" s="1" t="s">
        <v>121</v>
      </c>
      <c r="C2516" s="1" t="s">
        <v>130</v>
      </c>
      <c r="D2516" s="1" t="s">
        <v>131</v>
      </c>
      <c r="E2516" s="1" t="s">
        <v>124</v>
      </c>
      <c r="F2516" s="1" t="s">
        <v>125</v>
      </c>
    </row>
    <row r="2517" spans="1:6" x14ac:dyDescent="0.25">
      <c r="A2517" s="1" t="s">
        <v>121</v>
      </c>
      <c r="C2517" s="1" t="s">
        <v>251</v>
      </c>
      <c r="D2517" s="1" t="s">
        <v>148</v>
      </c>
      <c r="E2517" s="1" t="s">
        <v>201</v>
      </c>
      <c r="F2517" s="1" t="s">
        <v>202</v>
      </c>
    </row>
    <row r="2518" spans="1:6" x14ac:dyDescent="0.25">
      <c r="A2518" s="1" t="s">
        <v>121</v>
      </c>
      <c r="C2518" s="1" t="s">
        <v>128</v>
      </c>
      <c r="D2518" s="1" t="s">
        <v>129</v>
      </c>
      <c r="E2518" s="1" t="s">
        <v>124</v>
      </c>
      <c r="F2518" s="1" t="s">
        <v>125</v>
      </c>
    </row>
    <row r="2519" spans="1:6" x14ac:dyDescent="0.25">
      <c r="A2519" s="1" t="s">
        <v>121</v>
      </c>
      <c r="C2519" s="1" t="s">
        <v>250</v>
      </c>
      <c r="D2519" s="1" t="s">
        <v>148</v>
      </c>
      <c r="E2519" s="1" t="s">
        <v>201</v>
      </c>
      <c r="F2519" s="1" t="s">
        <v>202</v>
      </c>
    </row>
    <row r="2520" spans="1:6" x14ac:dyDescent="0.25">
      <c r="A2520" s="1" t="s">
        <v>121</v>
      </c>
      <c r="C2520" s="1" t="s">
        <v>126</v>
      </c>
      <c r="D2520" s="1" t="s">
        <v>127</v>
      </c>
      <c r="E2520" s="1" t="s">
        <v>124</v>
      </c>
      <c r="F2520" s="1" t="s">
        <v>125</v>
      </c>
    </row>
    <row r="2521" spans="1:6" x14ac:dyDescent="0.25">
      <c r="A2521" s="1" t="s">
        <v>121</v>
      </c>
      <c r="C2521" s="1" t="s">
        <v>248</v>
      </c>
      <c r="D2521" s="1" t="s">
        <v>249</v>
      </c>
      <c r="E2521" s="1" t="s">
        <v>201</v>
      </c>
      <c r="F2521" s="1" t="s">
        <v>202</v>
      </c>
    </row>
    <row r="2522" spans="1:6" x14ac:dyDescent="0.25">
      <c r="A2522" s="1" t="s">
        <v>121</v>
      </c>
      <c r="C2522" s="1">
        <v>1005</v>
      </c>
      <c r="D2522" s="1" t="s">
        <v>247</v>
      </c>
      <c r="E2522" s="1" t="s">
        <v>201</v>
      </c>
      <c r="F2522" s="1" t="s">
        <v>202</v>
      </c>
    </row>
    <row r="2523" spans="1:6" x14ac:dyDescent="0.25">
      <c r="A2523" s="1" t="s">
        <v>121</v>
      </c>
      <c r="C2523" s="1" t="s">
        <v>122</v>
      </c>
      <c r="D2523" s="1" t="s">
        <v>123</v>
      </c>
      <c r="E2523" s="1" t="s">
        <v>124</v>
      </c>
      <c r="F2523" s="1" t="s">
        <v>125</v>
      </c>
    </row>
    <row r="2524" spans="1:6" x14ac:dyDescent="0.25">
      <c r="A2524" s="1" t="s">
        <v>121</v>
      </c>
      <c r="C2524" s="1" t="s">
        <v>246</v>
      </c>
      <c r="D2524" s="1" t="s">
        <v>238</v>
      </c>
      <c r="E2524" s="1" t="s">
        <v>201</v>
      </c>
      <c r="F2524" s="1" t="s">
        <v>202</v>
      </c>
    </row>
    <row r="2525" spans="1:6" x14ac:dyDescent="0.25">
      <c r="A2525" s="1" t="s">
        <v>121</v>
      </c>
      <c r="C2525" s="1" t="s">
        <v>244</v>
      </c>
      <c r="D2525" s="1" t="s">
        <v>245</v>
      </c>
      <c r="E2525" s="1" t="s">
        <v>201</v>
      </c>
      <c r="F2525" s="1" t="s">
        <v>202</v>
      </c>
    </row>
    <row r="2526" spans="1:6" x14ac:dyDescent="0.25">
      <c r="A2526" s="1" t="s">
        <v>121</v>
      </c>
      <c r="C2526" s="1" t="s">
        <v>243</v>
      </c>
      <c r="D2526" s="1" t="s">
        <v>220</v>
      </c>
      <c r="E2526" s="1" t="s">
        <v>201</v>
      </c>
      <c r="F2526" s="1" t="s">
        <v>202</v>
      </c>
    </row>
    <row r="2527" spans="1:6" x14ac:dyDescent="0.25">
      <c r="A2527" s="1" t="s">
        <v>121</v>
      </c>
      <c r="C2527" s="1" t="s">
        <v>241</v>
      </c>
      <c r="D2527" s="1" t="s">
        <v>242</v>
      </c>
      <c r="E2527" s="1" t="s">
        <v>201</v>
      </c>
      <c r="F2527" s="1" t="s">
        <v>202</v>
      </c>
    </row>
    <row r="2528" spans="1:6" x14ac:dyDescent="0.25">
      <c r="A2528" s="1" t="s">
        <v>121</v>
      </c>
      <c r="C2528" s="1" t="s">
        <v>240</v>
      </c>
      <c r="D2528" s="1" t="s">
        <v>238</v>
      </c>
      <c r="E2528" s="1" t="s">
        <v>201</v>
      </c>
      <c r="F2528" s="1" t="s">
        <v>202</v>
      </c>
    </row>
    <row r="2529" spans="1:6" x14ac:dyDescent="0.25">
      <c r="A2529" s="1" t="s">
        <v>121</v>
      </c>
      <c r="C2529" s="1" t="s">
        <v>239</v>
      </c>
      <c r="D2529" s="1" t="s">
        <v>238</v>
      </c>
      <c r="E2529" s="1" t="s">
        <v>201</v>
      </c>
      <c r="F2529" s="1" t="s">
        <v>202</v>
      </c>
    </row>
    <row r="2530" spans="1:6" x14ac:dyDescent="0.25">
      <c r="A2530" s="1" t="s">
        <v>121</v>
      </c>
      <c r="C2530" s="1" t="s">
        <v>237</v>
      </c>
      <c r="D2530" s="1" t="s">
        <v>238</v>
      </c>
      <c r="E2530" s="1" t="s">
        <v>201</v>
      </c>
      <c r="F2530" s="1" t="s">
        <v>202</v>
      </c>
    </row>
    <row r="2531" spans="1:6" x14ac:dyDescent="0.25">
      <c r="A2531" s="1" t="s">
        <v>121</v>
      </c>
      <c r="C2531" s="1" t="s">
        <v>235</v>
      </c>
      <c r="D2531" s="1" t="s">
        <v>236</v>
      </c>
      <c r="E2531" s="1" t="s">
        <v>201</v>
      </c>
      <c r="F2531" s="1" t="s">
        <v>202</v>
      </c>
    </row>
    <row r="2532" spans="1:6" x14ac:dyDescent="0.25">
      <c r="A2532" s="1" t="s">
        <v>121</v>
      </c>
      <c r="C2532" s="1" t="s">
        <v>234</v>
      </c>
      <c r="D2532" s="1" t="s">
        <v>123</v>
      </c>
      <c r="E2532" s="1" t="s">
        <v>201</v>
      </c>
      <c r="F2532" s="1" t="s">
        <v>202</v>
      </c>
    </row>
    <row r="2533" spans="1:6" x14ac:dyDescent="0.25">
      <c r="A2533" s="1" t="s">
        <v>121</v>
      </c>
      <c r="C2533" s="1" t="s">
        <v>232</v>
      </c>
      <c r="D2533" s="1" t="s">
        <v>233</v>
      </c>
      <c r="E2533" s="1" t="s">
        <v>201</v>
      </c>
      <c r="F2533" s="1" t="s">
        <v>202</v>
      </c>
    </row>
    <row r="2534" spans="1:6" x14ac:dyDescent="0.25">
      <c r="A2534" s="1" t="s">
        <v>121</v>
      </c>
      <c r="C2534" s="1" t="s">
        <v>231</v>
      </c>
      <c r="D2534" s="1" t="s">
        <v>164</v>
      </c>
      <c r="E2534" s="1" t="s">
        <v>201</v>
      </c>
      <c r="F2534" s="1" t="s">
        <v>202</v>
      </c>
    </row>
    <row r="2535" spans="1:6" x14ac:dyDescent="0.25">
      <c r="A2535" s="1" t="s">
        <v>121</v>
      </c>
      <c r="C2535" s="1" t="s">
        <v>229</v>
      </c>
      <c r="D2535" s="1" t="s">
        <v>230</v>
      </c>
      <c r="E2535" s="1" t="s">
        <v>201</v>
      </c>
      <c r="F2535" s="1" t="s">
        <v>202</v>
      </c>
    </row>
    <row r="2536" spans="1:6" x14ac:dyDescent="0.25">
      <c r="A2536" s="1" t="s">
        <v>121</v>
      </c>
      <c r="C2536" s="1" t="s">
        <v>227</v>
      </c>
      <c r="D2536" s="1" t="s">
        <v>228</v>
      </c>
      <c r="E2536" s="1" t="s">
        <v>201</v>
      </c>
      <c r="F2536" s="1" t="s">
        <v>202</v>
      </c>
    </row>
    <row r="2537" spans="1:6" x14ac:dyDescent="0.25">
      <c r="A2537" s="1" t="s">
        <v>121</v>
      </c>
      <c r="C2537" s="1" t="s">
        <v>225</v>
      </c>
      <c r="D2537" s="1" t="s">
        <v>226</v>
      </c>
      <c r="E2537" s="1" t="s">
        <v>201</v>
      </c>
      <c r="F2537" s="1" t="s">
        <v>202</v>
      </c>
    </row>
    <row r="2538" spans="1:6" x14ac:dyDescent="0.25">
      <c r="A2538" s="1" t="s">
        <v>121</v>
      </c>
      <c r="C2538" s="1" t="s">
        <v>224</v>
      </c>
      <c r="D2538" s="1" t="s">
        <v>167</v>
      </c>
      <c r="E2538" s="1" t="s">
        <v>201</v>
      </c>
      <c r="F2538" s="1" t="s">
        <v>202</v>
      </c>
    </row>
    <row r="2539" spans="1:6" x14ac:dyDescent="0.25">
      <c r="A2539" s="1" t="s">
        <v>121</v>
      </c>
      <c r="C2539" s="1" t="s">
        <v>223</v>
      </c>
      <c r="D2539" s="1" t="s">
        <v>164</v>
      </c>
      <c r="E2539" s="1" t="s">
        <v>201</v>
      </c>
      <c r="F2539" s="1" t="s">
        <v>202</v>
      </c>
    </row>
    <row r="2540" spans="1:6" x14ac:dyDescent="0.25">
      <c r="A2540" s="1" t="s">
        <v>121</v>
      </c>
      <c r="C2540" s="1" t="s">
        <v>221</v>
      </c>
      <c r="D2540" s="1" t="s">
        <v>222</v>
      </c>
      <c r="E2540" s="1" t="s">
        <v>201</v>
      </c>
      <c r="F2540" s="1" t="s">
        <v>202</v>
      </c>
    </row>
    <row r="2541" spans="1:6" x14ac:dyDescent="0.25">
      <c r="A2541" s="1" t="s">
        <v>121</v>
      </c>
      <c r="C2541" s="1" t="s">
        <v>219</v>
      </c>
      <c r="D2541" s="1" t="s">
        <v>220</v>
      </c>
      <c r="E2541" s="1" t="s">
        <v>201</v>
      </c>
      <c r="F2541" s="1" t="s">
        <v>202</v>
      </c>
    </row>
    <row r="2542" spans="1:6" x14ac:dyDescent="0.25">
      <c r="A2542" s="1" t="s">
        <v>121</v>
      </c>
      <c r="C2542" s="1" t="s">
        <v>217</v>
      </c>
      <c r="D2542" s="1" t="s">
        <v>218</v>
      </c>
      <c r="E2542" s="1" t="s">
        <v>201</v>
      </c>
      <c r="F2542" s="1" t="s">
        <v>202</v>
      </c>
    </row>
    <row r="2543" spans="1:6" x14ac:dyDescent="0.25">
      <c r="A2543" s="1" t="s">
        <v>121</v>
      </c>
      <c r="C2543" s="1" t="s">
        <v>216</v>
      </c>
      <c r="D2543" s="1" t="s">
        <v>211</v>
      </c>
      <c r="E2543" s="1" t="s">
        <v>201</v>
      </c>
      <c r="F2543" s="1" t="s">
        <v>202</v>
      </c>
    </row>
    <row r="2544" spans="1:6" x14ac:dyDescent="0.25">
      <c r="A2544" s="1" t="s">
        <v>121</v>
      </c>
      <c r="C2544" s="1" t="s">
        <v>214</v>
      </c>
      <c r="D2544" s="1" t="s">
        <v>215</v>
      </c>
      <c r="E2544" s="1" t="s">
        <v>201</v>
      </c>
      <c r="F2544" s="1" t="s">
        <v>202</v>
      </c>
    </row>
    <row r="2545" spans="1:6" x14ac:dyDescent="0.25">
      <c r="A2545" s="1" t="s">
        <v>121</v>
      </c>
      <c r="C2545" s="1" t="s">
        <v>212</v>
      </c>
      <c r="D2545" s="1" t="s">
        <v>213</v>
      </c>
      <c r="E2545" s="1" t="s">
        <v>201</v>
      </c>
      <c r="F2545" s="1" t="s">
        <v>202</v>
      </c>
    </row>
    <row r="2546" spans="1:6" x14ac:dyDescent="0.25">
      <c r="A2546" s="1" t="s">
        <v>121</v>
      </c>
      <c r="C2546" s="1" t="s">
        <v>210</v>
      </c>
      <c r="D2546" s="1" t="s">
        <v>211</v>
      </c>
      <c r="E2546" s="1" t="s">
        <v>201</v>
      </c>
      <c r="F2546" s="1" t="s">
        <v>202</v>
      </c>
    </row>
    <row r="2547" spans="1:6" x14ac:dyDescent="0.25">
      <c r="A2547" s="1" t="s">
        <v>121</v>
      </c>
      <c r="C2547" s="1" t="s">
        <v>208</v>
      </c>
      <c r="D2547" s="1" t="s">
        <v>209</v>
      </c>
      <c r="E2547" s="1" t="s">
        <v>201</v>
      </c>
      <c r="F2547" s="1" t="s">
        <v>202</v>
      </c>
    </row>
    <row r="2548" spans="1:6" x14ac:dyDescent="0.25">
      <c r="A2548" s="1" t="s">
        <v>121</v>
      </c>
      <c r="C2548" s="1" t="s">
        <v>207</v>
      </c>
      <c r="D2548" s="1" t="s">
        <v>162</v>
      </c>
      <c r="E2548" s="1" t="s">
        <v>201</v>
      </c>
      <c r="F2548" s="1" t="s">
        <v>202</v>
      </c>
    </row>
    <row r="2549" spans="1:6" x14ac:dyDescent="0.25">
      <c r="A2549" s="1" t="s">
        <v>121</v>
      </c>
      <c r="C2549" s="1" t="s">
        <v>205</v>
      </c>
      <c r="D2549" s="1" t="s">
        <v>206</v>
      </c>
      <c r="E2549" s="1" t="s">
        <v>201</v>
      </c>
      <c r="F2549" s="1" t="s">
        <v>202</v>
      </c>
    </row>
    <row r="2550" spans="1:6" x14ac:dyDescent="0.25">
      <c r="A2550" s="1" t="s">
        <v>121</v>
      </c>
      <c r="C2550" s="1" t="s">
        <v>203</v>
      </c>
      <c r="D2550" s="1" t="s">
        <v>204</v>
      </c>
      <c r="E2550" s="1" t="s">
        <v>201</v>
      </c>
      <c r="F2550" s="1" t="s">
        <v>202</v>
      </c>
    </row>
    <row r="2551" spans="1:6" x14ac:dyDescent="0.25">
      <c r="A2551" s="1" t="s">
        <v>121</v>
      </c>
      <c r="C2551" s="1" t="s">
        <v>200</v>
      </c>
      <c r="D2551" s="1" t="s">
        <v>167</v>
      </c>
      <c r="E2551" s="1" t="s">
        <v>201</v>
      </c>
      <c r="F2551" s="1" t="s">
        <v>202</v>
      </c>
    </row>
    <row r="2557" spans="1:6" x14ac:dyDescent="0.25">
      <c r="A2557" s="1" t="s">
        <v>544</v>
      </c>
      <c r="B2557" s="1" t="s">
        <v>545</v>
      </c>
    </row>
    <row r="2559" spans="1:6" x14ac:dyDescent="0.25">
      <c r="A2559" s="1" t="s">
        <v>111</v>
      </c>
      <c r="B2559" s="1" t="s">
        <v>112</v>
      </c>
      <c r="C2559" s="1" t="s">
        <v>113</v>
      </c>
    </row>
    <row r="2560" spans="1:6" x14ac:dyDescent="0.25">
      <c r="A2560" s="1" t="s">
        <v>546</v>
      </c>
      <c r="B2560" s="1" t="e">
        <f>#N/A</f>
        <v>#N/A</v>
      </c>
      <c r="C2560" s="1" t="s">
        <v>547</v>
      </c>
      <c r="D2560" s="1" t="s">
        <v>548</v>
      </c>
    </row>
    <row r="2562" spans="1:8" x14ac:dyDescent="0.25">
      <c r="A2562" s="1" t="s">
        <v>114</v>
      </c>
      <c r="B2562" s="1" t="s">
        <v>549</v>
      </c>
      <c r="C2562" s="1" t="s">
        <v>550</v>
      </c>
      <c r="D2562" s="1" t="s">
        <v>551</v>
      </c>
      <c r="E2562" s="1" t="s">
        <v>552</v>
      </c>
      <c r="F2562" s="1" t="s">
        <v>553</v>
      </c>
      <c r="G2562" s="1" t="s">
        <v>554</v>
      </c>
      <c r="H2562" s="1" t="s">
        <v>555</v>
      </c>
    </row>
    <row r="2563" spans="1:8" x14ac:dyDescent="0.25">
      <c r="A2563" s="1" t="s">
        <v>121</v>
      </c>
      <c r="C2563" s="1" t="s">
        <v>556</v>
      </c>
      <c r="D2563" s="1" t="s">
        <v>557</v>
      </c>
      <c r="E2563" s="1" t="s">
        <v>558</v>
      </c>
      <c r="F2563" s="1" t="s">
        <v>559</v>
      </c>
      <c r="G2563" s="1" t="s">
        <v>560</v>
      </c>
    </row>
    <row r="2564" spans="1:8" x14ac:dyDescent="0.25">
      <c r="A2564" s="1" t="s">
        <v>121</v>
      </c>
      <c r="C2564" s="1" t="s">
        <v>561</v>
      </c>
      <c r="D2564" s="1" t="s">
        <v>562</v>
      </c>
      <c r="E2564" s="1" t="s">
        <v>563</v>
      </c>
      <c r="F2564" s="1" t="s">
        <v>559</v>
      </c>
      <c r="G2564" s="1" t="s">
        <v>560</v>
      </c>
    </row>
    <row r="2565" spans="1:8" x14ac:dyDescent="0.25">
      <c r="A2565" s="1" t="s">
        <v>121</v>
      </c>
      <c r="C2565" s="1" t="s">
        <v>564</v>
      </c>
      <c r="D2565" s="1" t="s">
        <v>565</v>
      </c>
      <c r="E2565" s="1" t="s">
        <v>566</v>
      </c>
      <c r="F2565" s="1" t="s">
        <v>559</v>
      </c>
      <c r="G2565" s="1" t="s">
        <v>560</v>
      </c>
    </row>
    <row r="2566" spans="1:8" x14ac:dyDescent="0.25">
      <c r="A2566" s="1" t="s">
        <v>121</v>
      </c>
      <c r="C2566" s="1" t="s">
        <v>567</v>
      </c>
      <c r="D2566" s="1" t="s">
        <v>568</v>
      </c>
      <c r="E2566" s="1" t="s">
        <v>569</v>
      </c>
      <c r="F2566" s="1" t="s">
        <v>559</v>
      </c>
      <c r="G2566" s="1" t="s">
        <v>560</v>
      </c>
    </row>
    <row r="2567" spans="1:8" x14ac:dyDescent="0.25">
      <c r="A2567" s="1" t="s">
        <v>121</v>
      </c>
      <c r="C2567" s="1" t="s">
        <v>570</v>
      </c>
      <c r="D2567" s="1" t="s">
        <v>571</v>
      </c>
      <c r="E2567" s="1" t="s">
        <v>572</v>
      </c>
      <c r="F2567" s="1" t="s">
        <v>559</v>
      </c>
      <c r="G2567" s="1" t="s">
        <v>560</v>
      </c>
    </row>
    <row r="2568" spans="1:8" x14ac:dyDescent="0.25">
      <c r="A2568" s="1" t="s">
        <v>121</v>
      </c>
      <c r="C2568" s="1" t="s">
        <v>573</v>
      </c>
      <c r="D2568" s="1" t="s">
        <v>574</v>
      </c>
      <c r="E2568" s="1" t="s">
        <v>575</v>
      </c>
      <c r="F2568" s="1" t="s">
        <v>559</v>
      </c>
      <c r="G2568" s="1" t="s">
        <v>560</v>
      </c>
    </row>
    <row r="2569" spans="1:8" x14ac:dyDescent="0.25">
      <c r="A2569" s="1" t="s">
        <v>121</v>
      </c>
      <c r="C2569" s="1" t="s">
        <v>576</v>
      </c>
      <c r="D2569" s="1" t="s">
        <v>577</v>
      </c>
      <c r="E2569" s="1" t="s">
        <v>578</v>
      </c>
      <c r="F2569" s="1" t="s">
        <v>559</v>
      </c>
      <c r="G2569" s="1" t="s">
        <v>560</v>
      </c>
    </row>
    <row r="2570" spans="1:8" x14ac:dyDescent="0.25">
      <c r="A2570" s="1" t="s">
        <v>121</v>
      </c>
      <c r="C2570" s="1" t="s">
        <v>579</v>
      </c>
      <c r="D2570" s="1" t="s">
        <v>580</v>
      </c>
      <c r="E2570" s="1" t="s">
        <v>581</v>
      </c>
      <c r="F2570" s="1" t="s">
        <v>559</v>
      </c>
      <c r="G2570" s="1" t="s">
        <v>560</v>
      </c>
    </row>
    <row r="2571" spans="1:8" x14ac:dyDescent="0.25">
      <c r="A2571" s="1" t="s">
        <v>121</v>
      </c>
      <c r="C2571" s="1" t="s">
        <v>579</v>
      </c>
      <c r="D2571" s="1" t="s">
        <v>582</v>
      </c>
      <c r="E2571" s="1" t="s">
        <v>583</v>
      </c>
      <c r="F2571" s="1" t="s">
        <v>559</v>
      </c>
      <c r="G2571" s="1" t="s">
        <v>560</v>
      </c>
    </row>
    <row r="2572" spans="1:8" x14ac:dyDescent="0.25">
      <c r="A2572" s="1" t="s">
        <v>121</v>
      </c>
      <c r="C2572" s="1" t="s">
        <v>584</v>
      </c>
      <c r="D2572" s="1" t="s">
        <v>585</v>
      </c>
      <c r="E2572" s="1" t="s">
        <v>586</v>
      </c>
      <c r="F2572" s="1" t="s">
        <v>559</v>
      </c>
      <c r="G2572" s="1" t="s">
        <v>560</v>
      </c>
    </row>
    <row r="2573" spans="1:8" x14ac:dyDescent="0.25">
      <c r="A2573" s="1" t="s">
        <v>121</v>
      </c>
      <c r="C2573" s="1" t="s">
        <v>587</v>
      </c>
      <c r="D2573" s="1" t="s">
        <v>588</v>
      </c>
      <c r="E2573" s="1" t="s">
        <v>589</v>
      </c>
      <c r="F2573" s="1" t="s">
        <v>559</v>
      </c>
      <c r="G2573" s="1" t="s">
        <v>560</v>
      </c>
    </row>
    <row r="2574" spans="1:8" x14ac:dyDescent="0.25">
      <c r="A2574" s="1" t="s">
        <v>121</v>
      </c>
      <c r="C2574" s="1" t="s">
        <v>590</v>
      </c>
      <c r="D2574" s="1" t="s">
        <v>591</v>
      </c>
      <c r="E2574" s="1" t="s">
        <v>592</v>
      </c>
      <c r="F2574" s="1" t="s">
        <v>559</v>
      </c>
      <c r="G2574" s="1" t="s">
        <v>560</v>
      </c>
    </row>
    <row r="2575" spans="1:8" x14ac:dyDescent="0.25">
      <c r="A2575" s="1" t="s">
        <v>121</v>
      </c>
      <c r="C2575" s="1" t="s">
        <v>593</v>
      </c>
      <c r="D2575" s="1" t="s">
        <v>594</v>
      </c>
      <c r="E2575" s="1" t="s">
        <v>595</v>
      </c>
      <c r="F2575" s="1" t="s">
        <v>559</v>
      </c>
      <c r="G2575" s="1" t="s">
        <v>560</v>
      </c>
    </row>
    <row r="2576" spans="1:8" x14ac:dyDescent="0.25">
      <c r="A2576" s="1" t="s">
        <v>121</v>
      </c>
      <c r="C2576" s="1" t="s">
        <v>596</v>
      </c>
      <c r="D2576" s="1" t="s">
        <v>597</v>
      </c>
      <c r="E2576" s="1" t="s">
        <v>598</v>
      </c>
      <c r="F2576" s="1" t="s">
        <v>559</v>
      </c>
      <c r="G2576" s="1" t="s">
        <v>560</v>
      </c>
    </row>
    <row r="2577" spans="1:7" x14ac:dyDescent="0.25">
      <c r="A2577" s="1" t="s">
        <v>121</v>
      </c>
      <c r="C2577" s="1" t="s">
        <v>599</v>
      </c>
      <c r="D2577" s="1" t="s">
        <v>600</v>
      </c>
      <c r="E2577" s="1" t="s">
        <v>601</v>
      </c>
      <c r="F2577" s="1" t="s">
        <v>559</v>
      </c>
      <c r="G2577" s="1" t="s">
        <v>560</v>
      </c>
    </row>
    <row r="2578" spans="1:7" x14ac:dyDescent="0.25">
      <c r="A2578" s="1" t="s">
        <v>121</v>
      </c>
      <c r="C2578" s="1" t="s">
        <v>602</v>
      </c>
      <c r="D2578" s="1" t="s">
        <v>603</v>
      </c>
      <c r="E2578" s="1" t="s">
        <v>604</v>
      </c>
      <c r="F2578" s="1" t="s">
        <v>559</v>
      </c>
      <c r="G2578" s="1" t="s">
        <v>560</v>
      </c>
    </row>
    <row r="2579" spans="1:7" x14ac:dyDescent="0.25">
      <c r="A2579" s="1" t="s">
        <v>121</v>
      </c>
      <c r="C2579" s="1" t="s">
        <v>605</v>
      </c>
      <c r="D2579" s="1" t="s">
        <v>606</v>
      </c>
      <c r="E2579" s="1" t="s">
        <v>607</v>
      </c>
      <c r="F2579" s="1" t="s">
        <v>559</v>
      </c>
      <c r="G2579" s="1" t="s">
        <v>560</v>
      </c>
    </row>
    <row r="2580" spans="1:7" x14ac:dyDescent="0.25">
      <c r="A2580" s="1" t="s">
        <v>121</v>
      </c>
      <c r="C2580" s="1" t="s">
        <v>608</v>
      </c>
      <c r="D2580" s="1" t="s">
        <v>609</v>
      </c>
      <c r="E2580" s="1" t="s">
        <v>610</v>
      </c>
      <c r="F2580" s="1" t="s">
        <v>559</v>
      </c>
      <c r="G2580" s="1" t="s">
        <v>560</v>
      </c>
    </row>
    <row r="2581" spans="1:7" x14ac:dyDescent="0.25">
      <c r="A2581" s="1" t="s">
        <v>121</v>
      </c>
      <c r="C2581" s="1" t="s">
        <v>611</v>
      </c>
      <c r="D2581" s="1" t="s">
        <v>612</v>
      </c>
      <c r="E2581" s="1" t="s">
        <v>613</v>
      </c>
      <c r="F2581" s="1" t="s">
        <v>559</v>
      </c>
      <c r="G2581" s="1" t="s">
        <v>560</v>
      </c>
    </row>
    <row r="2582" spans="1:7" x14ac:dyDescent="0.25">
      <c r="A2582" s="1" t="s">
        <v>121</v>
      </c>
      <c r="C2582" s="1" t="s">
        <v>614</v>
      </c>
      <c r="D2582" s="1" t="s">
        <v>615</v>
      </c>
      <c r="E2582" s="1" t="s">
        <v>616</v>
      </c>
      <c r="F2582" s="1" t="s">
        <v>559</v>
      </c>
      <c r="G2582" s="1" t="s">
        <v>560</v>
      </c>
    </row>
    <row r="2583" spans="1:7" x14ac:dyDescent="0.25">
      <c r="A2583" s="1" t="s">
        <v>121</v>
      </c>
      <c r="C2583" s="1" t="s">
        <v>617</v>
      </c>
      <c r="D2583" s="1" t="s">
        <v>618</v>
      </c>
      <c r="E2583" s="1" t="s">
        <v>619</v>
      </c>
      <c r="F2583" s="1" t="s">
        <v>559</v>
      </c>
      <c r="G2583" s="1" t="s">
        <v>560</v>
      </c>
    </row>
    <row r="2584" spans="1:7" x14ac:dyDescent="0.25">
      <c r="A2584" s="1" t="s">
        <v>121</v>
      </c>
      <c r="C2584" s="1" t="s">
        <v>620</v>
      </c>
      <c r="D2584" s="1" t="s">
        <v>621</v>
      </c>
      <c r="E2584" s="1" t="s">
        <v>622</v>
      </c>
      <c r="F2584" s="1" t="s">
        <v>559</v>
      </c>
      <c r="G2584" s="1" t="s">
        <v>560</v>
      </c>
    </row>
    <row r="2585" spans="1:7" x14ac:dyDescent="0.25">
      <c r="A2585" s="1" t="s">
        <v>121</v>
      </c>
      <c r="C2585" s="1" t="s">
        <v>623</v>
      </c>
      <c r="D2585" s="1" t="s">
        <v>624</v>
      </c>
      <c r="E2585" s="1" t="s">
        <v>625</v>
      </c>
      <c r="F2585" s="1" t="s">
        <v>559</v>
      </c>
      <c r="G2585" s="1" t="s">
        <v>560</v>
      </c>
    </row>
    <row r="2586" spans="1:7" x14ac:dyDescent="0.25">
      <c r="A2586" s="1" t="s">
        <v>121</v>
      </c>
      <c r="C2586" s="1" t="s">
        <v>626</v>
      </c>
      <c r="D2586" s="1" t="s">
        <v>627</v>
      </c>
      <c r="E2586" s="1" t="s">
        <v>628</v>
      </c>
      <c r="F2586" s="1" t="s">
        <v>559</v>
      </c>
      <c r="G2586" s="1" t="s">
        <v>560</v>
      </c>
    </row>
    <row r="2587" spans="1:7" x14ac:dyDescent="0.25">
      <c r="A2587" s="1" t="s">
        <v>121</v>
      </c>
      <c r="C2587" s="1" t="s">
        <v>284</v>
      </c>
      <c r="D2587" s="1" t="s">
        <v>629</v>
      </c>
      <c r="E2587" s="1" t="s">
        <v>630</v>
      </c>
      <c r="F2587" s="1" t="s">
        <v>559</v>
      </c>
      <c r="G2587" s="1" t="s">
        <v>560</v>
      </c>
    </row>
    <row r="2588" spans="1:7" x14ac:dyDescent="0.25">
      <c r="A2588" s="1" t="s">
        <v>121</v>
      </c>
      <c r="C2588" s="1" t="s">
        <v>631</v>
      </c>
      <c r="D2588" s="1" t="s">
        <v>632</v>
      </c>
      <c r="E2588" s="1" t="s">
        <v>633</v>
      </c>
      <c r="F2588" s="1" t="s">
        <v>559</v>
      </c>
      <c r="G2588" s="1" t="s">
        <v>560</v>
      </c>
    </row>
    <row r="2589" spans="1:7" x14ac:dyDescent="0.25">
      <c r="A2589" s="1" t="s">
        <v>121</v>
      </c>
      <c r="C2589" s="1" t="s">
        <v>634</v>
      </c>
      <c r="D2589" s="1" t="s">
        <v>635</v>
      </c>
      <c r="E2589" s="1" t="s">
        <v>636</v>
      </c>
      <c r="F2589" s="1" t="s">
        <v>559</v>
      </c>
      <c r="G2589" s="1" t="s">
        <v>560</v>
      </c>
    </row>
    <row r="2590" spans="1:7" x14ac:dyDescent="0.25">
      <c r="A2590" s="1" t="s">
        <v>121</v>
      </c>
      <c r="C2590" s="1" t="s">
        <v>637</v>
      </c>
      <c r="D2590" s="1" t="s">
        <v>638</v>
      </c>
      <c r="E2590" s="1" t="s">
        <v>639</v>
      </c>
      <c r="F2590" s="1" t="s">
        <v>559</v>
      </c>
      <c r="G2590" s="1" t="s">
        <v>560</v>
      </c>
    </row>
    <row r="2591" spans="1:7" x14ac:dyDescent="0.25">
      <c r="A2591" s="1" t="s">
        <v>121</v>
      </c>
      <c r="C2591" s="1" t="s">
        <v>640</v>
      </c>
      <c r="D2591" s="1" t="s">
        <v>641</v>
      </c>
      <c r="E2591" s="1" t="s">
        <v>642</v>
      </c>
      <c r="F2591" s="1" t="s">
        <v>559</v>
      </c>
      <c r="G2591" s="1" t="s">
        <v>560</v>
      </c>
    </row>
    <row r="2592" spans="1:7" x14ac:dyDescent="0.25">
      <c r="A2592" s="1" t="s">
        <v>121</v>
      </c>
      <c r="C2592" s="1" t="s">
        <v>643</v>
      </c>
      <c r="D2592" s="1" t="s">
        <v>644</v>
      </c>
      <c r="E2592" s="1" t="s">
        <v>645</v>
      </c>
      <c r="F2592" s="1" t="s">
        <v>559</v>
      </c>
      <c r="G2592" s="1" t="s">
        <v>560</v>
      </c>
    </row>
    <row r="2593" spans="1:7" x14ac:dyDescent="0.25">
      <c r="A2593" s="1" t="s">
        <v>121</v>
      </c>
      <c r="C2593" s="1" t="s">
        <v>646</v>
      </c>
      <c r="D2593" s="1" t="s">
        <v>647</v>
      </c>
      <c r="E2593" s="1" t="s">
        <v>648</v>
      </c>
      <c r="F2593" s="1" t="s">
        <v>559</v>
      </c>
      <c r="G2593" s="1" t="s">
        <v>560</v>
      </c>
    </row>
    <row r="2594" spans="1:7" x14ac:dyDescent="0.25">
      <c r="A2594" s="1" t="s">
        <v>121</v>
      </c>
      <c r="C2594" s="1" t="s">
        <v>649</v>
      </c>
      <c r="D2594" s="1" t="s">
        <v>650</v>
      </c>
      <c r="E2594" s="1" t="s">
        <v>651</v>
      </c>
      <c r="F2594" s="1" t="s">
        <v>559</v>
      </c>
      <c r="G2594" s="1" t="s">
        <v>560</v>
      </c>
    </row>
    <row r="2595" spans="1:7" x14ac:dyDescent="0.25">
      <c r="A2595" s="1" t="s">
        <v>121</v>
      </c>
      <c r="C2595" s="1" t="s">
        <v>652</v>
      </c>
      <c r="D2595" s="1" t="s">
        <v>653</v>
      </c>
      <c r="E2595" s="1" t="s">
        <v>654</v>
      </c>
      <c r="F2595" s="1" t="s">
        <v>559</v>
      </c>
      <c r="G2595" s="1" t="s">
        <v>560</v>
      </c>
    </row>
    <row r="2596" spans="1:7" x14ac:dyDescent="0.25">
      <c r="A2596" s="1" t="s">
        <v>121</v>
      </c>
      <c r="C2596" s="1" t="s">
        <v>427</v>
      </c>
      <c r="D2596" s="1" t="s">
        <v>655</v>
      </c>
      <c r="E2596" s="1" t="s">
        <v>656</v>
      </c>
      <c r="F2596" s="1" t="s">
        <v>559</v>
      </c>
      <c r="G2596" s="1" t="s">
        <v>560</v>
      </c>
    </row>
    <row r="2597" spans="1:7" x14ac:dyDescent="0.25">
      <c r="A2597" s="1" t="s">
        <v>121</v>
      </c>
      <c r="C2597" s="1" t="s">
        <v>657</v>
      </c>
      <c r="D2597" s="1" t="s">
        <v>658</v>
      </c>
      <c r="E2597" s="1" t="s">
        <v>659</v>
      </c>
      <c r="F2597" s="1" t="s">
        <v>559</v>
      </c>
      <c r="G2597" s="1" t="s">
        <v>560</v>
      </c>
    </row>
    <row r="2598" spans="1:7" x14ac:dyDescent="0.25">
      <c r="A2598" s="1" t="s">
        <v>121</v>
      </c>
      <c r="C2598" s="1" t="s">
        <v>305</v>
      </c>
      <c r="D2598" s="1" t="s">
        <v>660</v>
      </c>
      <c r="E2598" s="1" t="s">
        <v>661</v>
      </c>
      <c r="F2598" s="1" t="s">
        <v>559</v>
      </c>
      <c r="G2598" s="1" t="s">
        <v>560</v>
      </c>
    </row>
    <row r="2599" spans="1:7" x14ac:dyDescent="0.25">
      <c r="A2599" s="1" t="s">
        <v>121</v>
      </c>
      <c r="C2599" s="1" t="s">
        <v>328</v>
      </c>
      <c r="D2599" s="1" t="s">
        <v>662</v>
      </c>
      <c r="E2599" s="1" t="s">
        <v>663</v>
      </c>
      <c r="F2599" s="1" t="s">
        <v>559</v>
      </c>
      <c r="G2599" s="1" t="s">
        <v>560</v>
      </c>
    </row>
    <row r="2600" spans="1:7" x14ac:dyDescent="0.25">
      <c r="A2600" s="1" t="s">
        <v>121</v>
      </c>
      <c r="C2600" s="1" t="s">
        <v>664</v>
      </c>
      <c r="D2600" s="1" t="s">
        <v>665</v>
      </c>
      <c r="E2600" s="1" t="s">
        <v>666</v>
      </c>
      <c r="F2600" s="1" t="s">
        <v>559</v>
      </c>
      <c r="G2600" s="1" t="s">
        <v>560</v>
      </c>
    </row>
    <row r="2601" spans="1:7" x14ac:dyDescent="0.25">
      <c r="A2601" s="1" t="s">
        <v>121</v>
      </c>
      <c r="C2601" s="1" t="s">
        <v>667</v>
      </c>
      <c r="D2601" s="1" t="s">
        <v>668</v>
      </c>
      <c r="E2601" s="1" t="s">
        <v>669</v>
      </c>
      <c r="F2601" s="1" t="s">
        <v>559</v>
      </c>
      <c r="G2601" s="1" t="s">
        <v>560</v>
      </c>
    </row>
    <row r="2602" spans="1:7" x14ac:dyDescent="0.25">
      <c r="A2602" s="1" t="s">
        <v>121</v>
      </c>
      <c r="C2602" s="1" t="s">
        <v>667</v>
      </c>
      <c r="D2602" s="1" t="s">
        <v>670</v>
      </c>
      <c r="E2602" s="1" t="s">
        <v>671</v>
      </c>
      <c r="F2602" s="1" t="s">
        <v>559</v>
      </c>
      <c r="G2602" s="1" t="s">
        <v>560</v>
      </c>
    </row>
    <row r="2603" spans="1:7" x14ac:dyDescent="0.25">
      <c r="A2603" s="1" t="s">
        <v>121</v>
      </c>
      <c r="C2603" s="1" t="s">
        <v>667</v>
      </c>
      <c r="D2603" s="1" t="s">
        <v>672</v>
      </c>
      <c r="E2603" s="1" t="s">
        <v>673</v>
      </c>
      <c r="F2603" s="1" t="s">
        <v>559</v>
      </c>
      <c r="G2603" s="1" t="s">
        <v>560</v>
      </c>
    </row>
    <row r="2604" spans="1:7" x14ac:dyDescent="0.25">
      <c r="A2604" s="1" t="s">
        <v>121</v>
      </c>
      <c r="C2604" s="1" t="s">
        <v>454</v>
      </c>
      <c r="D2604" s="1" t="s">
        <v>674</v>
      </c>
      <c r="E2604" s="1" t="s">
        <v>675</v>
      </c>
      <c r="F2604" s="1" t="s">
        <v>559</v>
      </c>
      <c r="G2604" s="1" t="s">
        <v>560</v>
      </c>
    </row>
    <row r="2605" spans="1:7" x14ac:dyDescent="0.25">
      <c r="A2605" s="1" t="s">
        <v>121</v>
      </c>
      <c r="C2605" s="1" t="s">
        <v>454</v>
      </c>
      <c r="D2605" s="1" t="s">
        <v>676</v>
      </c>
      <c r="E2605" s="1" t="s">
        <v>677</v>
      </c>
      <c r="F2605" s="1" t="s">
        <v>559</v>
      </c>
      <c r="G2605" s="1" t="s">
        <v>560</v>
      </c>
    </row>
    <row r="2606" spans="1:7" x14ac:dyDescent="0.25">
      <c r="A2606" s="1" t="s">
        <v>121</v>
      </c>
      <c r="C2606" s="1" t="s">
        <v>678</v>
      </c>
      <c r="D2606" s="1" t="s">
        <v>679</v>
      </c>
      <c r="E2606" s="1" t="s">
        <v>680</v>
      </c>
      <c r="F2606" s="1" t="s">
        <v>559</v>
      </c>
      <c r="G2606" s="1" t="s">
        <v>560</v>
      </c>
    </row>
    <row r="2607" spans="1:7" x14ac:dyDescent="0.25">
      <c r="A2607" s="1" t="s">
        <v>121</v>
      </c>
      <c r="C2607" s="1" t="s">
        <v>332</v>
      </c>
      <c r="D2607" s="1" t="s">
        <v>681</v>
      </c>
      <c r="E2607" s="1" t="s">
        <v>682</v>
      </c>
      <c r="F2607" s="1" t="s">
        <v>559</v>
      </c>
      <c r="G2607" s="1" t="s">
        <v>560</v>
      </c>
    </row>
    <row r="2608" spans="1:7" x14ac:dyDescent="0.25">
      <c r="A2608" s="1" t="s">
        <v>121</v>
      </c>
      <c r="C2608" s="1" t="s">
        <v>683</v>
      </c>
      <c r="D2608" s="1" t="s">
        <v>684</v>
      </c>
      <c r="E2608" s="1" t="s">
        <v>685</v>
      </c>
      <c r="F2608" s="1" t="s">
        <v>559</v>
      </c>
      <c r="G2608" s="1" t="s">
        <v>560</v>
      </c>
    </row>
    <row r="2610" spans="1:7" x14ac:dyDescent="0.25">
      <c r="A2610" s="1" t="s">
        <v>121</v>
      </c>
      <c r="C2610" s="1" t="s">
        <v>686</v>
      </c>
      <c r="D2610" s="1" t="s">
        <v>687</v>
      </c>
      <c r="E2610" s="1" t="s">
        <v>688</v>
      </c>
      <c r="F2610" s="1" t="s">
        <v>689</v>
      </c>
      <c r="G2610" s="1" t="s">
        <v>690</v>
      </c>
    </row>
    <row r="2611" spans="1:7" x14ac:dyDescent="0.25">
      <c r="A2611" s="1" t="s">
        <v>121</v>
      </c>
      <c r="C2611" s="1" t="s">
        <v>691</v>
      </c>
      <c r="D2611" s="1" t="s">
        <v>692</v>
      </c>
      <c r="E2611" s="1" t="s">
        <v>693</v>
      </c>
      <c r="F2611" s="1" t="s">
        <v>689</v>
      </c>
      <c r="G2611" s="1" t="s">
        <v>690</v>
      </c>
    </row>
    <row r="2612" spans="1:7" x14ac:dyDescent="0.25">
      <c r="A2612" s="1" t="s">
        <v>121</v>
      </c>
      <c r="C2612" s="1" t="s">
        <v>694</v>
      </c>
      <c r="D2612" s="1" t="s">
        <v>695</v>
      </c>
      <c r="E2612" s="1" t="s">
        <v>696</v>
      </c>
      <c r="F2612" s="1" t="s">
        <v>689</v>
      </c>
      <c r="G2612" s="1" t="s">
        <v>690</v>
      </c>
    </row>
    <row r="2613" spans="1:7" x14ac:dyDescent="0.25">
      <c r="A2613" s="1" t="s">
        <v>121</v>
      </c>
      <c r="C2613" s="1" t="s">
        <v>697</v>
      </c>
      <c r="D2613" s="1" t="s">
        <v>698</v>
      </c>
      <c r="E2613" s="1" t="s">
        <v>699</v>
      </c>
      <c r="F2613" s="1" t="s">
        <v>689</v>
      </c>
      <c r="G2613" s="1" t="s">
        <v>690</v>
      </c>
    </row>
    <row r="2614" spans="1:7" x14ac:dyDescent="0.25">
      <c r="A2614" s="1" t="s">
        <v>121</v>
      </c>
      <c r="C2614" s="1" t="s">
        <v>700</v>
      </c>
      <c r="D2614" s="1" t="s">
        <v>701</v>
      </c>
      <c r="E2614" s="1" t="s">
        <v>702</v>
      </c>
      <c r="F2614" s="1" t="s">
        <v>689</v>
      </c>
      <c r="G2614" s="1" t="s">
        <v>690</v>
      </c>
    </row>
    <row r="2615" spans="1:7" x14ac:dyDescent="0.25">
      <c r="A2615" s="1" t="s">
        <v>121</v>
      </c>
      <c r="C2615" s="1" t="s">
        <v>703</v>
      </c>
      <c r="D2615" s="1" t="s">
        <v>704</v>
      </c>
      <c r="E2615" s="1" t="s">
        <v>705</v>
      </c>
      <c r="F2615" s="1" t="s">
        <v>689</v>
      </c>
      <c r="G2615" s="1" t="s">
        <v>690</v>
      </c>
    </row>
    <row r="2616" spans="1:7" x14ac:dyDescent="0.25">
      <c r="A2616" s="1" t="s">
        <v>121</v>
      </c>
      <c r="C2616" s="1" t="s">
        <v>706</v>
      </c>
      <c r="D2616" s="1" t="s">
        <v>707</v>
      </c>
      <c r="E2616" s="1" t="s">
        <v>708</v>
      </c>
      <c r="F2616" s="1" t="s">
        <v>689</v>
      </c>
      <c r="G2616" s="1" t="s">
        <v>690</v>
      </c>
    </row>
    <row r="2617" spans="1:7" x14ac:dyDescent="0.25">
      <c r="A2617" s="1" t="s">
        <v>121</v>
      </c>
      <c r="C2617" s="1" t="s">
        <v>709</v>
      </c>
      <c r="D2617" s="1" t="s">
        <v>698</v>
      </c>
      <c r="E2617" s="1" t="s">
        <v>699</v>
      </c>
      <c r="F2617" s="1" t="s">
        <v>689</v>
      </c>
      <c r="G2617" s="1" t="s">
        <v>690</v>
      </c>
    </row>
    <row r="2618" spans="1:7" x14ac:dyDescent="0.25">
      <c r="A2618" s="1" t="s">
        <v>121</v>
      </c>
      <c r="C2618" s="1" t="s">
        <v>710</v>
      </c>
      <c r="D2618" s="1" t="s">
        <v>711</v>
      </c>
      <c r="E2618" s="1" t="s">
        <v>712</v>
      </c>
      <c r="F2618" s="1" t="s">
        <v>689</v>
      </c>
      <c r="G2618" s="1" t="s">
        <v>690</v>
      </c>
    </row>
    <row r="2619" spans="1:7" x14ac:dyDescent="0.25">
      <c r="A2619" s="1" t="s">
        <v>121</v>
      </c>
      <c r="C2619" s="1" t="s">
        <v>713</v>
      </c>
      <c r="D2619" s="1" t="s">
        <v>714</v>
      </c>
      <c r="E2619" s="1" t="s">
        <v>715</v>
      </c>
      <c r="F2619" s="1" t="s">
        <v>689</v>
      </c>
      <c r="G2619" s="1" t="s">
        <v>690</v>
      </c>
    </row>
    <row r="2620" spans="1:7" x14ac:dyDescent="0.25">
      <c r="A2620" s="1" t="s">
        <v>121</v>
      </c>
      <c r="C2620" s="1" t="s">
        <v>716</v>
      </c>
      <c r="D2620" s="1" t="s">
        <v>717</v>
      </c>
      <c r="E2620" s="1" t="s">
        <v>718</v>
      </c>
      <c r="F2620" s="1" t="s">
        <v>689</v>
      </c>
      <c r="G2620" s="1" t="s">
        <v>690</v>
      </c>
    </row>
    <row r="2621" spans="1:7" x14ac:dyDescent="0.25">
      <c r="A2621" s="1" t="s">
        <v>121</v>
      </c>
      <c r="C2621" s="1" t="s">
        <v>719</v>
      </c>
      <c r="D2621" s="1" t="s">
        <v>720</v>
      </c>
      <c r="E2621" s="1" t="s">
        <v>721</v>
      </c>
      <c r="F2621" s="1" t="s">
        <v>689</v>
      </c>
      <c r="G2621" s="1" t="s">
        <v>690</v>
      </c>
    </row>
    <row r="2622" spans="1:7" x14ac:dyDescent="0.25">
      <c r="A2622" s="1" t="s">
        <v>121</v>
      </c>
      <c r="C2622" s="1" t="s">
        <v>722</v>
      </c>
      <c r="D2622" s="1" t="s">
        <v>723</v>
      </c>
      <c r="E2622" s="1" t="s">
        <v>724</v>
      </c>
      <c r="F2622" s="1" t="s">
        <v>689</v>
      </c>
      <c r="G2622" s="1" t="s">
        <v>690</v>
      </c>
    </row>
    <row r="2623" spans="1:7" x14ac:dyDescent="0.25">
      <c r="A2623" s="1" t="s">
        <v>121</v>
      </c>
      <c r="C2623" s="1" t="s">
        <v>725</v>
      </c>
      <c r="D2623" s="1" t="s">
        <v>726</v>
      </c>
      <c r="E2623" s="1" t="s">
        <v>727</v>
      </c>
      <c r="F2623" s="1" t="s">
        <v>689</v>
      </c>
      <c r="G2623" s="1" t="s">
        <v>690</v>
      </c>
    </row>
    <row r="2624" spans="1:7" x14ac:dyDescent="0.25">
      <c r="A2624" s="1" t="s">
        <v>121</v>
      </c>
      <c r="C2624" s="1" t="s">
        <v>728</v>
      </c>
      <c r="D2624" s="1" t="s">
        <v>729</v>
      </c>
      <c r="E2624" s="1" t="s">
        <v>730</v>
      </c>
      <c r="F2624" s="1" t="s">
        <v>689</v>
      </c>
      <c r="G2624" s="1" t="s">
        <v>690</v>
      </c>
    </row>
    <row r="2625" spans="1:7" x14ac:dyDescent="0.25">
      <c r="A2625" s="1" t="s">
        <v>121</v>
      </c>
      <c r="C2625" s="1" t="s">
        <v>731</v>
      </c>
      <c r="D2625" s="1" t="s">
        <v>732</v>
      </c>
      <c r="E2625" s="1" t="s">
        <v>733</v>
      </c>
      <c r="F2625" s="1" t="s">
        <v>689</v>
      </c>
      <c r="G2625" s="1" t="s">
        <v>690</v>
      </c>
    </row>
    <row r="2626" spans="1:7" x14ac:dyDescent="0.25">
      <c r="A2626" s="1" t="s">
        <v>121</v>
      </c>
      <c r="C2626" s="1" t="s">
        <v>734</v>
      </c>
      <c r="D2626" s="1" t="s">
        <v>735</v>
      </c>
      <c r="E2626" s="1" t="s">
        <v>736</v>
      </c>
      <c r="F2626" s="1" t="s">
        <v>689</v>
      </c>
      <c r="G2626" s="1" t="s">
        <v>690</v>
      </c>
    </row>
    <row r="2627" spans="1:7" x14ac:dyDescent="0.25">
      <c r="A2627" s="1" t="s">
        <v>121</v>
      </c>
      <c r="C2627" s="1" t="s">
        <v>737</v>
      </c>
      <c r="D2627" s="1" t="s">
        <v>738</v>
      </c>
      <c r="E2627" s="1" t="s">
        <v>739</v>
      </c>
      <c r="F2627" s="1" t="s">
        <v>689</v>
      </c>
      <c r="G2627" s="1" t="s">
        <v>690</v>
      </c>
    </row>
    <row r="2628" spans="1:7" x14ac:dyDescent="0.25">
      <c r="A2628" s="1" t="s">
        <v>121</v>
      </c>
      <c r="C2628" s="1" t="s">
        <v>740</v>
      </c>
      <c r="D2628" s="1" t="s">
        <v>741</v>
      </c>
      <c r="E2628" s="1" t="s">
        <v>742</v>
      </c>
      <c r="F2628" s="1" t="s">
        <v>689</v>
      </c>
      <c r="G2628" s="1" t="s">
        <v>690</v>
      </c>
    </row>
    <row r="2629" spans="1:7" x14ac:dyDescent="0.25">
      <c r="A2629" s="1" t="s">
        <v>121</v>
      </c>
      <c r="C2629" s="1" t="s">
        <v>743</v>
      </c>
      <c r="D2629" s="1" t="s">
        <v>744</v>
      </c>
      <c r="E2629" s="1" t="s">
        <v>745</v>
      </c>
      <c r="F2629" s="1" t="s">
        <v>689</v>
      </c>
      <c r="G2629" s="1" t="s">
        <v>690</v>
      </c>
    </row>
    <row r="2630" spans="1:7" x14ac:dyDescent="0.25">
      <c r="A2630" s="1" t="s">
        <v>121</v>
      </c>
      <c r="C2630" s="1" t="s">
        <v>746</v>
      </c>
      <c r="D2630" s="1" t="s">
        <v>747</v>
      </c>
      <c r="E2630" s="1" t="s">
        <v>748</v>
      </c>
      <c r="F2630" s="1" t="s">
        <v>689</v>
      </c>
      <c r="G2630" s="1" t="s">
        <v>690</v>
      </c>
    </row>
    <row r="2631" spans="1:7" x14ac:dyDescent="0.25">
      <c r="A2631" s="1" t="s">
        <v>121</v>
      </c>
      <c r="C2631" s="1" t="s">
        <v>749</v>
      </c>
      <c r="D2631" s="1" t="s">
        <v>747</v>
      </c>
      <c r="E2631" s="1" t="s">
        <v>750</v>
      </c>
      <c r="F2631" s="1" t="s">
        <v>689</v>
      </c>
      <c r="G2631" s="1" t="s">
        <v>690</v>
      </c>
    </row>
    <row r="2632" spans="1:7" x14ac:dyDescent="0.25">
      <c r="A2632" s="1" t="s">
        <v>121</v>
      </c>
      <c r="C2632" s="1" t="s">
        <v>751</v>
      </c>
      <c r="D2632" s="1" t="s">
        <v>752</v>
      </c>
      <c r="E2632" s="1" t="s">
        <v>753</v>
      </c>
      <c r="F2632" s="1" t="s">
        <v>689</v>
      </c>
      <c r="G2632" s="1" t="s">
        <v>690</v>
      </c>
    </row>
    <row r="2633" spans="1:7" x14ac:dyDescent="0.25">
      <c r="A2633" s="1" t="s">
        <v>121</v>
      </c>
      <c r="C2633" s="1" t="s">
        <v>754</v>
      </c>
      <c r="D2633" s="1" t="s">
        <v>755</v>
      </c>
      <c r="E2633" s="1" t="s">
        <v>756</v>
      </c>
      <c r="F2633" s="1" t="s">
        <v>689</v>
      </c>
      <c r="G2633" s="1" t="s">
        <v>690</v>
      </c>
    </row>
    <row r="2634" spans="1:7" x14ac:dyDescent="0.25">
      <c r="A2634" s="1" t="s">
        <v>121</v>
      </c>
      <c r="C2634" s="1" t="s">
        <v>757</v>
      </c>
      <c r="D2634" s="1" t="s">
        <v>758</v>
      </c>
      <c r="E2634" s="1" t="s">
        <v>733</v>
      </c>
      <c r="F2634" s="1" t="s">
        <v>689</v>
      </c>
      <c r="G2634" s="1" t="s">
        <v>690</v>
      </c>
    </row>
    <row r="2635" spans="1:7" x14ac:dyDescent="0.25">
      <c r="A2635" s="1" t="s">
        <v>121</v>
      </c>
      <c r="C2635" s="1" t="s">
        <v>759</v>
      </c>
      <c r="D2635" s="1" t="s">
        <v>732</v>
      </c>
      <c r="E2635" s="1" t="s">
        <v>760</v>
      </c>
      <c r="F2635" s="1" t="s">
        <v>689</v>
      </c>
      <c r="G2635" s="1" t="s">
        <v>690</v>
      </c>
    </row>
    <row r="2636" spans="1:7" x14ac:dyDescent="0.25">
      <c r="A2636" s="1" t="s">
        <v>121</v>
      </c>
      <c r="C2636" s="1" t="s">
        <v>761</v>
      </c>
      <c r="D2636" s="1" t="s">
        <v>762</v>
      </c>
      <c r="E2636" s="1" t="s">
        <v>763</v>
      </c>
      <c r="F2636" s="1" t="s">
        <v>689</v>
      </c>
      <c r="G2636" s="1" t="s">
        <v>690</v>
      </c>
    </row>
    <row r="2637" spans="1:7" x14ac:dyDescent="0.25">
      <c r="A2637" s="1" t="s">
        <v>121</v>
      </c>
      <c r="C2637" s="1" t="s">
        <v>764</v>
      </c>
      <c r="D2637" s="1" t="s">
        <v>765</v>
      </c>
      <c r="E2637" s="1" t="s">
        <v>766</v>
      </c>
      <c r="F2637" s="1" t="s">
        <v>689</v>
      </c>
      <c r="G2637" s="1" t="s">
        <v>690</v>
      </c>
    </row>
    <row r="2638" spans="1:7" x14ac:dyDescent="0.25">
      <c r="A2638" s="1" t="s">
        <v>121</v>
      </c>
      <c r="C2638" s="1" t="s">
        <v>767</v>
      </c>
      <c r="D2638" s="1" t="s">
        <v>768</v>
      </c>
      <c r="E2638" s="1" t="s">
        <v>769</v>
      </c>
      <c r="F2638" s="1" t="s">
        <v>689</v>
      </c>
      <c r="G2638" s="1" t="s">
        <v>690</v>
      </c>
    </row>
    <row r="2639" spans="1:7" x14ac:dyDescent="0.25">
      <c r="A2639" s="1" t="s">
        <v>121</v>
      </c>
      <c r="C2639" s="1" t="s">
        <v>122</v>
      </c>
      <c r="D2639" s="1" t="s">
        <v>770</v>
      </c>
      <c r="E2639" s="1" t="s">
        <v>771</v>
      </c>
      <c r="F2639" s="1" t="s">
        <v>689</v>
      </c>
      <c r="G2639" s="1" t="s">
        <v>690</v>
      </c>
    </row>
    <row r="2640" spans="1:7" x14ac:dyDescent="0.25">
      <c r="A2640" s="1" t="s">
        <v>121</v>
      </c>
      <c r="C2640" s="1" t="s">
        <v>772</v>
      </c>
      <c r="D2640" s="1" t="s">
        <v>773</v>
      </c>
      <c r="E2640" s="1" t="s">
        <v>774</v>
      </c>
      <c r="F2640" s="1" t="s">
        <v>689</v>
      </c>
      <c r="G2640" s="1" t="s">
        <v>690</v>
      </c>
    </row>
    <row r="2641" spans="1:7" x14ac:dyDescent="0.25">
      <c r="A2641" s="1" t="s">
        <v>121</v>
      </c>
      <c r="C2641" s="1" t="s">
        <v>775</v>
      </c>
      <c r="D2641" s="1" t="s">
        <v>776</v>
      </c>
      <c r="E2641" s="1" t="s">
        <v>777</v>
      </c>
      <c r="F2641" s="1" t="s">
        <v>689</v>
      </c>
      <c r="G2641" s="1" t="s">
        <v>690</v>
      </c>
    </row>
    <row r="2642" spans="1:7" x14ac:dyDescent="0.25">
      <c r="A2642" s="1" t="s">
        <v>121</v>
      </c>
      <c r="C2642" s="1" t="s">
        <v>778</v>
      </c>
      <c r="D2642" s="1" t="s">
        <v>779</v>
      </c>
      <c r="E2642" s="1" t="s">
        <v>780</v>
      </c>
      <c r="F2642" s="1" t="s">
        <v>689</v>
      </c>
      <c r="G2642" s="1" t="s">
        <v>690</v>
      </c>
    </row>
    <row r="2643" spans="1:7" x14ac:dyDescent="0.25">
      <c r="A2643" s="1" t="s">
        <v>121</v>
      </c>
      <c r="C2643" s="1" t="s">
        <v>781</v>
      </c>
      <c r="D2643" s="1" t="s">
        <v>782</v>
      </c>
      <c r="E2643" s="1" t="s">
        <v>783</v>
      </c>
      <c r="F2643" s="1" t="s">
        <v>689</v>
      </c>
      <c r="G2643" s="1" t="s">
        <v>690</v>
      </c>
    </row>
    <row r="2644" spans="1:7" x14ac:dyDescent="0.25">
      <c r="A2644" s="1" t="s">
        <v>121</v>
      </c>
      <c r="C2644" s="1" t="s">
        <v>784</v>
      </c>
      <c r="D2644" s="1" t="s">
        <v>785</v>
      </c>
      <c r="E2644" s="1" t="s">
        <v>786</v>
      </c>
      <c r="F2644" s="1" t="s">
        <v>689</v>
      </c>
      <c r="G2644" s="1" t="s">
        <v>690</v>
      </c>
    </row>
    <row r="2645" spans="1:7" x14ac:dyDescent="0.25">
      <c r="A2645" s="1" t="s">
        <v>121</v>
      </c>
      <c r="C2645" s="1" t="s">
        <v>787</v>
      </c>
      <c r="D2645" s="1" t="s">
        <v>788</v>
      </c>
      <c r="E2645" s="1" t="s">
        <v>789</v>
      </c>
      <c r="F2645" s="1" t="s">
        <v>689</v>
      </c>
      <c r="G2645" s="1" t="s">
        <v>690</v>
      </c>
    </row>
    <row r="2646" spans="1:7" x14ac:dyDescent="0.25">
      <c r="A2646" s="1" t="s">
        <v>121</v>
      </c>
      <c r="C2646" s="1" t="s">
        <v>790</v>
      </c>
      <c r="D2646" s="1" t="s">
        <v>791</v>
      </c>
      <c r="E2646" s="1" t="s">
        <v>792</v>
      </c>
      <c r="F2646" s="1" t="s">
        <v>689</v>
      </c>
      <c r="G2646" s="1" t="s">
        <v>690</v>
      </c>
    </row>
    <row r="2647" spans="1:7" x14ac:dyDescent="0.25">
      <c r="A2647" s="1" t="s">
        <v>121</v>
      </c>
      <c r="C2647" s="1" t="s">
        <v>793</v>
      </c>
      <c r="D2647" s="1" t="s">
        <v>794</v>
      </c>
      <c r="E2647" s="1" t="s">
        <v>795</v>
      </c>
      <c r="F2647" s="1" t="s">
        <v>689</v>
      </c>
      <c r="G2647" s="1" t="s">
        <v>690</v>
      </c>
    </row>
    <row r="2648" spans="1:7" x14ac:dyDescent="0.25">
      <c r="A2648" s="1" t="s">
        <v>121</v>
      </c>
      <c r="C2648" s="1" t="s">
        <v>796</v>
      </c>
      <c r="D2648" s="1" t="s">
        <v>797</v>
      </c>
      <c r="E2648" s="1" t="s">
        <v>798</v>
      </c>
      <c r="F2648" s="1" t="s">
        <v>689</v>
      </c>
      <c r="G2648" s="1" t="s">
        <v>690</v>
      </c>
    </row>
    <row r="2649" spans="1:7" x14ac:dyDescent="0.25">
      <c r="A2649" s="1" t="s">
        <v>121</v>
      </c>
      <c r="C2649" s="1" t="s">
        <v>799</v>
      </c>
      <c r="D2649" s="1" t="s">
        <v>800</v>
      </c>
      <c r="E2649" s="1" t="s">
        <v>801</v>
      </c>
      <c r="F2649" s="1" t="s">
        <v>689</v>
      </c>
      <c r="G2649" s="1" t="s">
        <v>690</v>
      </c>
    </row>
    <row r="2650" spans="1:7" x14ac:dyDescent="0.25">
      <c r="A2650" s="1" t="s">
        <v>121</v>
      </c>
      <c r="C2650" s="1" t="s">
        <v>802</v>
      </c>
      <c r="D2650" s="1" t="s">
        <v>803</v>
      </c>
      <c r="E2650" s="1" t="s">
        <v>804</v>
      </c>
      <c r="F2650" s="1" t="s">
        <v>689</v>
      </c>
      <c r="G2650" s="1" t="s">
        <v>690</v>
      </c>
    </row>
    <row r="2651" spans="1:7" x14ac:dyDescent="0.25">
      <c r="A2651" s="1" t="s">
        <v>121</v>
      </c>
      <c r="C2651" s="1" t="s">
        <v>805</v>
      </c>
      <c r="D2651" s="1" t="s">
        <v>806</v>
      </c>
      <c r="E2651" s="1" t="s">
        <v>807</v>
      </c>
      <c r="F2651" s="1" t="s">
        <v>689</v>
      </c>
      <c r="G2651" s="1" t="s">
        <v>690</v>
      </c>
    </row>
    <row r="2652" spans="1:7" x14ac:dyDescent="0.25">
      <c r="A2652" s="1" t="s">
        <v>121</v>
      </c>
      <c r="C2652" s="1" t="s">
        <v>808</v>
      </c>
      <c r="D2652" s="1" t="s">
        <v>809</v>
      </c>
      <c r="E2652" s="1" t="s">
        <v>810</v>
      </c>
      <c r="F2652" s="1" t="s">
        <v>689</v>
      </c>
      <c r="G2652" s="1" t="s">
        <v>690</v>
      </c>
    </row>
    <row r="2653" spans="1:7" x14ac:dyDescent="0.25">
      <c r="A2653" s="1" t="s">
        <v>121</v>
      </c>
      <c r="C2653" s="1" t="s">
        <v>811</v>
      </c>
      <c r="D2653" s="1" t="s">
        <v>812</v>
      </c>
      <c r="E2653" s="1" t="s">
        <v>813</v>
      </c>
      <c r="F2653" s="1" t="s">
        <v>689</v>
      </c>
      <c r="G2653" s="1" t="s">
        <v>690</v>
      </c>
    </row>
    <row r="2654" spans="1:7" x14ac:dyDescent="0.25">
      <c r="A2654" s="1" t="s">
        <v>121</v>
      </c>
      <c r="C2654" s="1" t="s">
        <v>814</v>
      </c>
      <c r="D2654" s="1" t="s">
        <v>815</v>
      </c>
      <c r="E2654" s="1" t="s">
        <v>816</v>
      </c>
      <c r="F2654" s="1" t="s">
        <v>689</v>
      </c>
      <c r="G2654" s="1" t="s">
        <v>690</v>
      </c>
    </row>
    <row r="2655" spans="1:7" x14ac:dyDescent="0.25">
      <c r="A2655" s="1" t="s">
        <v>121</v>
      </c>
      <c r="C2655" s="1" t="s">
        <v>817</v>
      </c>
      <c r="D2655" s="1" t="s">
        <v>818</v>
      </c>
      <c r="E2655" s="1" t="s">
        <v>819</v>
      </c>
      <c r="F2655" s="1" t="s">
        <v>689</v>
      </c>
      <c r="G2655" s="1" t="s">
        <v>690</v>
      </c>
    </row>
    <row r="2656" spans="1:7" x14ac:dyDescent="0.25">
      <c r="A2656" s="1" t="s">
        <v>121</v>
      </c>
      <c r="C2656" s="1" t="s">
        <v>820</v>
      </c>
      <c r="D2656" s="1" t="s">
        <v>821</v>
      </c>
      <c r="E2656" s="1" t="s">
        <v>822</v>
      </c>
      <c r="F2656" s="1" t="s">
        <v>689</v>
      </c>
      <c r="G2656" s="1" t="s">
        <v>690</v>
      </c>
    </row>
    <row r="2657" spans="1:7" x14ac:dyDescent="0.25">
      <c r="A2657" s="1" t="s">
        <v>121</v>
      </c>
      <c r="C2657" s="1" t="s">
        <v>823</v>
      </c>
      <c r="D2657" s="1" t="s">
        <v>824</v>
      </c>
      <c r="E2657" s="1" t="s">
        <v>825</v>
      </c>
      <c r="F2657" s="1" t="s">
        <v>689</v>
      </c>
      <c r="G2657" s="1" t="s">
        <v>690</v>
      </c>
    </row>
    <row r="2658" spans="1:7" x14ac:dyDescent="0.25">
      <c r="A2658" s="1" t="s">
        <v>121</v>
      </c>
      <c r="C2658" s="1" t="s">
        <v>826</v>
      </c>
      <c r="D2658" s="1" t="s">
        <v>827</v>
      </c>
      <c r="E2658" s="1" t="s">
        <v>828</v>
      </c>
      <c r="F2658" s="1" t="s">
        <v>689</v>
      </c>
      <c r="G2658" s="1" t="s">
        <v>690</v>
      </c>
    </row>
    <row r="2659" spans="1:7" x14ac:dyDescent="0.25">
      <c r="A2659" s="1" t="s">
        <v>121</v>
      </c>
      <c r="C2659" s="1" t="s">
        <v>829</v>
      </c>
      <c r="D2659" s="1" t="s">
        <v>830</v>
      </c>
      <c r="E2659" s="1" t="s">
        <v>831</v>
      </c>
      <c r="F2659" s="1" t="s">
        <v>689</v>
      </c>
      <c r="G2659" s="1" t="s">
        <v>690</v>
      </c>
    </row>
    <row r="2660" spans="1:7" x14ac:dyDescent="0.25">
      <c r="A2660" s="1" t="s">
        <v>121</v>
      </c>
      <c r="C2660" s="1" t="s">
        <v>832</v>
      </c>
      <c r="D2660" s="1" t="s">
        <v>833</v>
      </c>
      <c r="E2660" s="1" t="s">
        <v>834</v>
      </c>
      <c r="F2660" s="1" t="s">
        <v>689</v>
      </c>
      <c r="G2660" s="1" t="s">
        <v>690</v>
      </c>
    </row>
    <row r="2661" spans="1:7" x14ac:dyDescent="0.25">
      <c r="A2661" s="1" t="s">
        <v>121</v>
      </c>
      <c r="C2661" s="1" t="s">
        <v>835</v>
      </c>
      <c r="D2661" s="1" t="s">
        <v>836</v>
      </c>
      <c r="E2661" s="1" t="s">
        <v>837</v>
      </c>
      <c r="F2661" s="1" t="s">
        <v>689</v>
      </c>
      <c r="G2661" s="1" t="s">
        <v>690</v>
      </c>
    </row>
    <row r="2662" spans="1:7" x14ac:dyDescent="0.25">
      <c r="A2662" s="1" t="s">
        <v>121</v>
      </c>
      <c r="C2662" s="1" t="s">
        <v>838</v>
      </c>
      <c r="D2662" s="1" t="s">
        <v>839</v>
      </c>
      <c r="E2662" s="1" t="s">
        <v>840</v>
      </c>
      <c r="F2662" s="1" t="s">
        <v>689</v>
      </c>
      <c r="G2662" s="1" t="s">
        <v>690</v>
      </c>
    </row>
    <row r="2663" spans="1:7" x14ac:dyDescent="0.25">
      <c r="A2663" s="1" t="s">
        <v>121</v>
      </c>
      <c r="C2663" s="1" t="s">
        <v>841</v>
      </c>
      <c r="D2663" s="1" t="s">
        <v>842</v>
      </c>
      <c r="E2663" s="1" t="s">
        <v>843</v>
      </c>
      <c r="F2663" s="1" t="s">
        <v>689</v>
      </c>
      <c r="G2663" s="1" t="s">
        <v>690</v>
      </c>
    </row>
    <row r="2664" spans="1:7" x14ac:dyDescent="0.25">
      <c r="A2664" s="1" t="s">
        <v>121</v>
      </c>
      <c r="C2664" s="1" t="s">
        <v>844</v>
      </c>
      <c r="D2664" s="1" t="s">
        <v>845</v>
      </c>
      <c r="E2664" s="1" t="s">
        <v>846</v>
      </c>
      <c r="F2664" s="1" t="s">
        <v>689</v>
      </c>
      <c r="G2664" s="1" t="s">
        <v>690</v>
      </c>
    </row>
    <row r="2665" spans="1:7" x14ac:dyDescent="0.25">
      <c r="A2665" s="1" t="s">
        <v>121</v>
      </c>
      <c r="C2665" s="1" t="s">
        <v>847</v>
      </c>
      <c r="D2665" s="1" t="s">
        <v>848</v>
      </c>
      <c r="E2665" s="1" t="s">
        <v>849</v>
      </c>
      <c r="F2665" s="1" t="s">
        <v>689</v>
      </c>
      <c r="G2665" s="1" t="s">
        <v>690</v>
      </c>
    </row>
    <row r="2666" spans="1:7" x14ac:dyDescent="0.25">
      <c r="A2666" s="1" t="s">
        <v>121</v>
      </c>
      <c r="C2666" s="1" t="s">
        <v>850</v>
      </c>
      <c r="D2666" s="1" t="s">
        <v>851</v>
      </c>
      <c r="E2666" s="1" t="s">
        <v>852</v>
      </c>
      <c r="F2666" s="1" t="s">
        <v>689</v>
      </c>
      <c r="G2666" s="1" t="s">
        <v>690</v>
      </c>
    </row>
    <row r="2667" spans="1:7" x14ac:dyDescent="0.25">
      <c r="A2667" s="1" t="s">
        <v>121</v>
      </c>
      <c r="C2667" s="1" t="s">
        <v>853</v>
      </c>
      <c r="D2667" s="1" t="s">
        <v>854</v>
      </c>
      <c r="E2667" s="1" t="s">
        <v>855</v>
      </c>
      <c r="F2667" s="1" t="s">
        <v>689</v>
      </c>
      <c r="G2667" s="1" t="s">
        <v>690</v>
      </c>
    </row>
    <row r="2668" spans="1:7" x14ac:dyDescent="0.25">
      <c r="A2668" s="1" t="s">
        <v>121</v>
      </c>
      <c r="C2668" s="1" t="s">
        <v>856</v>
      </c>
      <c r="D2668" s="1" t="s">
        <v>857</v>
      </c>
      <c r="E2668" s="1" t="s">
        <v>858</v>
      </c>
      <c r="F2668" s="1" t="s">
        <v>689</v>
      </c>
      <c r="G2668" s="1" t="s">
        <v>690</v>
      </c>
    </row>
    <row r="2669" spans="1:7" x14ac:dyDescent="0.25">
      <c r="A2669" s="1" t="s">
        <v>121</v>
      </c>
      <c r="C2669" s="1" t="s">
        <v>859</v>
      </c>
      <c r="D2669" s="1" t="s">
        <v>860</v>
      </c>
      <c r="E2669" s="1" t="s">
        <v>861</v>
      </c>
      <c r="F2669" s="1" t="s">
        <v>689</v>
      </c>
      <c r="G2669" s="1" t="s">
        <v>690</v>
      </c>
    </row>
    <row r="2670" spans="1:7" x14ac:dyDescent="0.25">
      <c r="A2670" s="1" t="s">
        <v>121</v>
      </c>
      <c r="C2670" s="1" t="s">
        <v>862</v>
      </c>
      <c r="D2670" s="1" t="s">
        <v>863</v>
      </c>
      <c r="E2670" s="1" t="s">
        <v>864</v>
      </c>
      <c r="F2670" s="1" t="s">
        <v>689</v>
      </c>
      <c r="G2670" s="1" t="s">
        <v>690</v>
      </c>
    </row>
    <row r="2671" spans="1:7" x14ac:dyDescent="0.25">
      <c r="A2671" s="1" t="s">
        <v>121</v>
      </c>
      <c r="C2671" s="1" t="s">
        <v>865</v>
      </c>
      <c r="D2671" s="1" t="s">
        <v>866</v>
      </c>
      <c r="E2671" s="1" t="s">
        <v>867</v>
      </c>
      <c r="F2671" s="1" t="s">
        <v>689</v>
      </c>
      <c r="G2671" s="1" t="s">
        <v>690</v>
      </c>
    </row>
    <row r="2672" spans="1:7" x14ac:dyDescent="0.25">
      <c r="A2672" s="1" t="s">
        <v>121</v>
      </c>
      <c r="C2672" s="1" t="s">
        <v>868</v>
      </c>
      <c r="D2672" s="1" t="s">
        <v>869</v>
      </c>
      <c r="E2672" s="1" t="s">
        <v>870</v>
      </c>
      <c r="F2672" s="1" t="s">
        <v>689</v>
      </c>
      <c r="G2672" s="1" t="s">
        <v>690</v>
      </c>
    </row>
    <row r="2673" spans="1:7" x14ac:dyDescent="0.25">
      <c r="A2673" s="1" t="s">
        <v>121</v>
      </c>
      <c r="C2673" s="1" t="s">
        <v>871</v>
      </c>
      <c r="D2673" s="1" t="s">
        <v>872</v>
      </c>
      <c r="E2673" s="1" t="s">
        <v>873</v>
      </c>
      <c r="F2673" s="1" t="s">
        <v>689</v>
      </c>
      <c r="G2673" s="1" t="s">
        <v>690</v>
      </c>
    </row>
    <row r="2674" spans="1:7" x14ac:dyDescent="0.25">
      <c r="A2674" s="1" t="s">
        <v>121</v>
      </c>
      <c r="C2674" s="1" t="s">
        <v>874</v>
      </c>
      <c r="D2674" s="1" t="s">
        <v>875</v>
      </c>
      <c r="E2674" s="1" t="s">
        <v>876</v>
      </c>
      <c r="F2674" s="1" t="s">
        <v>689</v>
      </c>
      <c r="G2674" s="1" t="s">
        <v>690</v>
      </c>
    </row>
    <row r="2675" spans="1:7" x14ac:dyDescent="0.25">
      <c r="A2675" s="1" t="s">
        <v>121</v>
      </c>
      <c r="C2675" s="1" t="s">
        <v>877</v>
      </c>
      <c r="D2675" s="1" t="s">
        <v>878</v>
      </c>
      <c r="E2675" s="1" t="s">
        <v>879</v>
      </c>
      <c r="F2675" s="1" t="s">
        <v>689</v>
      </c>
      <c r="G2675" s="1" t="s">
        <v>690</v>
      </c>
    </row>
    <row r="2676" spans="1:7" x14ac:dyDescent="0.25">
      <c r="A2676" s="1" t="s">
        <v>121</v>
      </c>
      <c r="C2676" s="1" t="s">
        <v>880</v>
      </c>
      <c r="D2676" s="1" t="s">
        <v>881</v>
      </c>
      <c r="E2676" s="1" t="s">
        <v>882</v>
      </c>
      <c r="F2676" s="1" t="s">
        <v>689</v>
      </c>
      <c r="G2676" s="1" t="s">
        <v>690</v>
      </c>
    </row>
    <row r="2677" spans="1:7" x14ac:dyDescent="0.25">
      <c r="A2677" s="1" t="s">
        <v>121</v>
      </c>
      <c r="C2677" s="1" t="s">
        <v>883</v>
      </c>
      <c r="D2677" s="1" t="s">
        <v>884</v>
      </c>
      <c r="E2677" s="1" t="s">
        <v>885</v>
      </c>
      <c r="F2677" s="1" t="s">
        <v>689</v>
      </c>
      <c r="G2677" s="1" t="s">
        <v>690</v>
      </c>
    </row>
    <row r="2678" spans="1:7" x14ac:dyDescent="0.25">
      <c r="A2678" s="1" t="s">
        <v>121</v>
      </c>
      <c r="C2678" s="1" t="s">
        <v>886</v>
      </c>
      <c r="D2678" s="1" t="s">
        <v>887</v>
      </c>
      <c r="E2678" s="1" t="s">
        <v>888</v>
      </c>
      <c r="F2678" s="1" t="s">
        <v>689</v>
      </c>
      <c r="G2678" s="1" t="s">
        <v>690</v>
      </c>
    </row>
    <row r="2679" spans="1:7" x14ac:dyDescent="0.25">
      <c r="A2679" s="1" t="s">
        <v>121</v>
      </c>
      <c r="C2679" s="1" t="s">
        <v>889</v>
      </c>
      <c r="D2679" s="1" t="s">
        <v>890</v>
      </c>
      <c r="E2679" s="1" t="s">
        <v>891</v>
      </c>
      <c r="F2679" s="1" t="s">
        <v>689</v>
      </c>
      <c r="G2679" s="1" t="s">
        <v>690</v>
      </c>
    </row>
    <row r="2680" spans="1:7" x14ac:dyDescent="0.25">
      <c r="A2680" s="1" t="s">
        <v>121</v>
      </c>
      <c r="C2680" s="1" t="s">
        <v>892</v>
      </c>
      <c r="D2680" s="1" t="s">
        <v>893</v>
      </c>
      <c r="E2680" s="1" t="s">
        <v>894</v>
      </c>
      <c r="F2680" s="1" t="s">
        <v>689</v>
      </c>
      <c r="G2680" s="1" t="s">
        <v>690</v>
      </c>
    </row>
    <row r="2682" spans="1:7" x14ac:dyDescent="0.25">
      <c r="A2682" s="1" t="s">
        <v>301</v>
      </c>
      <c r="C2682" s="1" t="s">
        <v>895</v>
      </c>
      <c r="D2682" s="1" t="s">
        <v>896</v>
      </c>
      <c r="E2682" s="1" t="s">
        <v>897</v>
      </c>
      <c r="F2682" s="1" t="s">
        <v>559</v>
      </c>
      <c r="G2682" s="1" t="s">
        <v>560</v>
      </c>
    </row>
    <row r="2683" spans="1:7" x14ac:dyDescent="0.25">
      <c r="A2683" s="1" t="s">
        <v>301</v>
      </c>
      <c r="C2683" s="1" t="s">
        <v>898</v>
      </c>
      <c r="D2683" s="1" t="s">
        <v>899</v>
      </c>
      <c r="E2683" s="1" t="s">
        <v>900</v>
      </c>
      <c r="F2683" s="1" t="s">
        <v>559</v>
      </c>
      <c r="G2683" s="1" t="s">
        <v>560</v>
      </c>
    </row>
    <row r="2684" spans="1:7" x14ac:dyDescent="0.25">
      <c r="A2684" s="1" t="s">
        <v>301</v>
      </c>
      <c r="C2684" s="1" t="s">
        <v>437</v>
      </c>
      <c r="D2684" s="1" t="s">
        <v>901</v>
      </c>
      <c r="E2684" s="1" t="s">
        <v>902</v>
      </c>
      <c r="F2684" s="1" t="s">
        <v>559</v>
      </c>
      <c r="G2684" s="1" t="s">
        <v>560</v>
      </c>
    </row>
    <row r="2685" spans="1:7" x14ac:dyDescent="0.25">
      <c r="A2685" s="1" t="s">
        <v>301</v>
      </c>
      <c r="C2685" s="1" t="s">
        <v>447</v>
      </c>
      <c r="D2685" s="1" t="s">
        <v>903</v>
      </c>
      <c r="E2685" s="1" t="s">
        <v>904</v>
      </c>
      <c r="F2685" s="1" t="s">
        <v>559</v>
      </c>
      <c r="G2685" s="1" t="s">
        <v>560</v>
      </c>
    </row>
    <row r="2686" spans="1:7" x14ac:dyDescent="0.25">
      <c r="A2686" s="1" t="s">
        <v>301</v>
      </c>
      <c r="C2686" s="1" t="s">
        <v>905</v>
      </c>
      <c r="D2686" s="1" t="s">
        <v>906</v>
      </c>
      <c r="E2686" s="1" t="s">
        <v>907</v>
      </c>
      <c r="F2686" s="1" t="s">
        <v>559</v>
      </c>
      <c r="G2686" s="1" t="s">
        <v>560</v>
      </c>
    </row>
    <row r="2687" spans="1:7" x14ac:dyDescent="0.25">
      <c r="A2687" s="1" t="s">
        <v>301</v>
      </c>
      <c r="C2687" s="1" t="s">
        <v>908</v>
      </c>
      <c r="D2687" s="1" t="s">
        <v>909</v>
      </c>
      <c r="E2687" s="1" t="s">
        <v>910</v>
      </c>
      <c r="F2687" s="1" t="s">
        <v>559</v>
      </c>
      <c r="G2687" s="1" t="s">
        <v>560</v>
      </c>
    </row>
    <row r="2688" spans="1:7" x14ac:dyDescent="0.25">
      <c r="A2688" s="1" t="s">
        <v>301</v>
      </c>
      <c r="C2688" s="1" t="s">
        <v>334</v>
      </c>
      <c r="D2688" s="1" t="s">
        <v>911</v>
      </c>
      <c r="E2688" s="1" t="s">
        <v>912</v>
      </c>
      <c r="F2688" s="1" t="s">
        <v>559</v>
      </c>
      <c r="G2688" s="1" t="s">
        <v>560</v>
      </c>
    </row>
    <row r="2689" spans="1:7" x14ac:dyDescent="0.25">
      <c r="A2689" s="1" t="s">
        <v>301</v>
      </c>
      <c r="C2689" s="1" t="s">
        <v>913</v>
      </c>
      <c r="D2689" s="1" t="s">
        <v>914</v>
      </c>
      <c r="E2689" s="1" t="s">
        <v>915</v>
      </c>
      <c r="F2689" s="1" t="s">
        <v>559</v>
      </c>
      <c r="G2689" s="1" t="s">
        <v>560</v>
      </c>
    </row>
    <row r="2690" spans="1:7" x14ac:dyDescent="0.25">
      <c r="A2690" s="1" t="s">
        <v>301</v>
      </c>
      <c r="C2690" s="1" t="s">
        <v>480</v>
      </c>
      <c r="D2690" s="1" t="s">
        <v>916</v>
      </c>
      <c r="E2690" s="1" t="s">
        <v>917</v>
      </c>
      <c r="F2690" s="1" t="s">
        <v>559</v>
      </c>
      <c r="G2690" s="1" t="s">
        <v>560</v>
      </c>
    </row>
    <row r="2691" spans="1:7" x14ac:dyDescent="0.25">
      <c r="A2691" s="1" t="s">
        <v>301</v>
      </c>
      <c r="C2691" s="1" t="s">
        <v>485</v>
      </c>
      <c r="D2691" s="1" t="s">
        <v>918</v>
      </c>
      <c r="E2691" s="1" t="s">
        <v>919</v>
      </c>
      <c r="F2691" s="1" t="s">
        <v>559</v>
      </c>
      <c r="G2691" s="1" t="s">
        <v>560</v>
      </c>
    </row>
    <row r="2692" spans="1:7" x14ac:dyDescent="0.25">
      <c r="A2692" s="1" t="s">
        <v>301</v>
      </c>
      <c r="C2692" s="1" t="s">
        <v>485</v>
      </c>
      <c r="D2692" s="1" t="s">
        <v>920</v>
      </c>
      <c r="E2692" s="1" t="s">
        <v>921</v>
      </c>
      <c r="F2692" s="1" t="s">
        <v>559</v>
      </c>
      <c r="G2692" s="1" t="s">
        <v>560</v>
      </c>
    </row>
    <row r="2694" spans="1:7" x14ac:dyDescent="0.25">
      <c r="A2694" s="1" t="s">
        <v>301</v>
      </c>
      <c r="C2694" s="1" t="s">
        <v>922</v>
      </c>
      <c r="D2694" s="1" t="s">
        <v>923</v>
      </c>
      <c r="E2694" s="1" t="s">
        <v>924</v>
      </c>
      <c r="F2694" s="1" t="s">
        <v>689</v>
      </c>
      <c r="G2694" s="1" t="s">
        <v>690</v>
      </c>
    </row>
    <row r="2695" spans="1:7" x14ac:dyDescent="0.25">
      <c r="A2695" s="1" t="s">
        <v>301</v>
      </c>
      <c r="C2695" s="1" t="s">
        <v>925</v>
      </c>
      <c r="D2695" s="1" t="s">
        <v>926</v>
      </c>
      <c r="E2695" s="1" t="s">
        <v>927</v>
      </c>
      <c r="F2695" s="1" t="s">
        <v>689</v>
      </c>
      <c r="G2695" s="1" t="s">
        <v>690</v>
      </c>
    </row>
    <row r="2696" spans="1:7" x14ac:dyDescent="0.25">
      <c r="A2696" s="1" t="s">
        <v>301</v>
      </c>
      <c r="C2696" s="1" t="s">
        <v>928</v>
      </c>
      <c r="D2696" s="1" t="s">
        <v>929</v>
      </c>
      <c r="E2696" s="1" t="s">
        <v>930</v>
      </c>
      <c r="F2696" s="1" t="s">
        <v>689</v>
      </c>
      <c r="G2696" s="1" t="s">
        <v>690</v>
      </c>
    </row>
    <row r="2697" spans="1:7" x14ac:dyDescent="0.25">
      <c r="A2697" s="1" t="s">
        <v>301</v>
      </c>
      <c r="C2697" s="1" t="s">
        <v>305</v>
      </c>
      <c r="D2697" s="1" t="s">
        <v>931</v>
      </c>
      <c r="E2697" s="1" t="s">
        <v>932</v>
      </c>
      <c r="F2697" s="1" t="s">
        <v>689</v>
      </c>
      <c r="G2697" s="1" t="s">
        <v>690</v>
      </c>
    </row>
    <row r="2698" spans="1:7" x14ac:dyDescent="0.25">
      <c r="A2698" s="1" t="s">
        <v>301</v>
      </c>
      <c r="C2698" s="1" t="s">
        <v>933</v>
      </c>
      <c r="D2698" s="1" t="s">
        <v>934</v>
      </c>
      <c r="E2698" s="1" t="s">
        <v>935</v>
      </c>
      <c r="F2698" s="1" t="s">
        <v>689</v>
      </c>
      <c r="G2698" s="1" t="s">
        <v>690</v>
      </c>
    </row>
    <row r="2699" spans="1:7" x14ac:dyDescent="0.25">
      <c r="A2699" s="1" t="s">
        <v>301</v>
      </c>
      <c r="C2699" s="1" t="s">
        <v>370</v>
      </c>
      <c r="D2699" s="1" t="s">
        <v>936</v>
      </c>
      <c r="E2699" s="1" t="s">
        <v>937</v>
      </c>
      <c r="F2699" s="1" t="s">
        <v>689</v>
      </c>
      <c r="G2699" s="1" t="s">
        <v>690</v>
      </c>
    </row>
    <row r="2700" spans="1:7" x14ac:dyDescent="0.25">
      <c r="A2700" s="1" t="s">
        <v>301</v>
      </c>
      <c r="C2700" s="1" t="s">
        <v>370</v>
      </c>
      <c r="D2700" s="1" t="s">
        <v>938</v>
      </c>
      <c r="E2700" s="1" t="s">
        <v>939</v>
      </c>
      <c r="F2700" s="1" t="s">
        <v>689</v>
      </c>
      <c r="G2700" s="1" t="s">
        <v>690</v>
      </c>
    </row>
    <row r="2701" spans="1:7" x14ac:dyDescent="0.25">
      <c r="A2701" s="1" t="s">
        <v>301</v>
      </c>
      <c r="C2701" s="1" t="s">
        <v>445</v>
      </c>
      <c r="D2701" s="1" t="s">
        <v>940</v>
      </c>
      <c r="E2701" s="1" t="s">
        <v>941</v>
      </c>
      <c r="F2701" s="1" t="s">
        <v>689</v>
      </c>
      <c r="G2701" s="1" t="s">
        <v>690</v>
      </c>
    </row>
    <row r="2702" spans="1:7" x14ac:dyDescent="0.25">
      <c r="A2702" s="1" t="s">
        <v>301</v>
      </c>
      <c r="C2702" s="1" t="s">
        <v>942</v>
      </c>
      <c r="D2702" s="1" t="s">
        <v>943</v>
      </c>
      <c r="E2702" s="1" t="s">
        <v>944</v>
      </c>
      <c r="F2702" s="1" t="s">
        <v>689</v>
      </c>
      <c r="G2702" s="1" t="s">
        <v>690</v>
      </c>
    </row>
    <row r="2703" spans="1:7" x14ac:dyDescent="0.25">
      <c r="A2703" s="1" t="s">
        <v>301</v>
      </c>
      <c r="C2703" s="1" t="s">
        <v>945</v>
      </c>
      <c r="D2703" s="1" t="s">
        <v>946</v>
      </c>
      <c r="E2703" s="1" t="s">
        <v>947</v>
      </c>
      <c r="F2703" s="1" t="s">
        <v>689</v>
      </c>
      <c r="G2703" s="1" t="s">
        <v>690</v>
      </c>
    </row>
    <row r="2705" spans="1:7" x14ac:dyDescent="0.25">
      <c r="A2705" s="1" t="s">
        <v>336</v>
      </c>
      <c r="C2705" s="1" t="s">
        <v>948</v>
      </c>
      <c r="D2705" s="1" t="s">
        <v>949</v>
      </c>
      <c r="E2705" s="1" t="s">
        <v>950</v>
      </c>
      <c r="F2705" s="1" t="s">
        <v>559</v>
      </c>
      <c r="G2705" s="1" t="s">
        <v>560</v>
      </c>
    </row>
    <row r="2706" spans="1:7" x14ac:dyDescent="0.25">
      <c r="A2706" s="1" t="s">
        <v>336</v>
      </c>
      <c r="C2706" s="1" t="s">
        <v>951</v>
      </c>
      <c r="D2706" s="1" t="s">
        <v>952</v>
      </c>
      <c r="E2706" s="1" t="s">
        <v>953</v>
      </c>
      <c r="F2706" s="1" t="s">
        <v>559</v>
      </c>
      <c r="G2706" s="1" t="s">
        <v>560</v>
      </c>
    </row>
    <row r="2707" spans="1:7" x14ac:dyDescent="0.25">
      <c r="A2707" s="1" t="s">
        <v>336</v>
      </c>
      <c r="C2707" s="1" t="s">
        <v>954</v>
      </c>
      <c r="D2707" s="1" t="s">
        <v>955</v>
      </c>
      <c r="E2707" s="1" t="s">
        <v>956</v>
      </c>
      <c r="F2707" s="1" t="s">
        <v>559</v>
      </c>
      <c r="G2707" s="1" t="s">
        <v>560</v>
      </c>
    </row>
    <row r="2708" spans="1:7" x14ac:dyDescent="0.25">
      <c r="A2708" s="1" t="s">
        <v>336</v>
      </c>
      <c r="C2708" s="1" t="s">
        <v>957</v>
      </c>
      <c r="D2708" s="1" t="s">
        <v>958</v>
      </c>
      <c r="E2708" s="1" t="s">
        <v>959</v>
      </c>
      <c r="F2708" s="1" t="s">
        <v>559</v>
      </c>
      <c r="G2708" s="1" t="s">
        <v>560</v>
      </c>
    </row>
    <row r="2709" spans="1:7" x14ac:dyDescent="0.25">
      <c r="A2709" s="1" t="s">
        <v>336</v>
      </c>
      <c r="C2709" s="1" t="s">
        <v>960</v>
      </c>
      <c r="D2709" s="1" t="s">
        <v>961</v>
      </c>
      <c r="E2709" s="1" t="s">
        <v>962</v>
      </c>
      <c r="F2709" s="1" t="s">
        <v>559</v>
      </c>
      <c r="G2709" s="1" t="s">
        <v>560</v>
      </c>
    </row>
    <row r="2710" spans="1:7" x14ac:dyDescent="0.25">
      <c r="A2710" s="1" t="s">
        <v>336</v>
      </c>
      <c r="C2710" s="1" t="s">
        <v>400</v>
      </c>
      <c r="D2710" s="1" t="s">
        <v>963</v>
      </c>
      <c r="E2710" s="1" t="s">
        <v>964</v>
      </c>
      <c r="F2710" s="1" t="s">
        <v>559</v>
      </c>
      <c r="G2710" s="1" t="s">
        <v>560</v>
      </c>
    </row>
    <row r="2711" spans="1:7" x14ac:dyDescent="0.25">
      <c r="A2711" s="1" t="s">
        <v>336</v>
      </c>
      <c r="C2711" s="1" t="s">
        <v>965</v>
      </c>
      <c r="D2711" s="1" t="s">
        <v>966</v>
      </c>
      <c r="E2711" s="1" t="s">
        <v>967</v>
      </c>
      <c r="F2711" s="1" t="s">
        <v>559</v>
      </c>
      <c r="G2711" s="1" t="s">
        <v>560</v>
      </c>
    </row>
    <row r="2712" spans="1:7" x14ac:dyDescent="0.25">
      <c r="A2712" s="1" t="s">
        <v>336</v>
      </c>
      <c r="C2712" s="1" t="s">
        <v>406</v>
      </c>
      <c r="D2712" s="1" t="s">
        <v>968</v>
      </c>
      <c r="E2712" s="1" t="s">
        <v>969</v>
      </c>
      <c r="F2712" s="1" t="s">
        <v>559</v>
      </c>
      <c r="G2712" s="1" t="s">
        <v>560</v>
      </c>
    </row>
    <row r="2713" spans="1:7" x14ac:dyDescent="0.25">
      <c r="A2713" s="1" t="s">
        <v>336</v>
      </c>
      <c r="C2713" s="1" t="s">
        <v>970</v>
      </c>
      <c r="D2713" s="1" t="s">
        <v>971</v>
      </c>
      <c r="E2713" s="1" t="s">
        <v>972</v>
      </c>
      <c r="F2713" s="1" t="s">
        <v>559</v>
      </c>
      <c r="G2713" s="1" t="s">
        <v>560</v>
      </c>
    </row>
    <row r="2714" spans="1:7" x14ac:dyDescent="0.25">
      <c r="A2714" s="1" t="s">
        <v>336</v>
      </c>
      <c r="C2714" s="1" t="s">
        <v>973</v>
      </c>
      <c r="D2714" s="1" t="s">
        <v>974</v>
      </c>
      <c r="E2714" s="1" t="s">
        <v>975</v>
      </c>
      <c r="F2714" s="1" t="s">
        <v>559</v>
      </c>
      <c r="G2714" s="1" t="s">
        <v>560</v>
      </c>
    </row>
    <row r="2715" spans="1:7" x14ac:dyDescent="0.25">
      <c r="A2715" s="1" t="s">
        <v>336</v>
      </c>
      <c r="C2715" s="1" t="s">
        <v>418</v>
      </c>
      <c r="D2715" s="1" t="s">
        <v>976</v>
      </c>
      <c r="E2715" s="1" t="s">
        <v>977</v>
      </c>
      <c r="F2715" s="1" t="s">
        <v>559</v>
      </c>
      <c r="G2715" s="1" t="s">
        <v>560</v>
      </c>
    </row>
    <row r="2716" spans="1:7" x14ac:dyDescent="0.25">
      <c r="A2716" s="1" t="s">
        <v>336</v>
      </c>
      <c r="C2716" s="1" t="s">
        <v>978</v>
      </c>
      <c r="D2716" s="1" t="s">
        <v>979</v>
      </c>
      <c r="E2716" s="1" t="s">
        <v>980</v>
      </c>
      <c r="F2716" s="1" t="s">
        <v>559</v>
      </c>
      <c r="G2716" s="1" t="s">
        <v>560</v>
      </c>
    </row>
    <row r="2717" spans="1:7" x14ac:dyDescent="0.25">
      <c r="A2717" s="1" t="s">
        <v>336</v>
      </c>
      <c r="C2717" s="1" t="s">
        <v>981</v>
      </c>
      <c r="D2717" s="1" t="s">
        <v>982</v>
      </c>
      <c r="E2717" s="1" t="s">
        <v>983</v>
      </c>
      <c r="F2717" s="1" t="s">
        <v>559</v>
      </c>
      <c r="G2717" s="1" t="s">
        <v>560</v>
      </c>
    </row>
    <row r="2718" spans="1:7" x14ac:dyDescent="0.25">
      <c r="A2718" s="1" t="s">
        <v>336</v>
      </c>
      <c r="C2718" s="1" t="s">
        <v>981</v>
      </c>
      <c r="D2718" s="1" t="s">
        <v>984</v>
      </c>
      <c r="E2718" s="1" t="s">
        <v>985</v>
      </c>
      <c r="F2718" s="1" t="s">
        <v>559</v>
      </c>
      <c r="G2718" s="1" t="s">
        <v>560</v>
      </c>
    </row>
    <row r="2719" spans="1:7" x14ac:dyDescent="0.25">
      <c r="A2719" s="1" t="s">
        <v>336</v>
      </c>
      <c r="C2719" s="1" t="s">
        <v>986</v>
      </c>
      <c r="D2719" s="1" t="s">
        <v>987</v>
      </c>
      <c r="E2719" s="1" t="s">
        <v>988</v>
      </c>
      <c r="F2719" s="1" t="s">
        <v>559</v>
      </c>
      <c r="G2719" s="1" t="s">
        <v>560</v>
      </c>
    </row>
    <row r="2720" spans="1:7" x14ac:dyDescent="0.25">
      <c r="A2720" s="1" t="s">
        <v>336</v>
      </c>
      <c r="C2720" s="1" t="s">
        <v>324</v>
      </c>
      <c r="D2720" s="1" t="s">
        <v>989</v>
      </c>
      <c r="E2720" s="1" t="s">
        <v>990</v>
      </c>
      <c r="F2720" s="1" t="s">
        <v>559</v>
      </c>
      <c r="G2720" s="1" t="s">
        <v>560</v>
      </c>
    </row>
    <row r="2721" spans="1:7" x14ac:dyDescent="0.25">
      <c r="A2721" s="1" t="s">
        <v>336</v>
      </c>
      <c r="C2721" s="1" t="s">
        <v>305</v>
      </c>
      <c r="D2721" s="1" t="s">
        <v>991</v>
      </c>
      <c r="E2721" s="1" t="s">
        <v>992</v>
      </c>
      <c r="F2721" s="1" t="s">
        <v>559</v>
      </c>
      <c r="G2721" s="1" t="s">
        <v>560</v>
      </c>
    </row>
    <row r="2722" spans="1:7" x14ac:dyDescent="0.25">
      <c r="A2722" s="1" t="s">
        <v>336</v>
      </c>
      <c r="C2722" s="1" t="s">
        <v>442</v>
      </c>
      <c r="D2722" s="1" t="s">
        <v>993</v>
      </c>
      <c r="E2722" s="1" t="s">
        <v>994</v>
      </c>
      <c r="F2722" s="1" t="s">
        <v>559</v>
      </c>
      <c r="G2722" s="1" t="s">
        <v>560</v>
      </c>
    </row>
    <row r="2723" spans="1:7" x14ac:dyDescent="0.25">
      <c r="A2723" s="1" t="s">
        <v>336</v>
      </c>
      <c r="C2723" s="1" t="s">
        <v>451</v>
      </c>
      <c r="D2723" s="1" t="s">
        <v>995</v>
      </c>
      <c r="E2723" s="1" t="s">
        <v>996</v>
      </c>
      <c r="F2723" s="1" t="s">
        <v>559</v>
      </c>
      <c r="G2723" s="1" t="s">
        <v>560</v>
      </c>
    </row>
    <row r="2724" spans="1:7" x14ac:dyDescent="0.25">
      <c r="A2724" s="1" t="s">
        <v>336</v>
      </c>
      <c r="C2724" s="1" t="s">
        <v>451</v>
      </c>
      <c r="D2724" s="1" t="s">
        <v>997</v>
      </c>
      <c r="E2724" s="1" t="s">
        <v>998</v>
      </c>
      <c r="F2724" s="1" t="s">
        <v>559</v>
      </c>
      <c r="G2724" s="1" t="s">
        <v>560</v>
      </c>
    </row>
    <row r="2725" spans="1:7" x14ac:dyDescent="0.25">
      <c r="A2725" s="1" t="s">
        <v>336</v>
      </c>
      <c r="C2725" s="1" t="s">
        <v>451</v>
      </c>
      <c r="D2725" s="1" t="s">
        <v>999</v>
      </c>
      <c r="E2725" s="1" t="s">
        <v>1000</v>
      </c>
      <c r="F2725" s="1" t="s">
        <v>559</v>
      </c>
      <c r="G2725" s="1" t="s">
        <v>560</v>
      </c>
    </row>
    <row r="2726" spans="1:7" x14ac:dyDescent="0.25">
      <c r="A2726" s="1" t="s">
        <v>336</v>
      </c>
      <c r="C2726" s="1" t="s">
        <v>378</v>
      </c>
      <c r="D2726" s="1" t="s">
        <v>1001</v>
      </c>
      <c r="E2726" s="1" t="s">
        <v>1002</v>
      </c>
      <c r="F2726" s="1" t="s">
        <v>559</v>
      </c>
      <c r="G2726" s="1" t="s">
        <v>560</v>
      </c>
    </row>
    <row r="2727" spans="1:7" x14ac:dyDescent="0.25">
      <c r="A2727" s="1" t="s">
        <v>336</v>
      </c>
      <c r="C2727" s="1" t="s">
        <v>378</v>
      </c>
      <c r="D2727" s="1" t="s">
        <v>1003</v>
      </c>
      <c r="E2727" s="1" t="s">
        <v>1004</v>
      </c>
      <c r="F2727" s="1" t="s">
        <v>559</v>
      </c>
      <c r="G2727" s="1" t="s">
        <v>560</v>
      </c>
    </row>
    <row r="2728" spans="1:7" x14ac:dyDescent="0.25">
      <c r="A2728" s="1" t="s">
        <v>336</v>
      </c>
      <c r="C2728" s="1" t="s">
        <v>378</v>
      </c>
      <c r="D2728" s="1" t="s">
        <v>1005</v>
      </c>
      <c r="E2728" s="1" t="s">
        <v>1006</v>
      </c>
      <c r="F2728" s="1" t="s">
        <v>559</v>
      </c>
      <c r="G2728" s="1" t="s">
        <v>560</v>
      </c>
    </row>
    <row r="2729" spans="1:7" x14ac:dyDescent="0.25">
      <c r="A2729" s="1" t="s">
        <v>336</v>
      </c>
      <c r="C2729" s="1" t="s">
        <v>378</v>
      </c>
      <c r="D2729" s="1" t="s">
        <v>1007</v>
      </c>
      <c r="E2729" s="1" t="s">
        <v>1008</v>
      </c>
      <c r="F2729" s="1" t="s">
        <v>559</v>
      </c>
      <c r="G2729" s="1" t="s">
        <v>560</v>
      </c>
    </row>
    <row r="2730" spans="1:7" x14ac:dyDescent="0.25">
      <c r="A2730" s="1" t="s">
        <v>336</v>
      </c>
      <c r="C2730" s="1" t="s">
        <v>1009</v>
      </c>
      <c r="D2730" s="1" t="s">
        <v>1010</v>
      </c>
      <c r="E2730" s="1" t="s">
        <v>1011</v>
      </c>
      <c r="F2730" s="1" t="s">
        <v>559</v>
      </c>
      <c r="G2730" s="1" t="s">
        <v>560</v>
      </c>
    </row>
    <row r="2731" spans="1:7" x14ac:dyDescent="0.25">
      <c r="A2731" s="1" t="s">
        <v>336</v>
      </c>
      <c r="C2731" s="1" t="s">
        <v>332</v>
      </c>
      <c r="D2731" s="1" t="s">
        <v>1012</v>
      </c>
      <c r="E2731" s="1" t="s">
        <v>1013</v>
      </c>
      <c r="F2731" s="1" t="s">
        <v>559</v>
      </c>
      <c r="G2731" s="1" t="s">
        <v>560</v>
      </c>
    </row>
    <row r="2732" spans="1:7" x14ac:dyDescent="0.25">
      <c r="A2732" s="1" t="s">
        <v>336</v>
      </c>
      <c r="C2732" s="1" t="s">
        <v>332</v>
      </c>
      <c r="D2732" s="1" t="s">
        <v>1014</v>
      </c>
      <c r="E2732" s="1" t="s">
        <v>1015</v>
      </c>
      <c r="F2732" s="1" t="s">
        <v>559</v>
      </c>
      <c r="G2732" s="1" t="s">
        <v>560</v>
      </c>
    </row>
    <row r="2733" spans="1:7" x14ac:dyDescent="0.25">
      <c r="A2733" s="1" t="s">
        <v>336</v>
      </c>
      <c r="C2733" s="1" t="s">
        <v>385</v>
      </c>
      <c r="D2733" s="1" t="s">
        <v>1016</v>
      </c>
      <c r="E2733" s="1" t="s">
        <v>1017</v>
      </c>
      <c r="F2733" s="1" t="s">
        <v>559</v>
      </c>
      <c r="G2733" s="1" t="s">
        <v>560</v>
      </c>
    </row>
    <row r="2734" spans="1:7" x14ac:dyDescent="0.25">
      <c r="A2734" s="1" t="s">
        <v>336</v>
      </c>
      <c r="C2734" s="1" t="s">
        <v>1018</v>
      </c>
      <c r="D2734" s="1" t="s">
        <v>1019</v>
      </c>
      <c r="E2734" s="1" t="s">
        <v>1020</v>
      </c>
      <c r="F2734" s="1" t="s">
        <v>559</v>
      </c>
      <c r="G2734" s="1" t="s">
        <v>560</v>
      </c>
    </row>
    <row r="2736" spans="1:7" x14ac:dyDescent="0.25">
      <c r="A2736" s="1" t="s">
        <v>336</v>
      </c>
      <c r="C2736" s="1" t="s">
        <v>1021</v>
      </c>
      <c r="D2736" s="1" t="s">
        <v>1022</v>
      </c>
      <c r="E2736" s="1" t="s">
        <v>1023</v>
      </c>
      <c r="F2736" s="1" t="s">
        <v>689</v>
      </c>
      <c r="G2736" s="1" t="s">
        <v>690</v>
      </c>
    </row>
    <row r="2737" spans="1:7" x14ac:dyDescent="0.25">
      <c r="A2737" s="1" t="s">
        <v>336</v>
      </c>
      <c r="C2737" s="1" t="s">
        <v>1024</v>
      </c>
      <c r="D2737" s="1" t="s">
        <v>1025</v>
      </c>
      <c r="E2737" s="1" t="s">
        <v>1026</v>
      </c>
      <c r="F2737" s="1" t="s">
        <v>689</v>
      </c>
      <c r="G2737" s="1" t="s">
        <v>690</v>
      </c>
    </row>
    <row r="2738" spans="1:7" x14ac:dyDescent="0.25">
      <c r="A2738" s="1" t="s">
        <v>336</v>
      </c>
      <c r="C2738" s="1" t="s">
        <v>1027</v>
      </c>
      <c r="D2738" s="1" t="s">
        <v>1028</v>
      </c>
      <c r="E2738" s="1" t="s">
        <v>1029</v>
      </c>
      <c r="F2738" s="1" t="s">
        <v>689</v>
      </c>
      <c r="G2738" s="1" t="s">
        <v>690</v>
      </c>
    </row>
    <row r="2739" spans="1:7" x14ac:dyDescent="0.25">
      <c r="A2739" s="1" t="s">
        <v>336</v>
      </c>
      <c r="C2739" s="1" t="s">
        <v>1027</v>
      </c>
      <c r="D2739" s="1" t="s">
        <v>1030</v>
      </c>
      <c r="E2739" s="1" t="s">
        <v>1031</v>
      </c>
      <c r="F2739" s="1" t="s">
        <v>689</v>
      </c>
      <c r="G2739" s="1" t="s">
        <v>690</v>
      </c>
    </row>
    <row r="2740" spans="1:7" x14ac:dyDescent="0.25">
      <c r="A2740" s="1" t="s">
        <v>336</v>
      </c>
      <c r="C2740" s="1" t="s">
        <v>341</v>
      </c>
      <c r="D2740" s="1" t="s">
        <v>1032</v>
      </c>
      <c r="E2740" s="1" t="s">
        <v>1033</v>
      </c>
      <c r="F2740" s="1" t="s">
        <v>689</v>
      </c>
      <c r="G2740" s="1" t="s">
        <v>690</v>
      </c>
    </row>
    <row r="2741" spans="1:7" x14ac:dyDescent="0.25">
      <c r="A2741" s="1" t="s">
        <v>336</v>
      </c>
      <c r="C2741" s="1" t="s">
        <v>1034</v>
      </c>
      <c r="D2741" s="1" t="s">
        <v>1035</v>
      </c>
      <c r="E2741" s="1" t="s">
        <v>1036</v>
      </c>
      <c r="F2741" s="1" t="s">
        <v>689</v>
      </c>
      <c r="G2741" s="1" t="s">
        <v>690</v>
      </c>
    </row>
    <row r="2742" spans="1:7" x14ac:dyDescent="0.25">
      <c r="A2742" s="1" t="s">
        <v>336</v>
      </c>
      <c r="C2742" s="1" t="s">
        <v>1037</v>
      </c>
      <c r="D2742" s="1" t="s">
        <v>1038</v>
      </c>
      <c r="E2742" s="1" t="s">
        <v>1039</v>
      </c>
      <c r="F2742" s="1" t="s">
        <v>689</v>
      </c>
      <c r="G2742" s="1" t="s">
        <v>690</v>
      </c>
    </row>
    <row r="2743" spans="1:7" x14ac:dyDescent="0.25">
      <c r="A2743" s="1" t="s">
        <v>336</v>
      </c>
      <c r="C2743" s="1" t="s">
        <v>1040</v>
      </c>
      <c r="D2743" s="1" t="s">
        <v>1041</v>
      </c>
      <c r="E2743" s="1" t="s">
        <v>1042</v>
      </c>
      <c r="F2743" s="1" t="s">
        <v>689</v>
      </c>
      <c r="G2743" s="1" t="s">
        <v>690</v>
      </c>
    </row>
    <row r="2744" spans="1:7" x14ac:dyDescent="0.25">
      <c r="A2744" s="1" t="s">
        <v>336</v>
      </c>
      <c r="C2744" s="1" t="s">
        <v>398</v>
      </c>
      <c r="D2744" s="1" t="s">
        <v>1043</v>
      </c>
      <c r="E2744" s="1" t="s">
        <v>1044</v>
      </c>
      <c r="F2744" s="1" t="s">
        <v>689</v>
      </c>
      <c r="G2744" s="1" t="s">
        <v>690</v>
      </c>
    </row>
    <row r="2745" spans="1:7" x14ac:dyDescent="0.25">
      <c r="A2745" s="1" t="s">
        <v>336</v>
      </c>
      <c r="C2745" s="1" t="s">
        <v>1045</v>
      </c>
      <c r="D2745" s="1" t="s">
        <v>1046</v>
      </c>
      <c r="E2745" s="1" t="s">
        <v>1047</v>
      </c>
      <c r="F2745" s="1" t="s">
        <v>689</v>
      </c>
      <c r="G2745" s="1" t="s">
        <v>690</v>
      </c>
    </row>
    <row r="2746" spans="1:7" x14ac:dyDescent="0.25">
      <c r="A2746" s="1" t="s">
        <v>336</v>
      </c>
      <c r="C2746" s="1" t="s">
        <v>1048</v>
      </c>
      <c r="D2746" s="1" t="s">
        <v>1049</v>
      </c>
      <c r="E2746" s="1" t="s">
        <v>1050</v>
      </c>
      <c r="F2746" s="1" t="s">
        <v>689</v>
      </c>
      <c r="G2746" s="1" t="s">
        <v>690</v>
      </c>
    </row>
    <row r="2747" spans="1:7" x14ac:dyDescent="0.25">
      <c r="A2747" s="1" t="s">
        <v>336</v>
      </c>
      <c r="C2747" s="1" t="s">
        <v>351</v>
      </c>
      <c r="D2747" s="1" t="s">
        <v>1051</v>
      </c>
      <c r="E2747" s="1" t="s">
        <v>1052</v>
      </c>
      <c r="F2747" s="1" t="s">
        <v>689</v>
      </c>
      <c r="G2747" s="1" t="s">
        <v>690</v>
      </c>
    </row>
    <row r="2748" spans="1:7" x14ac:dyDescent="0.25">
      <c r="A2748" s="1" t="s">
        <v>336</v>
      </c>
      <c r="C2748" s="1" t="s">
        <v>1053</v>
      </c>
      <c r="D2748" s="1" t="s">
        <v>1054</v>
      </c>
      <c r="E2748" s="1" t="s">
        <v>1055</v>
      </c>
      <c r="F2748" s="1" t="s">
        <v>689</v>
      </c>
      <c r="G2748" s="1" t="s">
        <v>690</v>
      </c>
    </row>
    <row r="2749" spans="1:7" x14ac:dyDescent="0.25">
      <c r="A2749" s="1" t="s">
        <v>336</v>
      </c>
      <c r="C2749" s="1" t="s">
        <v>1053</v>
      </c>
      <c r="D2749" s="1" t="s">
        <v>1056</v>
      </c>
      <c r="E2749" s="1" t="s">
        <v>1057</v>
      </c>
      <c r="F2749" s="1" t="s">
        <v>689</v>
      </c>
      <c r="G2749" s="1" t="s">
        <v>690</v>
      </c>
    </row>
    <row r="2750" spans="1:7" x14ac:dyDescent="0.25">
      <c r="A2750" s="1" t="s">
        <v>336</v>
      </c>
      <c r="C2750" s="1" t="s">
        <v>1058</v>
      </c>
      <c r="D2750" s="1" t="s">
        <v>1059</v>
      </c>
      <c r="E2750" s="1" t="s">
        <v>1060</v>
      </c>
      <c r="F2750" s="1" t="s">
        <v>689</v>
      </c>
      <c r="G2750" s="1" t="s">
        <v>690</v>
      </c>
    </row>
    <row r="2751" spans="1:7" x14ac:dyDescent="0.25">
      <c r="A2751" s="1" t="s">
        <v>336</v>
      </c>
      <c r="C2751" s="1" t="s">
        <v>970</v>
      </c>
      <c r="D2751" s="1" t="s">
        <v>1061</v>
      </c>
      <c r="E2751" s="1" t="s">
        <v>1062</v>
      </c>
      <c r="F2751" s="1" t="s">
        <v>689</v>
      </c>
      <c r="G2751" s="1" t="s">
        <v>690</v>
      </c>
    </row>
    <row r="2752" spans="1:7" x14ac:dyDescent="0.25">
      <c r="A2752" s="1" t="s">
        <v>336</v>
      </c>
      <c r="C2752" s="1" t="s">
        <v>970</v>
      </c>
      <c r="D2752" s="1" t="s">
        <v>1063</v>
      </c>
      <c r="E2752" s="1" t="s">
        <v>1064</v>
      </c>
      <c r="F2752" s="1" t="s">
        <v>689</v>
      </c>
      <c r="G2752" s="1" t="s">
        <v>690</v>
      </c>
    </row>
    <row r="2753" spans="1:7" x14ac:dyDescent="0.25">
      <c r="A2753" s="1" t="s">
        <v>336</v>
      </c>
      <c r="C2753" s="1">
        <v>1903</v>
      </c>
      <c r="D2753" s="1" t="s">
        <v>1065</v>
      </c>
      <c r="E2753" s="1" t="s">
        <v>1066</v>
      </c>
      <c r="F2753" s="1" t="s">
        <v>689</v>
      </c>
      <c r="G2753" s="1" t="s">
        <v>690</v>
      </c>
    </row>
    <row r="2754" spans="1:7" x14ac:dyDescent="0.25">
      <c r="A2754" s="1" t="s">
        <v>336</v>
      </c>
      <c r="C2754" s="1" t="s">
        <v>1067</v>
      </c>
      <c r="D2754" s="1" t="s">
        <v>1068</v>
      </c>
      <c r="E2754" s="1" t="s">
        <v>1069</v>
      </c>
      <c r="F2754" s="1" t="s">
        <v>689</v>
      </c>
      <c r="G2754" s="1" t="s">
        <v>690</v>
      </c>
    </row>
    <row r="2755" spans="1:7" x14ac:dyDescent="0.25">
      <c r="A2755" s="1" t="s">
        <v>336</v>
      </c>
      <c r="C2755" s="1" t="s">
        <v>1070</v>
      </c>
      <c r="D2755" s="1" t="s">
        <v>1071</v>
      </c>
      <c r="E2755" s="1" t="s">
        <v>1072</v>
      </c>
      <c r="F2755" s="1" t="s">
        <v>689</v>
      </c>
      <c r="G2755" s="1" t="s">
        <v>690</v>
      </c>
    </row>
    <row r="2756" spans="1:7" x14ac:dyDescent="0.25">
      <c r="A2756" s="1" t="s">
        <v>336</v>
      </c>
      <c r="C2756" s="1" t="s">
        <v>1073</v>
      </c>
      <c r="D2756" s="1" t="s">
        <v>1074</v>
      </c>
      <c r="E2756" s="1" t="s">
        <v>1075</v>
      </c>
      <c r="F2756" s="1" t="s">
        <v>689</v>
      </c>
      <c r="G2756" s="1" t="s">
        <v>690</v>
      </c>
    </row>
    <row r="2757" spans="1:7" x14ac:dyDescent="0.25">
      <c r="A2757" s="1" t="s">
        <v>336</v>
      </c>
      <c r="C2757" s="1" t="s">
        <v>1076</v>
      </c>
      <c r="D2757" s="1" t="s">
        <v>1077</v>
      </c>
      <c r="E2757" s="1" t="s">
        <v>1078</v>
      </c>
      <c r="F2757" s="1" t="s">
        <v>689</v>
      </c>
      <c r="G2757" s="1" t="s">
        <v>690</v>
      </c>
    </row>
    <row r="2758" spans="1:7" x14ac:dyDescent="0.25">
      <c r="A2758" s="1" t="s">
        <v>336</v>
      </c>
      <c r="C2758" s="1" t="s">
        <v>1079</v>
      </c>
      <c r="D2758" s="1" t="s">
        <v>1080</v>
      </c>
      <c r="E2758" s="1" t="s">
        <v>1081</v>
      </c>
      <c r="F2758" s="1" t="s">
        <v>689</v>
      </c>
      <c r="G2758" s="1" t="s">
        <v>690</v>
      </c>
    </row>
    <row r="2759" spans="1:7" x14ac:dyDescent="0.25">
      <c r="A2759" s="1" t="s">
        <v>336</v>
      </c>
      <c r="C2759" s="1" t="s">
        <v>1079</v>
      </c>
      <c r="D2759" s="1" t="s">
        <v>1082</v>
      </c>
      <c r="E2759" s="1" t="s">
        <v>1083</v>
      </c>
      <c r="F2759" s="1" t="s">
        <v>689</v>
      </c>
      <c r="G2759" s="1" t="s">
        <v>690</v>
      </c>
    </row>
    <row r="2760" spans="1:7" x14ac:dyDescent="0.25">
      <c r="A2760" s="1" t="s">
        <v>336</v>
      </c>
      <c r="C2760" s="1" t="s">
        <v>1084</v>
      </c>
      <c r="D2760" s="1" t="s">
        <v>1085</v>
      </c>
      <c r="E2760" s="1" t="s">
        <v>1086</v>
      </c>
      <c r="F2760" s="1" t="s">
        <v>689</v>
      </c>
      <c r="G2760" s="1" t="s">
        <v>690</v>
      </c>
    </row>
    <row r="2761" spans="1:7" x14ac:dyDescent="0.25">
      <c r="A2761" s="1" t="s">
        <v>336</v>
      </c>
      <c r="C2761" s="1" t="s">
        <v>1087</v>
      </c>
      <c r="D2761" s="1" t="s">
        <v>1088</v>
      </c>
      <c r="E2761" s="1" t="s">
        <v>1089</v>
      </c>
      <c r="F2761" s="1" t="s">
        <v>689</v>
      </c>
      <c r="G2761" s="1" t="s">
        <v>690</v>
      </c>
    </row>
    <row r="2762" spans="1:7" x14ac:dyDescent="0.25">
      <c r="A2762" s="1" t="s">
        <v>336</v>
      </c>
      <c r="C2762" s="1" t="s">
        <v>1090</v>
      </c>
      <c r="D2762" s="1" t="s">
        <v>1091</v>
      </c>
      <c r="E2762" s="1" t="s">
        <v>1092</v>
      </c>
      <c r="F2762" s="1" t="s">
        <v>689</v>
      </c>
      <c r="G2762" s="1" t="s">
        <v>690</v>
      </c>
    </row>
    <row r="2763" spans="1:7" x14ac:dyDescent="0.25">
      <c r="A2763" s="1" t="s">
        <v>336</v>
      </c>
      <c r="C2763" s="1" t="s">
        <v>1093</v>
      </c>
      <c r="D2763" s="1" t="s">
        <v>1094</v>
      </c>
      <c r="E2763" s="1" t="s">
        <v>1095</v>
      </c>
      <c r="F2763" s="1" t="s">
        <v>689</v>
      </c>
      <c r="G2763" s="1" t="s">
        <v>690</v>
      </c>
    </row>
    <row r="2764" spans="1:7" x14ac:dyDescent="0.25">
      <c r="A2764" s="1" t="s">
        <v>336</v>
      </c>
      <c r="C2764" s="1" t="s">
        <v>1096</v>
      </c>
      <c r="D2764" s="1" t="s">
        <v>1097</v>
      </c>
      <c r="E2764" s="1" t="s">
        <v>1098</v>
      </c>
      <c r="F2764" s="1" t="s">
        <v>689</v>
      </c>
      <c r="G2764" s="1" t="s">
        <v>690</v>
      </c>
    </row>
    <row r="2765" spans="1:7" x14ac:dyDescent="0.25">
      <c r="A2765" s="1" t="s">
        <v>336</v>
      </c>
      <c r="C2765" s="1" t="s">
        <v>1099</v>
      </c>
      <c r="D2765" s="1" t="s">
        <v>1100</v>
      </c>
      <c r="E2765" s="1" t="s">
        <v>1101</v>
      </c>
      <c r="F2765" s="1" t="s">
        <v>689</v>
      </c>
      <c r="G2765" s="1" t="s">
        <v>690</v>
      </c>
    </row>
    <row r="2766" spans="1:7" x14ac:dyDescent="0.25">
      <c r="A2766" s="1" t="s">
        <v>336</v>
      </c>
      <c r="C2766" s="1" t="s">
        <v>986</v>
      </c>
      <c r="D2766" s="1" t="s">
        <v>1102</v>
      </c>
      <c r="E2766" s="1" t="s">
        <v>1103</v>
      </c>
      <c r="F2766" s="1" t="s">
        <v>689</v>
      </c>
      <c r="G2766" s="1" t="s">
        <v>690</v>
      </c>
    </row>
    <row r="2767" spans="1:7" x14ac:dyDescent="0.25">
      <c r="A2767" s="1" t="s">
        <v>336</v>
      </c>
      <c r="C2767" s="1" t="s">
        <v>1104</v>
      </c>
      <c r="D2767" s="1" t="s">
        <v>1105</v>
      </c>
      <c r="E2767" s="1" t="s">
        <v>1106</v>
      </c>
      <c r="F2767" s="1" t="s">
        <v>689</v>
      </c>
      <c r="G2767" s="1" t="s">
        <v>690</v>
      </c>
    </row>
    <row r="2768" spans="1:7" x14ac:dyDescent="0.25">
      <c r="A2768" s="1" t="s">
        <v>336</v>
      </c>
      <c r="C2768" s="1" t="s">
        <v>1107</v>
      </c>
      <c r="D2768" s="1" t="s">
        <v>1108</v>
      </c>
      <c r="E2768" s="1" t="s">
        <v>1109</v>
      </c>
      <c r="F2768" s="1" t="s">
        <v>689</v>
      </c>
      <c r="G2768" s="1" t="s">
        <v>690</v>
      </c>
    </row>
    <row r="2769" spans="1:7" x14ac:dyDescent="0.25">
      <c r="A2769" s="1" t="s">
        <v>336</v>
      </c>
      <c r="C2769" s="1" t="s">
        <v>368</v>
      </c>
      <c r="D2769" s="1" t="s">
        <v>1110</v>
      </c>
      <c r="E2769" s="1" t="s">
        <v>1111</v>
      </c>
      <c r="F2769" s="1" t="s">
        <v>689</v>
      </c>
      <c r="G2769" s="1" t="s">
        <v>690</v>
      </c>
    </row>
    <row r="2770" spans="1:7" x14ac:dyDescent="0.25">
      <c r="A2770" s="1" t="s">
        <v>336</v>
      </c>
      <c r="C2770" s="1" t="s">
        <v>368</v>
      </c>
      <c r="D2770" s="1" t="s">
        <v>1112</v>
      </c>
      <c r="E2770" s="1" t="s">
        <v>1113</v>
      </c>
      <c r="F2770" s="1" t="s">
        <v>689</v>
      </c>
      <c r="G2770" s="1" t="s">
        <v>690</v>
      </c>
    </row>
    <row r="2771" spans="1:7" x14ac:dyDescent="0.25">
      <c r="A2771" s="1" t="s">
        <v>336</v>
      </c>
      <c r="C2771" s="1" t="s">
        <v>324</v>
      </c>
      <c r="D2771" s="1" t="s">
        <v>1114</v>
      </c>
      <c r="E2771" s="1" t="s">
        <v>1115</v>
      </c>
      <c r="F2771" s="1" t="s">
        <v>689</v>
      </c>
      <c r="G2771" s="1" t="s">
        <v>690</v>
      </c>
    </row>
    <row r="2772" spans="1:7" x14ac:dyDescent="0.25">
      <c r="A2772" s="1" t="s">
        <v>336</v>
      </c>
      <c r="C2772" s="1" t="s">
        <v>437</v>
      </c>
      <c r="D2772" s="1" t="s">
        <v>1116</v>
      </c>
      <c r="E2772" s="1" t="s">
        <v>1117</v>
      </c>
      <c r="F2772" s="1" t="s">
        <v>689</v>
      </c>
      <c r="G2772" s="1" t="s">
        <v>690</v>
      </c>
    </row>
    <row r="2773" spans="1:7" x14ac:dyDescent="0.25">
      <c r="A2773" s="1" t="s">
        <v>336</v>
      </c>
      <c r="C2773" s="1" t="s">
        <v>439</v>
      </c>
      <c r="D2773" s="1" t="s">
        <v>1118</v>
      </c>
      <c r="E2773" s="1" t="s">
        <v>1119</v>
      </c>
      <c r="F2773" s="1" t="s">
        <v>689</v>
      </c>
      <c r="G2773" s="1" t="s">
        <v>690</v>
      </c>
    </row>
    <row r="2774" spans="1:7" x14ac:dyDescent="0.25">
      <c r="A2774" s="1" t="s">
        <v>336</v>
      </c>
      <c r="C2774" s="1" t="s">
        <v>439</v>
      </c>
      <c r="D2774" s="1" t="s">
        <v>1120</v>
      </c>
      <c r="E2774" s="1" t="s">
        <v>1121</v>
      </c>
      <c r="F2774" s="1" t="s">
        <v>689</v>
      </c>
      <c r="G2774" s="1" t="s">
        <v>690</v>
      </c>
    </row>
    <row r="2775" spans="1:7" x14ac:dyDescent="0.25">
      <c r="A2775" s="1" t="s">
        <v>336</v>
      </c>
      <c r="C2775" s="1" t="s">
        <v>328</v>
      </c>
      <c r="D2775" s="1" t="s">
        <v>1122</v>
      </c>
      <c r="E2775" s="1" t="s">
        <v>1123</v>
      </c>
      <c r="F2775" s="1" t="s">
        <v>689</v>
      </c>
      <c r="G2775" s="1" t="s">
        <v>690</v>
      </c>
    </row>
    <row r="2776" spans="1:7" x14ac:dyDescent="0.25">
      <c r="A2776" s="1" t="s">
        <v>336</v>
      </c>
      <c r="C2776" s="1" t="s">
        <v>328</v>
      </c>
      <c r="D2776" s="1" t="s">
        <v>1124</v>
      </c>
      <c r="E2776" s="1" t="s">
        <v>1125</v>
      </c>
      <c r="F2776" s="1" t="s">
        <v>689</v>
      </c>
      <c r="G2776" s="1" t="s">
        <v>690</v>
      </c>
    </row>
    <row r="2777" spans="1:7" x14ac:dyDescent="0.25">
      <c r="A2777" s="1" t="s">
        <v>336</v>
      </c>
      <c r="C2777" s="1" t="s">
        <v>370</v>
      </c>
      <c r="D2777" s="1" t="s">
        <v>1126</v>
      </c>
      <c r="E2777" s="1" t="s">
        <v>1127</v>
      </c>
      <c r="F2777" s="1" t="s">
        <v>689</v>
      </c>
      <c r="G2777" s="1" t="s">
        <v>690</v>
      </c>
    </row>
    <row r="2778" spans="1:7" x14ac:dyDescent="0.25">
      <c r="A2778" s="1" t="s">
        <v>336</v>
      </c>
      <c r="C2778" s="1" t="s">
        <v>442</v>
      </c>
      <c r="D2778" s="1" t="s">
        <v>1128</v>
      </c>
      <c r="E2778" s="1" t="s">
        <v>1129</v>
      </c>
      <c r="F2778" s="1" t="s">
        <v>689</v>
      </c>
      <c r="G2778" s="1" t="s">
        <v>690</v>
      </c>
    </row>
    <row r="2779" spans="1:7" x14ac:dyDescent="0.25">
      <c r="A2779" s="1" t="s">
        <v>336</v>
      </c>
      <c r="C2779" s="1" t="s">
        <v>330</v>
      </c>
      <c r="D2779" s="1" t="s">
        <v>1130</v>
      </c>
      <c r="E2779" s="1" t="s">
        <v>1131</v>
      </c>
      <c r="F2779" s="1" t="s">
        <v>689</v>
      </c>
      <c r="G2779" s="1" t="s">
        <v>690</v>
      </c>
    </row>
    <row r="2780" spans="1:7" x14ac:dyDescent="0.25">
      <c r="A2780" s="1" t="s">
        <v>336</v>
      </c>
      <c r="C2780" s="1" t="s">
        <v>445</v>
      </c>
      <c r="D2780" s="1" t="s">
        <v>1132</v>
      </c>
      <c r="E2780" s="1" t="s">
        <v>1133</v>
      </c>
      <c r="F2780" s="1" t="s">
        <v>689</v>
      </c>
      <c r="G2780" s="1" t="s">
        <v>690</v>
      </c>
    </row>
    <row r="2781" spans="1:7" x14ac:dyDescent="0.25">
      <c r="A2781" s="1" t="s">
        <v>336</v>
      </c>
      <c r="C2781" s="1" t="s">
        <v>445</v>
      </c>
      <c r="D2781" s="1" t="s">
        <v>1134</v>
      </c>
      <c r="E2781" s="1" t="s">
        <v>1135</v>
      </c>
      <c r="F2781" s="1" t="s">
        <v>689</v>
      </c>
      <c r="G2781" s="1" t="s">
        <v>690</v>
      </c>
    </row>
    <row r="2782" spans="1:7" x14ac:dyDescent="0.25">
      <c r="A2782" s="1" t="s">
        <v>336</v>
      </c>
      <c r="C2782" s="1" t="s">
        <v>307</v>
      </c>
      <c r="D2782" s="1" t="s">
        <v>1136</v>
      </c>
      <c r="E2782" s="1" t="s">
        <v>1137</v>
      </c>
      <c r="F2782" s="1" t="s">
        <v>689</v>
      </c>
      <c r="G2782" s="1" t="s">
        <v>690</v>
      </c>
    </row>
    <row r="2783" spans="1:7" x14ac:dyDescent="0.25">
      <c r="A2783" s="1" t="s">
        <v>336</v>
      </c>
      <c r="C2783" s="1" t="s">
        <v>447</v>
      </c>
      <c r="D2783" s="1" t="s">
        <v>1138</v>
      </c>
      <c r="E2783" s="1" t="s">
        <v>1139</v>
      </c>
      <c r="F2783" s="1" t="s">
        <v>689</v>
      </c>
      <c r="G2783" s="1" t="s">
        <v>690</v>
      </c>
    </row>
    <row r="2784" spans="1:7" x14ac:dyDescent="0.25">
      <c r="A2784" s="1" t="s">
        <v>336</v>
      </c>
      <c r="C2784" s="1" t="s">
        <v>1140</v>
      </c>
      <c r="D2784" s="1" t="s">
        <v>1141</v>
      </c>
      <c r="E2784" s="1" t="s">
        <v>1142</v>
      </c>
      <c r="F2784" s="1" t="s">
        <v>689</v>
      </c>
      <c r="G2784" s="1" t="s">
        <v>690</v>
      </c>
    </row>
    <row r="2785" spans="1:7" x14ac:dyDescent="0.25">
      <c r="A2785" s="1" t="s">
        <v>336</v>
      </c>
      <c r="C2785" s="1" t="s">
        <v>449</v>
      </c>
      <c r="D2785" s="1" t="s">
        <v>1143</v>
      </c>
      <c r="E2785" s="1" t="s">
        <v>1144</v>
      </c>
      <c r="F2785" s="1" t="s">
        <v>689</v>
      </c>
      <c r="G2785" s="1" t="s">
        <v>690</v>
      </c>
    </row>
    <row r="2786" spans="1:7" x14ac:dyDescent="0.25">
      <c r="A2786" s="1" t="s">
        <v>336</v>
      </c>
      <c r="C2786" s="1" t="s">
        <v>449</v>
      </c>
      <c r="D2786" s="1" t="s">
        <v>1145</v>
      </c>
      <c r="E2786" s="1" t="s">
        <v>1146</v>
      </c>
      <c r="F2786" s="1" t="s">
        <v>689</v>
      </c>
      <c r="G2786" s="1" t="s">
        <v>690</v>
      </c>
    </row>
    <row r="2787" spans="1:7" x14ac:dyDescent="0.25">
      <c r="A2787" s="1" t="s">
        <v>336</v>
      </c>
      <c r="C2787" s="1" t="s">
        <v>372</v>
      </c>
      <c r="D2787" s="1" t="s">
        <v>1147</v>
      </c>
      <c r="E2787" s="1" t="s">
        <v>1148</v>
      </c>
      <c r="F2787" s="1" t="s">
        <v>689</v>
      </c>
      <c r="G2787" s="1" t="s">
        <v>690</v>
      </c>
    </row>
    <row r="2788" spans="1:7" x14ac:dyDescent="0.25">
      <c r="A2788" s="1" t="s">
        <v>336</v>
      </c>
      <c r="C2788" s="1" t="s">
        <v>451</v>
      </c>
      <c r="D2788" s="1" t="s">
        <v>1149</v>
      </c>
      <c r="E2788" s="1" t="s">
        <v>1150</v>
      </c>
      <c r="F2788" s="1" t="s">
        <v>689</v>
      </c>
      <c r="G2788" s="1" t="s">
        <v>690</v>
      </c>
    </row>
    <row r="2789" spans="1:7" x14ac:dyDescent="0.25">
      <c r="A2789" s="1" t="s">
        <v>336</v>
      </c>
      <c r="C2789" s="1" t="s">
        <v>1151</v>
      </c>
      <c r="D2789" s="1" t="s">
        <v>1152</v>
      </c>
      <c r="E2789" s="1" t="s">
        <v>1153</v>
      </c>
      <c r="F2789" s="1" t="s">
        <v>689</v>
      </c>
      <c r="G2789" s="1" t="s">
        <v>690</v>
      </c>
    </row>
    <row r="2790" spans="1:7" x14ac:dyDescent="0.25">
      <c r="A2790" s="1" t="s">
        <v>336</v>
      </c>
      <c r="C2790" s="1" t="s">
        <v>1151</v>
      </c>
      <c r="D2790" s="1" t="s">
        <v>1154</v>
      </c>
      <c r="E2790" s="1" t="s">
        <v>1155</v>
      </c>
      <c r="F2790" s="1" t="s">
        <v>689</v>
      </c>
      <c r="G2790" s="1" t="s">
        <v>690</v>
      </c>
    </row>
    <row r="2791" spans="1:7" x14ac:dyDescent="0.25">
      <c r="A2791" s="1" t="s">
        <v>336</v>
      </c>
      <c r="C2791" s="1" t="s">
        <v>456</v>
      </c>
      <c r="D2791" s="1" t="s">
        <v>1156</v>
      </c>
      <c r="E2791" s="1" t="s">
        <v>1157</v>
      </c>
      <c r="F2791" s="1" t="s">
        <v>689</v>
      </c>
      <c r="G2791" s="1" t="s">
        <v>690</v>
      </c>
    </row>
    <row r="2792" spans="1:7" x14ac:dyDescent="0.25">
      <c r="A2792" s="1" t="s">
        <v>336</v>
      </c>
      <c r="C2792" s="1" t="s">
        <v>458</v>
      </c>
      <c r="D2792" s="1" t="s">
        <v>1158</v>
      </c>
      <c r="E2792" s="1" t="s">
        <v>1159</v>
      </c>
      <c r="F2792" s="1" t="s">
        <v>689</v>
      </c>
      <c r="G2792" s="1" t="s">
        <v>690</v>
      </c>
    </row>
    <row r="2793" spans="1:7" x14ac:dyDescent="0.25">
      <c r="A2793" s="1" t="s">
        <v>336</v>
      </c>
      <c r="C2793" s="1" t="s">
        <v>1160</v>
      </c>
      <c r="D2793" s="1" t="s">
        <v>1161</v>
      </c>
      <c r="E2793" s="1" t="s">
        <v>1162</v>
      </c>
      <c r="F2793" s="1" t="s">
        <v>689</v>
      </c>
      <c r="G2793" s="1" t="s">
        <v>690</v>
      </c>
    </row>
    <row r="2794" spans="1:7" x14ac:dyDescent="0.25">
      <c r="A2794" s="1" t="s">
        <v>336</v>
      </c>
      <c r="C2794" s="1" t="s">
        <v>1009</v>
      </c>
      <c r="D2794" s="1" t="s">
        <v>1163</v>
      </c>
      <c r="E2794" s="1" t="s">
        <v>1164</v>
      </c>
      <c r="F2794" s="1" t="s">
        <v>689</v>
      </c>
      <c r="G2794" s="1" t="s">
        <v>690</v>
      </c>
    </row>
    <row r="2795" spans="1:7" x14ac:dyDescent="0.25">
      <c r="A2795" s="1" t="s">
        <v>336</v>
      </c>
      <c r="C2795" s="1" t="s">
        <v>315</v>
      </c>
      <c r="D2795" s="1" t="s">
        <v>1165</v>
      </c>
      <c r="E2795" s="1" t="s">
        <v>1166</v>
      </c>
      <c r="F2795" s="1" t="s">
        <v>689</v>
      </c>
      <c r="G2795" s="1" t="s">
        <v>690</v>
      </c>
    </row>
    <row r="2797" spans="1:7" x14ac:dyDescent="0.25">
      <c r="A2797" s="1" t="s">
        <v>462</v>
      </c>
      <c r="B2797" s="1" t="s">
        <v>463</v>
      </c>
      <c r="C2797" s="1" t="s">
        <v>1167</v>
      </c>
      <c r="D2797" s="1" t="s">
        <v>1168</v>
      </c>
      <c r="E2797" s="1" t="s">
        <v>1169</v>
      </c>
    </row>
    <row r="2798" spans="1:7" x14ac:dyDescent="0.25">
      <c r="A2798" s="1" t="s">
        <v>462</v>
      </c>
      <c r="B2798" s="1" t="s">
        <v>463</v>
      </c>
      <c r="C2798" s="1" t="s">
        <v>1170</v>
      </c>
      <c r="D2798" s="1" t="s">
        <v>1171</v>
      </c>
      <c r="E2798" s="1" t="s">
        <v>1172</v>
      </c>
    </row>
    <row r="2799" spans="1:7" x14ac:dyDescent="0.25">
      <c r="A2799" s="1" t="s">
        <v>462</v>
      </c>
      <c r="B2799" s="1" t="s">
        <v>463</v>
      </c>
      <c r="C2799" s="1" t="s">
        <v>1173</v>
      </c>
      <c r="D2799" s="1" t="s">
        <v>1174</v>
      </c>
      <c r="E2799" s="1" t="s">
        <v>1175</v>
      </c>
    </row>
    <row r="2800" spans="1:7" x14ac:dyDescent="0.25">
      <c r="A2800" s="1" t="s">
        <v>462</v>
      </c>
      <c r="B2800" s="1" t="s">
        <v>463</v>
      </c>
      <c r="C2800" s="1" t="s">
        <v>1176</v>
      </c>
      <c r="D2800" s="1" t="s">
        <v>1177</v>
      </c>
      <c r="E2800" s="1" t="s">
        <v>1178</v>
      </c>
    </row>
    <row r="2801" spans="1:5" x14ac:dyDescent="0.25">
      <c r="A2801" s="1" t="s">
        <v>462</v>
      </c>
      <c r="B2801" s="1" t="s">
        <v>463</v>
      </c>
      <c r="C2801" s="1" t="s">
        <v>1179</v>
      </c>
      <c r="D2801" s="1" t="s">
        <v>1180</v>
      </c>
      <c r="E2801" s="1" t="s">
        <v>1181</v>
      </c>
    </row>
    <row r="2802" spans="1:5" x14ac:dyDescent="0.25">
      <c r="A2802" s="1" t="s">
        <v>462</v>
      </c>
      <c r="B2802" s="1" t="s">
        <v>463</v>
      </c>
      <c r="C2802" s="1" t="s">
        <v>1182</v>
      </c>
      <c r="D2802" s="1" t="s">
        <v>1183</v>
      </c>
      <c r="E2802" s="1" t="s">
        <v>1184</v>
      </c>
    </row>
    <row r="2803" spans="1:5" x14ac:dyDescent="0.25">
      <c r="A2803" s="1" t="s">
        <v>462</v>
      </c>
      <c r="B2803" s="1" t="s">
        <v>463</v>
      </c>
      <c r="C2803" s="1" t="s">
        <v>1185</v>
      </c>
      <c r="D2803" s="1" t="s">
        <v>1186</v>
      </c>
      <c r="E2803" s="1" t="s">
        <v>1187</v>
      </c>
    </row>
    <row r="2805" spans="1:5" x14ac:dyDescent="0.25">
      <c r="A2805" s="1" t="s">
        <v>478</v>
      </c>
      <c r="B2805" s="1" t="s">
        <v>479</v>
      </c>
      <c r="C2805" s="1" t="s">
        <v>1188</v>
      </c>
      <c r="D2805" s="1" t="s">
        <v>1189</v>
      </c>
      <c r="E2805" s="1" t="s">
        <v>1190</v>
      </c>
    </row>
    <row r="2806" spans="1:5" x14ac:dyDescent="0.25">
      <c r="A2806" s="1" t="s">
        <v>478</v>
      </c>
      <c r="B2806" s="1" t="s">
        <v>479</v>
      </c>
      <c r="C2806" s="1" t="s">
        <v>1191</v>
      </c>
      <c r="D2806" s="1" t="s">
        <v>1192</v>
      </c>
      <c r="E2806" s="1" t="s">
        <v>1193</v>
      </c>
    </row>
    <row r="2807" spans="1:5" x14ac:dyDescent="0.25">
      <c r="A2807" s="1" t="s">
        <v>478</v>
      </c>
      <c r="B2807" s="1" t="s">
        <v>479</v>
      </c>
      <c r="C2807" s="1" t="s">
        <v>1194</v>
      </c>
      <c r="D2807" s="1" t="s">
        <v>1195</v>
      </c>
      <c r="E2807" s="1" t="s">
        <v>1196</v>
      </c>
    </row>
    <row r="2808" spans="1:5" x14ac:dyDescent="0.25">
      <c r="A2808" s="1" t="s">
        <v>478</v>
      </c>
      <c r="B2808" s="1" t="s">
        <v>479</v>
      </c>
      <c r="C2808" s="1" t="s">
        <v>1197</v>
      </c>
      <c r="D2808" s="1" t="s">
        <v>1198</v>
      </c>
      <c r="E2808" s="1" t="s">
        <v>1199</v>
      </c>
    </row>
    <row r="2809" spans="1:5" x14ac:dyDescent="0.25">
      <c r="A2809" s="1" t="s">
        <v>478</v>
      </c>
      <c r="B2809" s="1" t="s">
        <v>479</v>
      </c>
      <c r="C2809" s="1" t="s">
        <v>1200</v>
      </c>
      <c r="D2809" s="1" t="s">
        <v>1201</v>
      </c>
      <c r="E2809" s="1" t="s">
        <v>1202</v>
      </c>
    </row>
    <row r="2810" spans="1:5" x14ac:dyDescent="0.25">
      <c r="A2810" s="1" t="s">
        <v>478</v>
      </c>
      <c r="B2810" s="1" t="s">
        <v>479</v>
      </c>
      <c r="C2810" s="1" t="s">
        <v>1203</v>
      </c>
      <c r="D2810" s="1" t="s">
        <v>1204</v>
      </c>
      <c r="E2810" s="1" t="s">
        <v>1205</v>
      </c>
    </row>
    <row r="2811" spans="1:5" x14ac:dyDescent="0.25">
      <c r="A2811" s="1" t="s">
        <v>478</v>
      </c>
      <c r="B2811" s="1" t="s">
        <v>479</v>
      </c>
      <c r="C2811" s="1" t="s">
        <v>1206</v>
      </c>
      <c r="D2811" s="1" t="s">
        <v>1207</v>
      </c>
      <c r="E2811" s="1" t="s">
        <v>1208</v>
      </c>
    </row>
    <row r="2812" spans="1:5" x14ac:dyDescent="0.25">
      <c r="A2812" s="1" t="s">
        <v>478</v>
      </c>
      <c r="B2812" s="1" t="s">
        <v>479</v>
      </c>
      <c r="C2812" s="1" t="s">
        <v>1206</v>
      </c>
      <c r="D2812" s="1" t="s">
        <v>1209</v>
      </c>
      <c r="E2812" s="1" t="s">
        <v>1210</v>
      </c>
    </row>
    <row r="2813" spans="1:5" x14ac:dyDescent="0.25">
      <c r="A2813" s="1" t="s">
        <v>478</v>
      </c>
      <c r="B2813" s="1" t="s">
        <v>479</v>
      </c>
      <c r="C2813" s="1" t="s">
        <v>1211</v>
      </c>
      <c r="D2813" s="1" t="s">
        <v>1212</v>
      </c>
      <c r="E2813" s="1" t="s">
        <v>1213</v>
      </c>
    </row>
    <row r="2814" spans="1:5" x14ac:dyDescent="0.25">
      <c r="A2814" s="1" t="s">
        <v>478</v>
      </c>
      <c r="B2814" s="1" t="s">
        <v>479</v>
      </c>
      <c r="C2814" s="1" t="s">
        <v>499</v>
      </c>
      <c r="D2814" s="1" t="s">
        <v>1214</v>
      </c>
      <c r="E2814" s="1" t="s">
        <v>1215</v>
      </c>
    </row>
    <row r="2815" spans="1:5" x14ac:dyDescent="0.25">
      <c r="A2815" s="1" t="s">
        <v>478</v>
      </c>
      <c r="B2815" s="1" t="s">
        <v>479</v>
      </c>
      <c r="C2815" s="1" t="s">
        <v>499</v>
      </c>
      <c r="D2815" s="1" t="s">
        <v>1216</v>
      </c>
      <c r="E2815" s="1" t="s">
        <v>1217</v>
      </c>
    </row>
    <row r="2816" spans="1:5" x14ac:dyDescent="0.25">
      <c r="A2816" s="1" t="s">
        <v>478</v>
      </c>
      <c r="B2816" s="1" t="s">
        <v>479</v>
      </c>
      <c r="C2816" s="1" t="s">
        <v>1218</v>
      </c>
      <c r="D2816" s="1" t="s">
        <v>1219</v>
      </c>
      <c r="E2816" s="1" t="s">
        <v>1220</v>
      </c>
    </row>
    <row r="2817" spans="1:5" x14ac:dyDescent="0.25">
      <c r="A2817" s="1" t="s">
        <v>478</v>
      </c>
      <c r="B2817" s="1" t="s">
        <v>479</v>
      </c>
      <c r="C2817" s="1" t="s">
        <v>1221</v>
      </c>
      <c r="D2817" s="1" t="s">
        <v>1222</v>
      </c>
      <c r="E2817" s="1" t="s">
        <v>1223</v>
      </c>
    </row>
    <row r="2818" spans="1:5" x14ac:dyDescent="0.25">
      <c r="A2818" s="1" t="s">
        <v>478</v>
      </c>
      <c r="B2818" s="1" t="s">
        <v>479</v>
      </c>
      <c r="C2818" s="1" t="s">
        <v>1224</v>
      </c>
      <c r="D2818" s="1" t="s">
        <v>1225</v>
      </c>
      <c r="E2818" s="1" t="s">
        <v>1226</v>
      </c>
    </row>
    <row r="2819" spans="1:5" x14ac:dyDescent="0.25">
      <c r="A2819" s="1" t="s">
        <v>478</v>
      </c>
      <c r="B2819" s="1" t="s">
        <v>479</v>
      </c>
      <c r="C2819" s="1" t="s">
        <v>1227</v>
      </c>
      <c r="D2819" s="1" t="s">
        <v>1228</v>
      </c>
      <c r="E2819" s="1" t="s">
        <v>1229</v>
      </c>
    </row>
    <row r="2820" spans="1:5" x14ac:dyDescent="0.25">
      <c r="A2820" s="1" t="s">
        <v>478</v>
      </c>
      <c r="B2820" s="1" t="s">
        <v>479</v>
      </c>
      <c r="C2820" s="1" t="s">
        <v>1230</v>
      </c>
      <c r="D2820" s="1" t="s">
        <v>1231</v>
      </c>
      <c r="E2820" s="1" t="s">
        <v>1232</v>
      </c>
    </row>
    <row r="2821" spans="1:5" x14ac:dyDescent="0.25">
      <c r="A2821" s="1" t="s">
        <v>478</v>
      </c>
      <c r="B2821" s="1" t="s">
        <v>479</v>
      </c>
      <c r="C2821" s="1" t="s">
        <v>1233</v>
      </c>
      <c r="D2821" s="1" t="s">
        <v>1234</v>
      </c>
      <c r="E2821" s="1" t="s">
        <v>1235</v>
      </c>
    </row>
    <row r="2822" spans="1:5" x14ac:dyDescent="0.25">
      <c r="A2822" s="1" t="s">
        <v>478</v>
      </c>
      <c r="B2822" s="1" t="s">
        <v>479</v>
      </c>
      <c r="C2822" s="1" t="s">
        <v>1236</v>
      </c>
      <c r="D2822" s="1" t="s">
        <v>1237</v>
      </c>
      <c r="E2822" s="1" t="s">
        <v>1238</v>
      </c>
    </row>
    <row r="2823" spans="1:5" x14ac:dyDescent="0.25">
      <c r="A2823" s="1" t="s">
        <v>478</v>
      </c>
      <c r="B2823" s="1" t="s">
        <v>479</v>
      </c>
      <c r="C2823" s="1" t="s">
        <v>1239</v>
      </c>
      <c r="D2823" s="1" t="s">
        <v>1240</v>
      </c>
      <c r="E2823" s="1" t="s">
        <v>1241</v>
      </c>
    </row>
    <row r="2824" spans="1:5" x14ac:dyDescent="0.25">
      <c r="A2824" s="1" t="s">
        <v>478</v>
      </c>
      <c r="B2824" s="1" t="s">
        <v>479</v>
      </c>
      <c r="C2824" s="1" t="s">
        <v>1239</v>
      </c>
      <c r="D2824" s="1" t="s">
        <v>1242</v>
      </c>
      <c r="E2824" s="1" t="s">
        <v>1243</v>
      </c>
    </row>
    <row r="2825" spans="1:5" x14ac:dyDescent="0.25">
      <c r="A2825" s="1" t="s">
        <v>478</v>
      </c>
      <c r="B2825" s="1" t="s">
        <v>479</v>
      </c>
      <c r="C2825" s="1" t="s">
        <v>1239</v>
      </c>
      <c r="D2825" s="1" t="s">
        <v>1244</v>
      </c>
      <c r="E2825" s="1" t="s">
        <v>1245</v>
      </c>
    </row>
    <row r="2826" spans="1:5" x14ac:dyDescent="0.25">
      <c r="A2826" s="1" t="s">
        <v>478</v>
      </c>
      <c r="B2826" s="1" t="s">
        <v>479</v>
      </c>
      <c r="C2826" s="1" t="s">
        <v>1239</v>
      </c>
      <c r="D2826" s="1" t="s">
        <v>1246</v>
      </c>
      <c r="E2826" s="1" t="s">
        <v>1247</v>
      </c>
    </row>
    <row r="2827" spans="1:5" x14ac:dyDescent="0.25">
      <c r="A2827" s="1" t="s">
        <v>478</v>
      </c>
      <c r="B2827" s="1" t="s">
        <v>479</v>
      </c>
      <c r="C2827" s="1" t="s">
        <v>1239</v>
      </c>
      <c r="D2827" s="1" t="s">
        <v>1248</v>
      </c>
      <c r="E2827" s="1" t="s">
        <v>1249</v>
      </c>
    </row>
    <row r="2828" spans="1:5" x14ac:dyDescent="0.25">
      <c r="A2828" s="1" t="s">
        <v>478</v>
      </c>
      <c r="B2828" s="1" t="s">
        <v>479</v>
      </c>
      <c r="C2828" s="1" t="s">
        <v>1239</v>
      </c>
      <c r="D2828" s="1" t="s">
        <v>1250</v>
      </c>
      <c r="E2828" s="1" t="s">
        <v>1251</v>
      </c>
    </row>
    <row r="2829" spans="1:5" x14ac:dyDescent="0.25">
      <c r="A2829" s="1" t="s">
        <v>478</v>
      </c>
      <c r="B2829" s="1" t="s">
        <v>479</v>
      </c>
      <c r="C2829" s="1" t="s">
        <v>1239</v>
      </c>
      <c r="D2829" s="1" t="s">
        <v>1252</v>
      </c>
      <c r="E2829" s="1" t="s">
        <v>733</v>
      </c>
    </row>
    <row r="2830" spans="1:5" x14ac:dyDescent="0.25">
      <c r="A2830" s="1" t="s">
        <v>478</v>
      </c>
      <c r="B2830" s="1" t="s">
        <v>479</v>
      </c>
      <c r="C2830" s="1" t="s">
        <v>1239</v>
      </c>
      <c r="D2830" s="1" t="s">
        <v>1253</v>
      </c>
      <c r="E2830" s="1" t="s">
        <v>1254</v>
      </c>
    </row>
    <row r="2831" spans="1:5" x14ac:dyDescent="0.25">
      <c r="A2831" s="1" t="s">
        <v>478</v>
      </c>
      <c r="B2831" s="1" t="s">
        <v>479</v>
      </c>
      <c r="C2831" s="1" t="s">
        <v>507</v>
      </c>
      <c r="D2831" s="1" t="s">
        <v>1252</v>
      </c>
      <c r="E2831" s="1" t="s">
        <v>733</v>
      </c>
    </row>
    <row r="2832" spans="1:5" x14ac:dyDescent="0.25">
      <c r="A2832" s="1" t="s">
        <v>478</v>
      </c>
      <c r="B2832" s="1" t="s">
        <v>479</v>
      </c>
      <c r="C2832" s="1" t="s">
        <v>1179</v>
      </c>
      <c r="D2832" s="1" t="s">
        <v>1255</v>
      </c>
      <c r="E2832" s="1" t="s">
        <v>1256</v>
      </c>
    </row>
    <row r="2833" spans="1:5" x14ac:dyDescent="0.25">
      <c r="A2833" s="1" t="s">
        <v>478</v>
      </c>
      <c r="B2833" s="1" t="s">
        <v>479</v>
      </c>
      <c r="C2833" s="1" t="s">
        <v>1179</v>
      </c>
      <c r="D2833" s="1" t="s">
        <v>1257</v>
      </c>
      <c r="E2833" s="1" t="s">
        <v>801</v>
      </c>
    </row>
    <row r="2834" spans="1:5" x14ac:dyDescent="0.25">
      <c r="A2834" s="1" t="s">
        <v>478</v>
      </c>
      <c r="B2834" s="1" t="s">
        <v>479</v>
      </c>
      <c r="C2834" s="1" t="s">
        <v>1258</v>
      </c>
      <c r="D2834" s="1" t="s">
        <v>1259</v>
      </c>
      <c r="E2834" s="1" t="s">
        <v>1260</v>
      </c>
    </row>
    <row r="2835" spans="1:5" x14ac:dyDescent="0.25">
      <c r="A2835" s="1" t="s">
        <v>478</v>
      </c>
      <c r="B2835" s="1" t="s">
        <v>479</v>
      </c>
      <c r="C2835" s="1" t="s">
        <v>509</v>
      </c>
      <c r="D2835" s="1" t="s">
        <v>1261</v>
      </c>
      <c r="E2835" s="1" t="s">
        <v>563</v>
      </c>
    </row>
    <row r="2836" spans="1:5" x14ac:dyDescent="0.25">
      <c r="A2836" s="1" t="s">
        <v>478</v>
      </c>
      <c r="B2836" s="1" t="s">
        <v>479</v>
      </c>
      <c r="C2836" s="1" t="s">
        <v>1262</v>
      </c>
      <c r="D2836" s="1" t="s">
        <v>1263</v>
      </c>
      <c r="E2836" s="1" t="s">
        <v>1264</v>
      </c>
    </row>
    <row r="2837" spans="1:5" x14ac:dyDescent="0.25">
      <c r="A2837" s="1" t="s">
        <v>478</v>
      </c>
      <c r="B2837" s="1" t="s">
        <v>479</v>
      </c>
      <c r="C2837" s="1" t="s">
        <v>1265</v>
      </c>
      <c r="D2837" s="1" t="s">
        <v>1266</v>
      </c>
      <c r="E2837" s="1" t="s">
        <v>1267</v>
      </c>
    </row>
    <row r="2838" spans="1:5" x14ac:dyDescent="0.25">
      <c r="A2838" s="1" t="s">
        <v>478</v>
      </c>
      <c r="B2838" s="1" t="s">
        <v>479</v>
      </c>
      <c r="C2838" s="1" t="s">
        <v>1268</v>
      </c>
      <c r="D2838" s="1" t="s">
        <v>1269</v>
      </c>
      <c r="E2838" s="1" t="s">
        <v>1270</v>
      </c>
    </row>
    <row r="2839" spans="1:5" x14ac:dyDescent="0.25">
      <c r="A2839" s="1" t="s">
        <v>478</v>
      </c>
      <c r="B2839" s="1" t="s">
        <v>479</v>
      </c>
      <c r="C2839" s="1" t="s">
        <v>1271</v>
      </c>
      <c r="D2839" s="1" t="s">
        <v>1272</v>
      </c>
      <c r="E2839" s="1" t="s">
        <v>1273</v>
      </c>
    </row>
    <row r="2840" spans="1:5" x14ac:dyDescent="0.25">
      <c r="A2840" s="1" t="s">
        <v>478</v>
      </c>
      <c r="B2840" s="1" t="s">
        <v>479</v>
      </c>
      <c r="C2840" s="1" t="s">
        <v>1271</v>
      </c>
      <c r="D2840" s="1" t="s">
        <v>1274</v>
      </c>
      <c r="E2840" s="1" t="s">
        <v>1275</v>
      </c>
    </row>
    <row r="2841" spans="1:5" x14ac:dyDescent="0.25">
      <c r="A2841" s="1" t="s">
        <v>478</v>
      </c>
      <c r="B2841" s="1" t="s">
        <v>479</v>
      </c>
      <c r="C2841" s="1" t="s">
        <v>1276</v>
      </c>
      <c r="D2841" s="1" t="s">
        <v>1277</v>
      </c>
      <c r="E2841" s="1" t="s">
        <v>1278</v>
      </c>
    </row>
    <row r="2842" spans="1:5" x14ac:dyDescent="0.25">
      <c r="A2842" s="1" t="s">
        <v>478</v>
      </c>
      <c r="B2842" s="1" t="s">
        <v>479</v>
      </c>
      <c r="C2842" s="1" t="s">
        <v>1279</v>
      </c>
      <c r="D2842" s="1" t="s">
        <v>1280</v>
      </c>
      <c r="E2842" s="1" t="s">
        <v>1281</v>
      </c>
    </row>
    <row r="2843" spans="1:5" x14ac:dyDescent="0.25">
      <c r="A2843" s="1" t="s">
        <v>478</v>
      </c>
      <c r="B2843" s="1" t="s">
        <v>479</v>
      </c>
      <c r="C2843" s="1" t="s">
        <v>1182</v>
      </c>
      <c r="D2843" s="1" t="s">
        <v>1282</v>
      </c>
      <c r="E2843" s="1" t="s">
        <v>1283</v>
      </c>
    </row>
    <row r="2844" spans="1:5" x14ac:dyDescent="0.25">
      <c r="A2844" s="1" t="s">
        <v>478</v>
      </c>
      <c r="B2844" s="1" t="s">
        <v>479</v>
      </c>
      <c r="C2844" s="1" t="s">
        <v>1284</v>
      </c>
      <c r="D2844" s="1" t="s">
        <v>1285</v>
      </c>
      <c r="E2844" s="1" t="s">
        <v>1286</v>
      </c>
    </row>
    <row r="2845" spans="1:5" x14ac:dyDescent="0.25">
      <c r="A2845" s="1" t="s">
        <v>478</v>
      </c>
      <c r="B2845" s="1" t="s">
        <v>479</v>
      </c>
      <c r="C2845" s="1" t="s">
        <v>513</v>
      </c>
      <c r="D2845" s="1" t="s">
        <v>1287</v>
      </c>
      <c r="E2845" s="1" t="s">
        <v>1288</v>
      </c>
    </row>
    <row r="2846" spans="1:5" x14ac:dyDescent="0.25">
      <c r="A2846" s="1" t="s">
        <v>478</v>
      </c>
      <c r="B2846" s="1" t="s">
        <v>479</v>
      </c>
      <c r="C2846" s="1" t="s">
        <v>1289</v>
      </c>
      <c r="D2846" s="1" t="s">
        <v>1290</v>
      </c>
      <c r="E2846" s="1" t="s">
        <v>1291</v>
      </c>
    </row>
    <row r="2847" spans="1:5" x14ac:dyDescent="0.25">
      <c r="A2847" s="1" t="s">
        <v>478</v>
      </c>
      <c r="B2847" s="1" t="s">
        <v>479</v>
      </c>
      <c r="C2847" s="1" t="s">
        <v>1292</v>
      </c>
      <c r="D2847" s="1" t="s">
        <v>1293</v>
      </c>
      <c r="E2847" s="1" t="s">
        <v>586</v>
      </c>
    </row>
    <row r="2848" spans="1:5" x14ac:dyDescent="0.25">
      <c r="A2848" s="1" t="s">
        <v>478</v>
      </c>
      <c r="B2848" s="1" t="s">
        <v>479</v>
      </c>
      <c r="C2848" s="1" t="s">
        <v>1294</v>
      </c>
      <c r="D2848" s="1" t="s">
        <v>1295</v>
      </c>
      <c r="E2848" s="1" t="s">
        <v>1296</v>
      </c>
    </row>
    <row r="2849" spans="1:5" x14ac:dyDescent="0.25">
      <c r="A2849" s="1" t="s">
        <v>478</v>
      </c>
      <c r="B2849" s="1" t="s">
        <v>479</v>
      </c>
      <c r="C2849" s="1" t="s">
        <v>1294</v>
      </c>
      <c r="D2849" s="1" t="s">
        <v>1287</v>
      </c>
      <c r="E2849" s="1" t="s">
        <v>1288</v>
      </c>
    </row>
    <row r="2850" spans="1:5" x14ac:dyDescent="0.25">
      <c r="A2850" s="1" t="s">
        <v>478</v>
      </c>
      <c r="B2850" s="1" t="s">
        <v>479</v>
      </c>
      <c r="C2850" s="1" t="s">
        <v>1297</v>
      </c>
      <c r="D2850" s="1" t="s">
        <v>1298</v>
      </c>
      <c r="E2850" s="1" t="s">
        <v>1299</v>
      </c>
    </row>
    <row r="2851" spans="1:5" x14ac:dyDescent="0.25">
      <c r="A2851" s="1" t="s">
        <v>478</v>
      </c>
      <c r="B2851" s="1" t="s">
        <v>479</v>
      </c>
      <c r="C2851" s="1" t="s">
        <v>1300</v>
      </c>
      <c r="D2851" s="1" t="s">
        <v>1301</v>
      </c>
      <c r="E2851" s="1" t="s">
        <v>1302</v>
      </c>
    </row>
    <row r="2852" spans="1:5" x14ac:dyDescent="0.25">
      <c r="A2852" s="1" t="s">
        <v>478</v>
      </c>
      <c r="B2852" s="1" t="s">
        <v>479</v>
      </c>
      <c r="C2852" s="1" t="s">
        <v>1300</v>
      </c>
      <c r="D2852" s="1" t="s">
        <v>1303</v>
      </c>
      <c r="E2852" s="1" t="s">
        <v>1304</v>
      </c>
    </row>
    <row r="2853" spans="1:5" x14ac:dyDescent="0.25">
      <c r="A2853" s="1" t="s">
        <v>478</v>
      </c>
      <c r="B2853" s="1" t="s">
        <v>479</v>
      </c>
      <c r="C2853" s="1" t="s">
        <v>1305</v>
      </c>
      <c r="D2853" s="1" t="s">
        <v>1306</v>
      </c>
      <c r="E2853" s="1" t="s">
        <v>1307</v>
      </c>
    </row>
    <row r="2854" spans="1:5" x14ac:dyDescent="0.25">
      <c r="A2854" s="1" t="s">
        <v>478</v>
      </c>
      <c r="B2854" s="1" t="s">
        <v>479</v>
      </c>
      <c r="C2854" s="1" t="s">
        <v>1305</v>
      </c>
      <c r="D2854" s="1" t="s">
        <v>1308</v>
      </c>
      <c r="E2854" s="1" t="s">
        <v>1309</v>
      </c>
    </row>
    <row r="2855" spans="1:5" x14ac:dyDescent="0.25">
      <c r="A2855" s="1" t="s">
        <v>478</v>
      </c>
      <c r="B2855" s="1" t="s">
        <v>479</v>
      </c>
      <c r="C2855" s="1" t="s">
        <v>1185</v>
      </c>
      <c r="D2855" s="1" t="s">
        <v>1310</v>
      </c>
      <c r="E2855" s="1" t="s">
        <v>1311</v>
      </c>
    </row>
    <row r="2856" spans="1:5" x14ac:dyDescent="0.25">
      <c r="A2856" s="1" t="s">
        <v>478</v>
      </c>
      <c r="B2856" s="1" t="s">
        <v>479</v>
      </c>
      <c r="C2856" s="1" t="s">
        <v>1312</v>
      </c>
      <c r="D2856" s="1" t="s">
        <v>1313</v>
      </c>
      <c r="E2856" s="1" t="s">
        <v>1314</v>
      </c>
    </row>
    <row r="2857" spans="1:5" x14ac:dyDescent="0.25">
      <c r="A2857" s="1" t="s">
        <v>478</v>
      </c>
      <c r="B2857" s="1" t="s">
        <v>479</v>
      </c>
      <c r="C2857" s="1" t="s">
        <v>1315</v>
      </c>
      <c r="D2857" s="1" t="s">
        <v>1316</v>
      </c>
      <c r="E2857" s="1" t="s">
        <v>1317</v>
      </c>
    </row>
    <row r="2858" spans="1:5" x14ac:dyDescent="0.25">
      <c r="A2858" s="1" t="s">
        <v>478</v>
      </c>
      <c r="B2858" s="1" t="s">
        <v>479</v>
      </c>
      <c r="C2858" s="1" t="s">
        <v>1318</v>
      </c>
      <c r="D2858" s="1" t="s">
        <v>1301</v>
      </c>
      <c r="E2858" s="1" t="s">
        <v>1302</v>
      </c>
    </row>
    <row r="2859" spans="1:5" x14ac:dyDescent="0.25">
      <c r="A2859" s="1" t="s">
        <v>478</v>
      </c>
      <c r="B2859" s="1" t="s">
        <v>479</v>
      </c>
      <c r="C2859" s="1" t="s">
        <v>1318</v>
      </c>
      <c r="D2859" s="1" t="s">
        <v>1319</v>
      </c>
      <c r="E2859" s="1" t="s">
        <v>1320</v>
      </c>
    </row>
    <row r="2860" spans="1:5" x14ac:dyDescent="0.25">
      <c r="A2860" s="1" t="s">
        <v>478</v>
      </c>
      <c r="B2860" s="1" t="s">
        <v>479</v>
      </c>
      <c r="C2860" s="1" t="s">
        <v>1318</v>
      </c>
      <c r="D2860" s="1" t="s">
        <v>1321</v>
      </c>
      <c r="E2860" s="1" t="s">
        <v>1322</v>
      </c>
    </row>
    <row r="2861" spans="1:5" x14ac:dyDescent="0.25">
      <c r="A2861" s="1" t="s">
        <v>478</v>
      </c>
      <c r="B2861" s="1" t="s">
        <v>479</v>
      </c>
      <c r="C2861" s="1" t="s">
        <v>1323</v>
      </c>
      <c r="D2861" s="1" t="s">
        <v>1324</v>
      </c>
      <c r="E2861" s="1" t="s">
        <v>1325</v>
      </c>
    </row>
    <row r="2862" spans="1:5" x14ac:dyDescent="0.25">
      <c r="A2862" s="1" t="s">
        <v>478</v>
      </c>
      <c r="B2862" s="1" t="s">
        <v>479</v>
      </c>
      <c r="C2862" s="1" t="s">
        <v>1326</v>
      </c>
      <c r="D2862" s="1" t="s">
        <v>1327</v>
      </c>
      <c r="E2862" s="1" t="s">
        <v>1328</v>
      </c>
    </row>
    <row r="2863" spans="1:5" x14ac:dyDescent="0.25">
      <c r="A2863" s="1" t="s">
        <v>478</v>
      </c>
      <c r="B2863" s="1" t="s">
        <v>479</v>
      </c>
      <c r="C2863" s="1" t="s">
        <v>1329</v>
      </c>
      <c r="D2863" s="1" t="s">
        <v>1330</v>
      </c>
      <c r="E2863" s="1" t="s">
        <v>1331</v>
      </c>
    </row>
    <row r="2864" spans="1:5" x14ac:dyDescent="0.25">
      <c r="A2864" s="1" t="s">
        <v>478</v>
      </c>
      <c r="B2864" s="1" t="s">
        <v>479</v>
      </c>
      <c r="C2864" s="1" t="s">
        <v>1329</v>
      </c>
      <c r="D2864" s="1" t="s">
        <v>1332</v>
      </c>
      <c r="E2864" s="1" t="s">
        <v>1333</v>
      </c>
    </row>
    <row r="2865" spans="1:5" x14ac:dyDescent="0.25">
      <c r="A2865" s="1" t="s">
        <v>478</v>
      </c>
      <c r="B2865" s="1" t="s">
        <v>479</v>
      </c>
      <c r="C2865" s="1" t="s">
        <v>1334</v>
      </c>
      <c r="D2865" s="1" t="s">
        <v>1335</v>
      </c>
      <c r="E2865" s="1" t="s">
        <v>592</v>
      </c>
    </row>
    <row r="2866" spans="1:5" x14ac:dyDescent="0.25">
      <c r="A2866" s="1" t="s">
        <v>478</v>
      </c>
      <c r="B2866" s="1" t="s">
        <v>479</v>
      </c>
      <c r="C2866" s="1" t="s">
        <v>1336</v>
      </c>
      <c r="D2866" s="1" t="s">
        <v>1337</v>
      </c>
      <c r="E2866" s="1" t="s">
        <v>1338</v>
      </c>
    </row>
    <row r="2867" spans="1:5" x14ac:dyDescent="0.25">
      <c r="A2867" s="1" t="s">
        <v>478</v>
      </c>
      <c r="B2867" s="1" t="s">
        <v>479</v>
      </c>
      <c r="C2867" s="1" t="s">
        <v>1339</v>
      </c>
      <c r="D2867" s="1" t="s">
        <v>1340</v>
      </c>
      <c r="E2867" s="1" t="s">
        <v>1341</v>
      </c>
    </row>
    <row r="2868" spans="1:5" x14ac:dyDescent="0.25">
      <c r="A2868" s="1" t="s">
        <v>478</v>
      </c>
      <c r="B2868" s="1" t="s">
        <v>479</v>
      </c>
      <c r="C2868" s="1" t="s">
        <v>1342</v>
      </c>
      <c r="D2868" s="1" t="s">
        <v>1343</v>
      </c>
      <c r="E2868" s="1" t="s">
        <v>1344</v>
      </c>
    </row>
    <row r="2869" spans="1:5" x14ac:dyDescent="0.25">
      <c r="A2869" s="1" t="s">
        <v>478</v>
      </c>
      <c r="B2869" s="1" t="s">
        <v>479</v>
      </c>
      <c r="C2869" s="1" t="s">
        <v>519</v>
      </c>
      <c r="D2869" s="1" t="s">
        <v>1332</v>
      </c>
      <c r="E2869" s="1" t="s">
        <v>1345</v>
      </c>
    </row>
    <row r="2870" spans="1:5" x14ac:dyDescent="0.25">
      <c r="A2870" s="1" t="s">
        <v>478</v>
      </c>
      <c r="B2870" s="1" t="s">
        <v>479</v>
      </c>
      <c r="C2870" s="1" t="s">
        <v>519</v>
      </c>
      <c r="D2870" s="1" t="s">
        <v>1346</v>
      </c>
      <c r="E2870" s="1" t="s">
        <v>1347</v>
      </c>
    </row>
    <row r="2871" spans="1:5" x14ac:dyDescent="0.25">
      <c r="A2871" s="1" t="s">
        <v>478</v>
      </c>
      <c r="B2871" s="1" t="s">
        <v>479</v>
      </c>
      <c r="C2871" s="1" t="s">
        <v>519</v>
      </c>
      <c r="D2871" s="1" t="s">
        <v>1343</v>
      </c>
      <c r="E2871" s="1" t="s">
        <v>1344</v>
      </c>
    </row>
    <row r="2872" spans="1:5" x14ac:dyDescent="0.25">
      <c r="A2872" s="1" t="s">
        <v>478</v>
      </c>
      <c r="B2872" s="1" t="s">
        <v>479</v>
      </c>
      <c r="C2872" s="1" t="s">
        <v>519</v>
      </c>
      <c r="D2872" s="1" t="s">
        <v>1332</v>
      </c>
      <c r="E2872" s="1" t="s">
        <v>1345</v>
      </c>
    </row>
    <row r="2873" spans="1:5" x14ac:dyDescent="0.25">
      <c r="A2873" s="1" t="s">
        <v>478</v>
      </c>
      <c r="B2873" s="1" t="s">
        <v>479</v>
      </c>
      <c r="C2873" s="1" t="s">
        <v>519</v>
      </c>
      <c r="D2873" s="1" t="s">
        <v>1330</v>
      </c>
      <c r="E2873" s="1" t="s">
        <v>1348</v>
      </c>
    </row>
    <row r="2874" spans="1:5" x14ac:dyDescent="0.25">
      <c r="A2874" s="1" t="s">
        <v>478</v>
      </c>
      <c r="B2874" s="1" t="s">
        <v>479</v>
      </c>
      <c r="C2874" s="1" t="s">
        <v>519</v>
      </c>
      <c r="D2874" s="1" t="s">
        <v>1346</v>
      </c>
      <c r="E2874" s="1" t="s">
        <v>1347</v>
      </c>
    </row>
    <row r="2875" spans="1:5" x14ac:dyDescent="0.25">
      <c r="A2875" s="1" t="s">
        <v>478</v>
      </c>
      <c r="B2875" s="1" t="s">
        <v>479</v>
      </c>
      <c r="C2875" s="1" t="s">
        <v>519</v>
      </c>
      <c r="D2875" s="1" t="s">
        <v>1349</v>
      </c>
      <c r="E2875" s="1" t="s">
        <v>1350</v>
      </c>
    </row>
    <row r="2876" spans="1:5" x14ac:dyDescent="0.25">
      <c r="A2876" s="1" t="s">
        <v>478</v>
      </c>
      <c r="B2876" s="1" t="s">
        <v>479</v>
      </c>
      <c r="C2876" s="1" t="s">
        <v>1351</v>
      </c>
      <c r="D2876" s="1" t="s">
        <v>1352</v>
      </c>
      <c r="E2876" s="1" t="s">
        <v>1353</v>
      </c>
    </row>
    <row r="2877" spans="1:5" x14ac:dyDescent="0.25">
      <c r="A2877" s="1" t="s">
        <v>478</v>
      </c>
      <c r="B2877" s="1" t="s">
        <v>479</v>
      </c>
      <c r="C2877" s="1" t="s">
        <v>1351</v>
      </c>
      <c r="D2877" s="1" t="s">
        <v>1354</v>
      </c>
      <c r="E2877" s="1" t="s">
        <v>625</v>
      </c>
    </row>
    <row r="2878" spans="1:5" x14ac:dyDescent="0.25">
      <c r="A2878" s="1" t="s">
        <v>478</v>
      </c>
      <c r="B2878" s="1" t="s">
        <v>479</v>
      </c>
      <c r="C2878" s="1" t="s">
        <v>1351</v>
      </c>
      <c r="D2878" s="1" t="s">
        <v>1355</v>
      </c>
      <c r="E2878" s="1" t="s">
        <v>1356</v>
      </c>
    </row>
    <row r="2879" spans="1:5" x14ac:dyDescent="0.25">
      <c r="A2879" s="1" t="s">
        <v>478</v>
      </c>
      <c r="B2879" s="1" t="s">
        <v>479</v>
      </c>
      <c r="C2879" s="1" t="s">
        <v>1351</v>
      </c>
      <c r="D2879" s="1" t="s">
        <v>1357</v>
      </c>
      <c r="E2879" s="1" t="s">
        <v>1358</v>
      </c>
    </row>
    <row r="2880" spans="1:5" x14ac:dyDescent="0.25">
      <c r="A2880" s="1" t="s">
        <v>478</v>
      </c>
      <c r="B2880" s="1" t="s">
        <v>479</v>
      </c>
      <c r="C2880" s="1" t="s">
        <v>1359</v>
      </c>
      <c r="D2880" s="1" t="s">
        <v>1360</v>
      </c>
      <c r="E2880" s="1" t="s">
        <v>598</v>
      </c>
    </row>
    <row r="2881" spans="1:5" x14ac:dyDescent="0.25">
      <c r="A2881" s="1" t="s">
        <v>478</v>
      </c>
      <c r="B2881" s="1" t="s">
        <v>479</v>
      </c>
      <c r="C2881" s="1" t="s">
        <v>1361</v>
      </c>
      <c r="D2881" s="1" t="s">
        <v>1362</v>
      </c>
      <c r="E2881" s="1" t="s">
        <v>1363</v>
      </c>
    </row>
    <row r="2882" spans="1:5" x14ac:dyDescent="0.25">
      <c r="A2882" s="1" t="s">
        <v>478</v>
      </c>
      <c r="B2882" s="1" t="s">
        <v>479</v>
      </c>
      <c r="C2882" s="1" t="s">
        <v>1364</v>
      </c>
      <c r="D2882" s="1" t="s">
        <v>1365</v>
      </c>
      <c r="E2882" s="1" t="s">
        <v>1366</v>
      </c>
    </row>
    <row r="2883" spans="1:5" x14ac:dyDescent="0.25">
      <c r="A2883" s="1" t="s">
        <v>478</v>
      </c>
      <c r="B2883" s="1" t="s">
        <v>479</v>
      </c>
      <c r="C2883" s="1" t="s">
        <v>521</v>
      </c>
      <c r="D2883" s="1" t="s">
        <v>1367</v>
      </c>
      <c r="E2883" s="1" t="s">
        <v>1368</v>
      </c>
    </row>
    <row r="2884" spans="1:5" x14ac:dyDescent="0.25">
      <c r="A2884" s="1" t="s">
        <v>478</v>
      </c>
      <c r="B2884" s="1" t="s">
        <v>479</v>
      </c>
      <c r="C2884" s="1" t="s">
        <v>1369</v>
      </c>
      <c r="D2884" s="1" t="s">
        <v>1370</v>
      </c>
      <c r="E2884" s="1" t="s">
        <v>1371</v>
      </c>
    </row>
    <row r="2885" spans="1:5" x14ac:dyDescent="0.25">
      <c r="A2885" s="1" t="s">
        <v>478</v>
      </c>
      <c r="B2885" s="1" t="s">
        <v>479</v>
      </c>
      <c r="C2885" s="1" t="s">
        <v>1372</v>
      </c>
      <c r="D2885" s="1" t="s">
        <v>1373</v>
      </c>
      <c r="E2885" s="1" t="s">
        <v>1374</v>
      </c>
    </row>
    <row r="2886" spans="1:5" x14ac:dyDescent="0.25">
      <c r="A2886" s="1" t="s">
        <v>478</v>
      </c>
      <c r="B2886" s="1" t="s">
        <v>479</v>
      </c>
      <c r="C2886" s="1" t="s">
        <v>1375</v>
      </c>
      <c r="D2886" s="1" t="s">
        <v>1376</v>
      </c>
      <c r="E2886" s="1" t="s">
        <v>1377</v>
      </c>
    </row>
    <row r="2887" spans="1:5" x14ac:dyDescent="0.25">
      <c r="A2887" s="1" t="s">
        <v>478</v>
      </c>
      <c r="B2887" s="1" t="s">
        <v>479</v>
      </c>
      <c r="C2887" s="1" t="s">
        <v>1378</v>
      </c>
      <c r="D2887" s="1" t="s">
        <v>1379</v>
      </c>
      <c r="E2887" s="1" t="s">
        <v>1380</v>
      </c>
    </row>
    <row r="2888" spans="1:5" x14ac:dyDescent="0.25">
      <c r="A2888" s="1" t="s">
        <v>478</v>
      </c>
      <c r="B2888" s="1" t="s">
        <v>479</v>
      </c>
      <c r="C2888" s="1" t="s">
        <v>1381</v>
      </c>
      <c r="D2888" s="1" t="s">
        <v>1382</v>
      </c>
      <c r="E2888" s="1" t="s">
        <v>1383</v>
      </c>
    </row>
    <row r="2889" spans="1:5" x14ac:dyDescent="0.25">
      <c r="A2889" s="1" t="s">
        <v>478</v>
      </c>
      <c r="B2889" s="1" t="s">
        <v>479</v>
      </c>
      <c r="C2889" s="1" t="s">
        <v>1384</v>
      </c>
      <c r="D2889" s="1" t="s">
        <v>1385</v>
      </c>
      <c r="E2889" s="1" t="s">
        <v>1386</v>
      </c>
    </row>
    <row r="2890" spans="1:5" x14ac:dyDescent="0.25">
      <c r="A2890" s="1" t="s">
        <v>478</v>
      </c>
      <c r="B2890" s="1" t="s">
        <v>479</v>
      </c>
      <c r="C2890" s="1" t="s">
        <v>1387</v>
      </c>
      <c r="D2890" s="1" t="s">
        <v>1388</v>
      </c>
      <c r="E2890" s="1" t="s">
        <v>1389</v>
      </c>
    </row>
    <row r="2891" spans="1:5" x14ac:dyDescent="0.25">
      <c r="A2891" s="1" t="s">
        <v>478</v>
      </c>
      <c r="B2891" s="1" t="s">
        <v>479</v>
      </c>
      <c r="C2891" s="1" t="s">
        <v>1390</v>
      </c>
      <c r="D2891" s="1" t="s">
        <v>1391</v>
      </c>
      <c r="E2891" s="1" t="s">
        <v>1392</v>
      </c>
    </row>
    <row r="2892" spans="1:5" x14ac:dyDescent="0.25">
      <c r="A2892" s="1" t="s">
        <v>478</v>
      </c>
      <c r="B2892" s="1" t="s">
        <v>479</v>
      </c>
      <c r="C2892" s="1" t="s">
        <v>527</v>
      </c>
      <c r="D2892" s="1" t="s">
        <v>1393</v>
      </c>
      <c r="E2892" s="1" t="s">
        <v>1394</v>
      </c>
    </row>
    <row r="2893" spans="1:5" x14ac:dyDescent="0.25">
      <c r="A2893" s="1" t="s">
        <v>478</v>
      </c>
      <c r="B2893" s="1" t="s">
        <v>479</v>
      </c>
      <c r="C2893" s="1" t="s">
        <v>1395</v>
      </c>
      <c r="D2893" s="1" t="s">
        <v>1396</v>
      </c>
      <c r="E2893" s="1" t="s">
        <v>1397</v>
      </c>
    </row>
    <row r="2894" spans="1:5" x14ac:dyDescent="0.25">
      <c r="A2894" s="1" t="s">
        <v>478</v>
      </c>
      <c r="B2894" s="1" t="s">
        <v>479</v>
      </c>
      <c r="C2894" s="1" t="s">
        <v>1398</v>
      </c>
      <c r="D2894" s="1" t="s">
        <v>1399</v>
      </c>
      <c r="E2894" s="1" t="s">
        <v>1400</v>
      </c>
    </row>
    <row r="2895" spans="1:5" x14ac:dyDescent="0.25">
      <c r="A2895" s="1" t="s">
        <v>478</v>
      </c>
      <c r="B2895" s="1" t="s">
        <v>479</v>
      </c>
      <c r="C2895" s="1" t="s">
        <v>1401</v>
      </c>
      <c r="D2895" s="1" t="s">
        <v>1402</v>
      </c>
      <c r="E2895" s="1" t="s">
        <v>1403</v>
      </c>
    </row>
    <row r="2896" spans="1:5" x14ac:dyDescent="0.25">
      <c r="A2896" s="1" t="s">
        <v>478</v>
      </c>
      <c r="B2896" s="1" t="s">
        <v>479</v>
      </c>
      <c r="C2896" s="1" t="s">
        <v>1404</v>
      </c>
      <c r="D2896" s="1" t="s">
        <v>1405</v>
      </c>
      <c r="E2896" s="1" t="s">
        <v>1406</v>
      </c>
    </row>
    <row r="2897" spans="1:8" x14ac:dyDescent="0.25">
      <c r="A2897" s="1" t="s">
        <v>478</v>
      </c>
      <c r="B2897" s="1" t="s">
        <v>479</v>
      </c>
      <c r="C2897" s="1" t="s">
        <v>1404</v>
      </c>
      <c r="D2897" s="1" t="s">
        <v>1407</v>
      </c>
      <c r="E2897" s="1" t="s">
        <v>1408</v>
      </c>
    </row>
    <row r="2898" spans="1:8" x14ac:dyDescent="0.25">
      <c r="A2898" s="1" t="s">
        <v>478</v>
      </c>
      <c r="B2898" s="1" t="s">
        <v>479</v>
      </c>
      <c r="C2898" s="1" t="s">
        <v>1409</v>
      </c>
      <c r="D2898" s="1" t="s">
        <v>1410</v>
      </c>
      <c r="E2898" s="1" t="s">
        <v>1411</v>
      </c>
    </row>
    <row r="2899" spans="1:8" x14ac:dyDescent="0.25">
      <c r="A2899" s="1" t="s">
        <v>478</v>
      </c>
      <c r="B2899" s="1" t="s">
        <v>479</v>
      </c>
      <c r="C2899" s="1" t="s">
        <v>1412</v>
      </c>
      <c r="D2899" s="1" t="s">
        <v>1413</v>
      </c>
      <c r="E2899" s="1" t="s">
        <v>1408</v>
      </c>
    </row>
    <row r="2900" spans="1:8" x14ac:dyDescent="0.25">
      <c r="A2900" s="1" t="s">
        <v>478</v>
      </c>
      <c r="B2900" s="1" t="s">
        <v>479</v>
      </c>
      <c r="C2900" s="1" t="s">
        <v>1414</v>
      </c>
      <c r="D2900" s="1" t="s">
        <v>1415</v>
      </c>
      <c r="E2900" s="1" t="s">
        <v>1416</v>
      </c>
    </row>
    <row r="2907" spans="1:8" x14ac:dyDescent="0.25">
      <c r="A2907" s="1" t="s">
        <v>1417</v>
      </c>
      <c r="B2907" s="1" t="s">
        <v>540</v>
      </c>
    </row>
    <row r="2909" spans="1:8" x14ac:dyDescent="0.25">
      <c r="A2909" s="1" t="s">
        <v>111</v>
      </c>
      <c r="B2909" s="1" t="s">
        <v>112</v>
      </c>
      <c r="C2909" s="1" t="s">
        <v>113</v>
      </c>
    </row>
    <row r="2910" spans="1:8" x14ac:dyDescent="0.25">
      <c r="A2910" s="1" t="s">
        <v>546</v>
      </c>
      <c r="B2910" s="1" t="e">
        <f>#N/A</f>
        <v>#N/A</v>
      </c>
      <c r="C2910" s="1" t="s">
        <v>1418</v>
      </c>
      <c r="D2910" s="1" t="s">
        <v>1419</v>
      </c>
    </row>
    <row r="2912" spans="1:8" x14ac:dyDescent="0.25">
      <c r="A2912" s="1" t="s">
        <v>114</v>
      </c>
      <c r="B2912" s="1" t="s">
        <v>1420</v>
      </c>
      <c r="C2912" s="1" t="s">
        <v>1421</v>
      </c>
      <c r="D2912" s="1" t="s">
        <v>551</v>
      </c>
      <c r="E2912" s="1" t="s">
        <v>552</v>
      </c>
      <c r="F2912" s="1" t="s">
        <v>553</v>
      </c>
      <c r="G2912" s="1" t="s">
        <v>554</v>
      </c>
      <c r="H2912" s="1" t="s">
        <v>555</v>
      </c>
    </row>
    <row r="2913" spans="1:5" x14ac:dyDescent="0.25">
      <c r="A2913" s="1" t="s">
        <v>478</v>
      </c>
      <c r="B2913" s="1" t="s">
        <v>479</v>
      </c>
      <c r="C2913" s="1" t="s">
        <v>1414</v>
      </c>
      <c r="D2913" s="1" t="s">
        <v>1415</v>
      </c>
      <c r="E2913" s="1" t="s">
        <v>1416</v>
      </c>
    </row>
    <row r="2914" spans="1:5" x14ac:dyDescent="0.25">
      <c r="A2914" s="1" t="s">
        <v>478</v>
      </c>
      <c r="B2914" s="1" t="s">
        <v>479</v>
      </c>
      <c r="C2914" s="1" t="s">
        <v>1412</v>
      </c>
      <c r="D2914" s="1" t="s">
        <v>1413</v>
      </c>
      <c r="E2914" s="1" t="s">
        <v>1408</v>
      </c>
    </row>
    <row r="2915" spans="1:5" x14ac:dyDescent="0.25">
      <c r="A2915" s="1" t="s">
        <v>478</v>
      </c>
      <c r="B2915" s="1" t="s">
        <v>479</v>
      </c>
      <c r="C2915" s="1" t="s">
        <v>1409</v>
      </c>
      <c r="D2915" s="1" t="s">
        <v>1410</v>
      </c>
      <c r="E2915" s="1" t="s">
        <v>1411</v>
      </c>
    </row>
    <row r="2916" spans="1:5" x14ac:dyDescent="0.25">
      <c r="A2916" s="1" t="s">
        <v>478</v>
      </c>
      <c r="B2916" s="1" t="s">
        <v>479</v>
      </c>
      <c r="C2916" s="1" t="s">
        <v>1404</v>
      </c>
      <c r="D2916" s="1" t="s">
        <v>1407</v>
      </c>
      <c r="E2916" s="1" t="s">
        <v>1408</v>
      </c>
    </row>
    <row r="2917" spans="1:5" x14ac:dyDescent="0.25">
      <c r="A2917" s="1" t="s">
        <v>478</v>
      </c>
      <c r="B2917" s="1" t="s">
        <v>479</v>
      </c>
      <c r="C2917" s="1" t="s">
        <v>1404</v>
      </c>
      <c r="D2917" s="1" t="s">
        <v>1405</v>
      </c>
      <c r="E2917" s="1" t="s">
        <v>1406</v>
      </c>
    </row>
    <row r="2918" spans="1:5" x14ac:dyDescent="0.25">
      <c r="A2918" s="1" t="s">
        <v>478</v>
      </c>
      <c r="B2918" s="1" t="s">
        <v>479</v>
      </c>
      <c r="C2918" s="1" t="s">
        <v>1401</v>
      </c>
      <c r="D2918" s="1" t="s">
        <v>1402</v>
      </c>
      <c r="E2918" s="1" t="s">
        <v>1403</v>
      </c>
    </row>
    <row r="2919" spans="1:5" x14ac:dyDescent="0.25">
      <c r="A2919" s="1" t="s">
        <v>478</v>
      </c>
      <c r="B2919" s="1" t="s">
        <v>479</v>
      </c>
      <c r="C2919" s="1" t="s">
        <v>1398</v>
      </c>
      <c r="D2919" s="1" t="s">
        <v>1399</v>
      </c>
      <c r="E2919" s="1" t="s">
        <v>1400</v>
      </c>
    </row>
    <row r="2920" spans="1:5" x14ac:dyDescent="0.25">
      <c r="A2920" s="1" t="s">
        <v>478</v>
      </c>
      <c r="B2920" s="1" t="s">
        <v>479</v>
      </c>
      <c r="C2920" s="1" t="s">
        <v>1395</v>
      </c>
      <c r="D2920" s="1" t="s">
        <v>1396</v>
      </c>
      <c r="E2920" s="1" t="s">
        <v>1397</v>
      </c>
    </row>
    <row r="2921" spans="1:5" x14ac:dyDescent="0.25">
      <c r="A2921" s="1" t="s">
        <v>478</v>
      </c>
      <c r="B2921" s="1" t="s">
        <v>479</v>
      </c>
      <c r="C2921" s="1" t="s">
        <v>527</v>
      </c>
      <c r="D2921" s="1" t="s">
        <v>1393</v>
      </c>
      <c r="E2921" s="1" t="s">
        <v>1394</v>
      </c>
    </row>
    <row r="2922" spans="1:5" x14ac:dyDescent="0.25">
      <c r="A2922" s="1" t="s">
        <v>478</v>
      </c>
      <c r="B2922" s="1" t="s">
        <v>479</v>
      </c>
      <c r="C2922" s="1" t="s">
        <v>1390</v>
      </c>
      <c r="D2922" s="1" t="s">
        <v>1391</v>
      </c>
      <c r="E2922" s="1" t="s">
        <v>1392</v>
      </c>
    </row>
    <row r="2923" spans="1:5" x14ac:dyDescent="0.25">
      <c r="A2923" s="1" t="s">
        <v>478</v>
      </c>
      <c r="B2923" s="1" t="s">
        <v>479</v>
      </c>
      <c r="C2923" s="1" t="s">
        <v>1387</v>
      </c>
      <c r="D2923" s="1" t="s">
        <v>1388</v>
      </c>
      <c r="E2923" s="1" t="s">
        <v>1389</v>
      </c>
    </row>
    <row r="2924" spans="1:5" x14ac:dyDescent="0.25">
      <c r="A2924" s="1" t="s">
        <v>478</v>
      </c>
      <c r="B2924" s="1" t="s">
        <v>479</v>
      </c>
      <c r="C2924" s="1" t="s">
        <v>1384</v>
      </c>
      <c r="D2924" s="1" t="s">
        <v>1385</v>
      </c>
      <c r="E2924" s="1" t="s">
        <v>1386</v>
      </c>
    </row>
    <row r="2925" spans="1:5" x14ac:dyDescent="0.25">
      <c r="A2925" s="1" t="s">
        <v>478</v>
      </c>
      <c r="B2925" s="1" t="s">
        <v>479</v>
      </c>
      <c r="C2925" s="1" t="s">
        <v>1381</v>
      </c>
      <c r="D2925" s="1" t="s">
        <v>1382</v>
      </c>
      <c r="E2925" s="1" t="s">
        <v>1383</v>
      </c>
    </row>
    <row r="2926" spans="1:5" x14ac:dyDescent="0.25">
      <c r="A2926" s="1" t="s">
        <v>478</v>
      </c>
      <c r="B2926" s="1" t="s">
        <v>479</v>
      </c>
      <c r="C2926" s="1" t="s">
        <v>1378</v>
      </c>
      <c r="D2926" s="1" t="s">
        <v>1379</v>
      </c>
      <c r="E2926" s="1" t="s">
        <v>1380</v>
      </c>
    </row>
    <row r="2927" spans="1:5" x14ac:dyDescent="0.25">
      <c r="A2927" s="1" t="s">
        <v>478</v>
      </c>
      <c r="B2927" s="1" t="s">
        <v>479</v>
      </c>
      <c r="C2927" s="1" t="s">
        <v>1375</v>
      </c>
      <c r="D2927" s="1" t="s">
        <v>1376</v>
      </c>
      <c r="E2927" s="1" t="s">
        <v>1377</v>
      </c>
    </row>
    <row r="2928" spans="1:5" x14ac:dyDescent="0.25">
      <c r="A2928" s="1" t="s">
        <v>478</v>
      </c>
      <c r="B2928" s="1" t="s">
        <v>479</v>
      </c>
      <c r="C2928" s="1" t="s">
        <v>1372</v>
      </c>
      <c r="D2928" s="1" t="s">
        <v>1373</v>
      </c>
      <c r="E2928" s="1" t="s">
        <v>1374</v>
      </c>
    </row>
    <row r="2929" spans="1:5" x14ac:dyDescent="0.25">
      <c r="A2929" s="1" t="s">
        <v>478</v>
      </c>
      <c r="B2929" s="1" t="s">
        <v>479</v>
      </c>
      <c r="C2929" s="1" t="s">
        <v>1369</v>
      </c>
      <c r="D2929" s="1" t="s">
        <v>1370</v>
      </c>
      <c r="E2929" s="1" t="s">
        <v>1371</v>
      </c>
    </row>
    <row r="2930" spans="1:5" x14ac:dyDescent="0.25">
      <c r="A2930" s="1" t="s">
        <v>478</v>
      </c>
      <c r="B2930" s="1" t="s">
        <v>479</v>
      </c>
      <c r="C2930" s="1" t="s">
        <v>521</v>
      </c>
      <c r="D2930" s="1" t="s">
        <v>1367</v>
      </c>
      <c r="E2930" s="1" t="s">
        <v>1368</v>
      </c>
    </row>
    <row r="2931" spans="1:5" x14ac:dyDescent="0.25">
      <c r="A2931" s="1" t="s">
        <v>478</v>
      </c>
      <c r="B2931" s="1" t="s">
        <v>479</v>
      </c>
      <c r="C2931" s="1" t="s">
        <v>1364</v>
      </c>
      <c r="D2931" s="1" t="s">
        <v>1365</v>
      </c>
      <c r="E2931" s="1" t="s">
        <v>1366</v>
      </c>
    </row>
    <row r="2932" spans="1:5" x14ac:dyDescent="0.25">
      <c r="A2932" s="1" t="s">
        <v>478</v>
      </c>
      <c r="B2932" s="1" t="s">
        <v>479</v>
      </c>
      <c r="C2932" s="1" t="s">
        <v>1361</v>
      </c>
      <c r="D2932" s="1" t="s">
        <v>1362</v>
      </c>
      <c r="E2932" s="1" t="s">
        <v>1363</v>
      </c>
    </row>
    <row r="2933" spans="1:5" x14ac:dyDescent="0.25">
      <c r="A2933" s="1" t="s">
        <v>478</v>
      </c>
      <c r="B2933" s="1" t="s">
        <v>479</v>
      </c>
      <c r="C2933" s="1" t="s">
        <v>1359</v>
      </c>
      <c r="D2933" s="1" t="s">
        <v>1360</v>
      </c>
      <c r="E2933" s="1" t="s">
        <v>598</v>
      </c>
    </row>
    <row r="2934" spans="1:5" x14ac:dyDescent="0.25">
      <c r="A2934" s="1" t="s">
        <v>478</v>
      </c>
      <c r="B2934" s="1" t="s">
        <v>479</v>
      </c>
      <c r="C2934" s="1" t="s">
        <v>1351</v>
      </c>
      <c r="D2934" s="1" t="s">
        <v>1357</v>
      </c>
      <c r="E2934" s="1" t="s">
        <v>1358</v>
      </c>
    </row>
    <row r="2935" spans="1:5" x14ac:dyDescent="0.25">
      <c r="A2935" s="1" t="s">
        <v>478</v>
      </c>
      <c r="B2935" s="1" t="s">
        <v>479</v>
      </c>
      <c r="C2935" s="1" t="s">
        <v>1351</v>
      </c>
      <c r="D2935" s="1" t="s">
        <v>1355</v>
      </c>
      <c r="E2935" s="1" t="s">
        <v>1356</v>
      </c>
    </row>
    <row r="2936" spans="1:5" x14ac:dyDescent="0.25">
      <c r="A2936" s="1" t="s">
        <v>478</v>
      </c>
      <c r="B2936" s="1" t="s">
        <v>479</v>
      </c>
      <c r="C2936" s="1" t="s">
        <v>1351</v>
      </c>
      <c r="D2936" s="1" t="s">
        <v>1354</v>
      </c>
      <c r="E2936" s="1" t="s">
        <v>625</v>
      </c>
    </row>
    <row r="2937" spans="1:5" x14ac:dyDescent="0.25">
      <c r="A2937" s="1" t="s">
        <v>478</v>
      </c>
      <c r="B2937" s="1" t="s">
        <v>479</v>
      </c>
      <c r="C2937" s="1" t="s">
        <v>1351</v>
      </c>
      <c r="D2937" s="1" t="s">
        <v>1352</v>
      </c>
      <c r="E2937" s="1" t="s">
        <v>1353</v>
      </c>
    </row>
    <row r="2938" spans="1:5" x14ac:dyDescent="0.25">
      <c r="A2938" s="1" t="s">
        <v>478</v>
      </c>
      <c r="B2938" s="1" t="s">
        <v>479</v>
      </c>
      <c r="C2938" s="1" t="s">
        <v>519</v>
      </c>
      <c r="D2938" s="1" t="s">
        <v>1330</v>
      </c>
      <c r="E2938" s="1" t="s">
        <v>1348</v>
      </c>
    </row>
    <row r="2939" spans="1:5" x14ac:dyDescent="0.25">
      <c r="A2939" s="1" t="s">
        <v>478</v>
      </c>
      <c r="B2939" s="1" t="s">
        <v>479</v>
      </c>
      <c r="C2939" s="1" t="s">
        <v>519</v>
      </c>
      <c r="D2939" s="1" t="s">
        <v>1346</v>
      </c>
      <c r="E2939" s="1" t="s">
        <v>1347</v>
      </c>
    </row>
    <row r="2940" spans="1:5" x14ac:dyDescent="0.25">
      <c r="A2940" s="1" t="s">
        <v>478</v>
      </c>
      <c r="B2940" s="1" t="s">
        <v>479</v>
      </c>
      <c r="C2940" s="1" t="s">
        <v>519</v>
      </c>
      <c r="D2940" s="1" t="s">
        <v>1349</v>
      </c>
      <c r="E2940" s="1" t="s">
        <v>1350</v>
      </c>
    </row>
    <row r="2941" spans="1:5" x14ac:dyDescent="0.25">
      <c r="A2941" s="1" t="s">
        <v>478</v>
      </c>
      <c r="B2941" s="1" t="s">
        <v>479</v>
      </c>
      <c r="C2941" s="1" t="s">
        <v>519</v>
      </c>
      <c r="D2941" s="1" t="s">
        <v>1332</v>
      </c>
      <c r="E2941" s="1" t="s">
        <v>1345</v>
      </c>
    </row>
    <row r="2942" spans="1:5" x14ac:dyDescent="0.25">
      <c r="A2942" s="1" t="s">
        <v>478</v>
      </c>
      <c r="B2942" s="1" t="s">
        <v>479</v>
      </c>
      <c r="C2942" s="1" t="s">
        <v>519</v>
      </c>
      <c r="D2942" s="1" t="s">
        <v>1346</v>
      </c>
      <c r="E2942" s="1" t="s">
        <v>1347</v>
      </c>
    </row>
    <row r="2943" spans="1:5" x14ac:dyDescent="0.25">
      <c r="A2943" s="1" t="s">
        <v>478</v>
      </c>
      <c r="B2943" s="1" t="s">
        <v>479</v>
      </c>
      <c r="C2943" s="1" t="s">
        <v>519</v>
      </c>
      <c r="D2943" s="1" t="s">
        <v>1343</v>
      </c>
      <c r="E2943" s="1" t="s">
        <v>1344</v>
      </c>
    </row>
    <row r="2944" spans="1:5" x14ac:dyDescent="0.25">
      <c r="A2944" s="1" t="s">
        <v>478</v>
      </c>
      <c r="B2944" s="1" t="s">
        <v>479</v>
      </c>
      <c r="C2944" s="1" t="s">
        <v>519</v>
      </c>
      <c r="D2944" s="1" t="s">
        <v>1332</v>
      </c>
      <c r="E2944" s="1" t="s">
        <v>1345</v>
      </c>
    </row>
    <row r="2945" spans="1:5" x14ac:dyDescent="0.25">
      <c r="A2945" s="1" t="s">
        <v>478</v>
      </c>
      <c r="B2945" s="1" t="s">
        <v>479</v>
      </c>
      <c r="C2945" s="1" t="s">
        <v>1342</v>
      </c>
      <c r="D2945" s="1" t="s">
        <v>1343</v>
      </c>
      <c r="E2945" s="1" t="s">
        <v>1344</v>
      </c>
    </row>
    <row r="2946" spans="1:5" x14ac:dyDescent="0.25">
      <c r="A2946" s="1" t="s">
        <v>478</v>
      </c>
      <c r="B2946" s="1" t="s">
        <v>479</v>
      </c>
      <c r="C2946" s="1" t="s">
        <v>1339</v>
      </c>
      <c r="D2946" s="1" t="s">
        <v>1340</v>
      </c>
      <c r="E2946" s="1" t="s">
        <v>1341</v>
      </c>
    </row>
    <row r="2947" spans="1:5" x14ac:dyDescent="0.25">
      <c r="A2947" s="1" t="s">
        <v>478</v>
      </c>
      <c r="B2947" s="1" t="s">
        <v>479</v>
      </c>
      <c r="C2947" s="1" t="s">
        <v>1336</v>
      </c>
      <c r="D2947" s="1" t="s">
        <v>1337</v>
      </c>
      <c r="E2947" s="1" t="s">
        <v>1338</v>
      </c>
    </row>
    <row r="2948" spans="1:5" x14ac:dyDescent="0.25">
      <c r="A2948" s="1" t="s">
        <v>478</v>
      </c>
      <c r="B2948" s="1" t="s">
        <v>479</v>
      </c>
      <c r="C2948" s="1" t="s">
        <v>1334</v>
      </c>
      <c r="D2948" s="1" t="s">
        <v>1335</v>
      </c>
      <c r="E2948" s="1" t="s">
        <v>592</v>
      </c>
    </row>
    <row r="2949" spans="1:5" x14ac:dyDescent="0.25">
      <c r="A2949" s="1" t="s">
        <v>478</v>
      </c>
      <c r="B2949" s="1" t="s">
        <v>479</v>
      </c>
      <c r="C2949" s="1" t="s">
        <v>1329</v>
      </c>
      <c r="D2949" s="1" t="s">
        <v>1332</v>
      </c>
      <c r="E2949" s="1" t="s">
        <v>1333</v>
      </c>
    </row>
    <row r="2950" spans="1:5" x14ac:dyDescent="0.25">
      <c r="A2950" s="1" t="s">
        <v>478</v>
      </c>
      <c r="B2950" s="1" t="s">
        <v>479</v>
      </c>
      <c r="C2950" s="1" t="s">
        <v>1329</v>
      </c>
      <c r="D2950" s="1" t="s">
        <v>1330</v>
      </c>
      <c r="E2950" s="1" t="s">
        <v>1331</v>
      </c>
    </row>
    <row r="2951" spans="1:5" x14ac:dyDescent="0.25">
      <c r="A2951" s="1" t="s">
        <v>478</v>
      </c>
      <c r="B2951" s="1" t="s">
        <v>479</v>
      </c>
      <c r="C2951" s="1" t="s">
        <v>1326</v>
      </c>
      <c r="D2951" s="1" t="s">
        <v>1327</v>
      </c>
      <c r="E2951" s="1" t="s">
        <v>1328</v>
      </c>
    </row>
    <row r="2952" spans="1:5" x14ac:dyDescent="0.25">
      <c r="A2952" s="1" t="s">
        <v>478</v>
      </c>
      <c r="B2952" s="1" t="s">
        <v>479</v>
      </c>
      <c r="C2952" s="1" t="s">
        <v>1323</v>
      </c>
      <c r="D2952" s="1" t="s">
        <v>1324</v>
      </c>
      <c r="E2952" s="1" t="s">
        <v>1325</v>
      </c>
    </row>
    <row r="2953" spans="1:5" x14ac:dyDescent="0.25">
      <c r="A2953" s="1" t="s">
        <v>478</v>
      </c>
      <c r="B2953" s="1" t="s">
        <v>479</v>
      </c>
      <c r="C2953" s="1" t="s">
        <v>1318</v>
      </c>
      <c r="D2953" s="1" t="s">
        <v>1321</v>
      </c>
      <c r="E2953" s="1" t="s">
        <v>1322</v>
      </c>
    </row>
    <row r="2954" spans="1:5" x14ac:dyDescent="0.25">
      <c r="A2954" s="1" t="s">
        <v>478</v>
      </c>
      <c r="B2954" s="1" t="s">
        <v>479</v>
      </c>
      <c r="C2954" s="1" t="s">
        <v>1318</v>
      </c>
      <c r="D2954" s="1" t="s">
        <v>1319</v>
      </c>
      <c r="E2954" s="1" t="s">
        <v>1320</v>
      </c>
    </row>
    <row r="2955" spans="1:5" x14ac:dyDescent="0.25">
      <c r="A2955" s="1" t="s">
        <v>478</v>
      </c>
      <c r="B2955" s="1" t="s">
        <v>479</v>
      </c>
      <c r="C2955" s="1" t="s">
        <v>1318</v>
      </c>
      <c r="D2955" s="1" t="s">
        <v>1301</v>
      </c>
      <c r="E2955" s="1" t="s">
        <v>1302</v>
      </c>
    </row>
    <row r="2956" spans="1:5" x14ac:dyDescent="0.25">
      <c r="A2956" s="1" t="s">
        <v>478</v>
      </c>
      <c r="B2956" s="1" t="s">
        <v>479</v>
      </c>
      <c r="C2956" s="1" t="s">
        <v>1315</v>
      </c>
      <c r="D2956" s="1" t="s">
        <v>1316</v>
      </c>
      <c r="E2956" s="1" t="s">
        <v>1317</v>
      </c>
    </row>
    <row r="2957" spans="1:5" x14ac:dyDescent="0.25">
      <c r="A2957" s="1" t="s">
        <v>478</v>
      </c>
      <c r="B2957" s="1" t="s">
        <v>479</v>
      </c>
      <c r="C2957" s="1" t="s">
        <v>1312</v>
      </c>
      <c r="D2957" s="1" t="s">
        <v>1313</v>
      </c>
      <c r="E2957" s="1" t="s">
        <v>1314</v>
      </c>
    </row>
    <row r="2958" spans="1:5" x14ac:dyDescent="0.25">
      <c r="A2958" s="1" t="s">
        <v>462</v>
      </c>
      <c r="B2958" s="1" t="s">
        <v>463</v>
      </c>
      <c r="C2958" s="1" t="s">
        <v>1185</v>
      </c>
      <c r="D2958" s="1" t="s">
        <v>1186</v>
      </c>
      <c r="E2958" s="1" t="s">
        <v>1187</v>
      </c>
    </row>
    <row r="2959" spans="1:5" x14ac:dyDescent="0.25">
      <c r="A2959" s="1" t="s">
        <v>478</v>
      </c>
      <c r="B2959" s="1" t="s">
        <v>479</v>
      </c>
      <c r="C2959" s="1" t="s">
        <v>1185</v>
      </c>
      <c r="D2959" s="1" t="s">
        <v>1310</v>
      </c>
      <c r="E2959" s="1" t="s">
        <v>1311</v>
      </c>
    </row>
    <row r="2960" spans="1:5" x14ac:dyDescent="0.25">
      <c r="A2960" s="1" t="s">
        <v>478</v>
      </c>
      <c r="B2960" s="1" t="s">
        <v>479</v>
      </c>
      <c r="C2960" s="1" t="s">
        <v>1305</v>
      </c>
      <c r="D2960" s="1" t="s">
        <v>1306</v>
      </c>
      <c r="E2960" s="1" t="s">
        <v>1307</v>
      </c>
    </row>
    <row r="2961" spans="1:5" x14ac:dyDescent="0.25">
      <c r="A2961" s="1" t="s">
        <v>478</v>
      </c>
      <c r="B2961" s="1" t="s">
        <v>479</v>
      </c>
      <c r="C2961" s="1" t="s">
        <v>1305</v>
      </c>
      <c r="D2961" s="1" t="s">
        <v>1308</v>
      </c>
      <c r="E2961" s="1" t="s">
        <v>1309</v>
      </c>
    </row>
    <row r="2962" spans="1:5" x14ac:dyDescent="0.25">
      <c r="A2962" s="1" t="s">
        <v>478</v>
      </c>
      <c r="B2962" s="1" t="s">
        <v>479</v>
      </c>
      <c r="C2962" s="1" t="s">
        <v>1300</v>
      </c>
      <c r="D2962" s="1" t="s">
        <v>1301</v>
      </c>
      <c r="E2962" s="1" t="s">
        <v>1302</v>
      </c>
    </row>
    <row r="2963" spans="1:5" x14ac:dyDescent="0.25">
      <c r="A2963" s="1" t="s">
        <v>478</v>
      </c>
      <c r="B2963" s="1" t="s">
        <v>479</v>
      </c>
      <c r="C2963" s="1" t="s">
        <v>1300</v>
      </c>
      <c r="D2963" s="1" t="s">
        <v>1303</v>
      </c>
      <c r="E2963" s="1" t="s">
        <v>1304</v>
      </c>
    </row>
    <row r="2964" spans="1:5" x14ac:dyDescent="0.25">
      <c r="A2964" s="1" t="s">
        <v>478</v>
      </c>
      <c r="B2964" s="1" t="s">
        <v>479</v>
      </c>
      <c r="C2964" s="1" t="s">
        <v>1297</v>
      </c>
      <c r="D2964" s="1" t="s">
        <v>1298</v>
      </c>
      <c r="E2964" s="1" t="s">
        <v>1299</v>
      </c>
    </row>
    <row r="2965" spans="1:5" x14ac:dyDescent="0.25">
      <c r="A2965" s="1" t="s">
        <v>478</v>
      </c>
      <c r="B2965" s="1" t="s">
        <v>479</v>
      </c>
      <c r="C2965" s="1" t="s">
        <v>1294</v>
      </c>
      <c r="D2965" s="1" t="s">
        <v>1295</v>
      </c>
      <c r="E2965" s="1" t="s">
        <v>1296</v>
      </c>
    </row>
    <row r="2966" spans="1:5" x14ac:dyDescent="0.25">
      <c r="A2966" s="1" t="s">
        <v>478</v>
      </c>
      <c r="B2966" s="1" t="s">
        <v>479</v>
      </c>
      <c r="C2966" s="1" t="s">
        <v>1294</v>
      </c>
      <c r="D2966" s="1" t="s">
        <v>1287</v>
      </c>
      <c r="E2966" s="1" t="s">
        <v>1288</v>
      </c>
    </row>
    <row r="2967" spans="1:5" x14ac:dyDescent="0.25">
      <c r="A2967" s="1" t="s">
        <v>478</v>
      </c>
      <c r="B2967" s="1" t="s">
        <v>479</v>
      </c>
      <c r="C2967" s="1" t="s">
        <v>1292</v>
      </c>
      <c r="D2967" s="1" t="s">
        <v>1293</v>
      </c>
      <c r="E2967" s="1" t="s">
        <v>586</v>
      </c>
    </row>
    <row r="2968" spans="1:5" x14ac:dyDescent="0.25">
      <c r="A2968" s="1" t="s">
        <v>478</v>
      </c>
      <c r="B2968" s="1" t="s">
        <v>479</v>
      </c>
      <c r="C2968" s="1" t="s">
        <v>1289</v>
      </c>
      <c r="D2968" s="1" t="s">
        <v>1290</v>
      </c>
      <c r="E2968" s="1" t="s">
        <v>1291</v>
      </c>
    </row>
    <row r="2969" spans="1:5" x14ac:dyDescent="0.25">
      <c r="A2969" s="1" t="s">
        <v>478</v>
      </c>
      <c r="B2969" s="1" t="s">
        <v>479</v>
      </c>
      <c r="C2969" s="1" t="s">
        <v>513</v>
      </c>
      <c r="D2969" s="1" t="s">
        <v>1287</v>
      </c>
      <c r="E2969" s="1" t="s">
        <v>1288</v>
      </c>
    </row>
    <row r="2970" spans="1:5" x14ac:dyDescent="0.25">
      <c r="A2970" s="1" t="s">
        <v>478</v>
      </c>
      <c r="B2970" s="1" t="s">
        <v>479</v>
      </c>
      <c r="C2970" s="1" t="s">
        <v>1284</v>
      </c>
      <c r="D2970" s="1" t="s">
        <v>1285</v>
      </c>
      <c r="E2970" s="1" t="s">
        <v>1286</v>
      </c>
    </row>
    <row r="2971" spans="1:5" x14ac:dyDescent="0.25">
      <c r="A2971" s="1" t="s">
        <v>478</v>
      </c>
      <c r="B2971" s="1" t="s">
        <v>479</v>
      </c>
      <c r="C2971" s="1" t="s">
        <v>1182</v>
      </c>
      <c r="D2971" s="1" t="s">
        <v>1282</v>
      </c>
      <c r="E2971" s="1" t="s">
        <v>1283</v>
      </c>
    </row>
    <row r="2972" spans="1:5" x14ac:dyDescent="0.25">
      <c r="A2972" s="1" t="s">
        <v>462</v>
      </c>
      <c r="B2972" s="1" t="s">
        <v>463</v>
      </c>
      <c r="C2972" s="1" t="s">
        <v>1182</v>
      </c>
      <c r="D2972" s="1" t="s">
        <v>1183</v>
      </c>
      <c r="E2972" s="1" t="s">
        <v>1184</v>
      </c>
    </row>
    <row r="2973" spans="1:5" x14ac:dyDescent="0.25">
      <c r="A2973" s="1" t="s">
        <v>478</v>
      </c>
      <c r="B2973" s="1" t="s">
        <v>479</v>
      </c>
      <c r="C2973" s="1" t="s">
        <v>1279</v>
      </c>
      <c r="D2973" s="1" t="s">
        <v>1280</v>
      </c>
      <c r="E2973" s="1" t="s">
        <v>1281</v>
      </c>
    </row>
    <row r="2974" spans="1:5" x14ac:dyDescent="0.25">
      <c r="A2974" s="1" t="s">
        <v>478</v>
      </c>
      <c r="B2974" s="1" t="s">
        <v>479</v>
      </c>
      <c r="C2974" s="1" t="s">
        <v>1276</v>
      </c>
      <c r="D2974" s="1" t="s">
        <v>1277</v>
      </c>
      <c r="E2974" s="1" t="s">
        <v>1278</v>
      </c>
    </row>
    <row r="2975" spans="1:5" x14ac:dyDescent="0.25">
      <c r="A2975" s="1" t="s">
        <v>478</v>
      </c>
      <c r="B2975" s="1" t="s">
        <v>479</v>
      </c>
      <c r="C2975" s="1" t="s">
        <v>1271</v>
      </c>
      <c r="D2975" s="1" t="s">
        <v>1274</v>
      </c>
      <c r="E2975" s="1" t="s">
        <v>1275</v>
      </c>
    </row>
    <row r="2976" spans="1:5" x14ac:dyDescent="0.25">
      <c r="A2976" s="1" t="s">
        <v>478</v>
      </c>
      <c r="B2976" s="1" t="s">
        <v>479</v>
      </c>
      <c r="C2976" s="1" t="s">
        <v>1271</v>
      </c>
      <c r="D2976" s="1" t="s">
        <v>1272</v>
      </c>
      <c r="E2976" s="1" t="s">
        <v>1273</v>
      </c>
    </row>
    <row r="2977" spans="1:5" x14ac:dyDescent="0.25">
      <c r="A2977" s="1" t="s">
        <v>478</v>
      </c>
      <c r="B2977" s="1" t="s">
        <v>479</v>
      </c>
      <c r="C2977" s="1" t="s">
        <v>1268</v>
      </c>
      <c r="D2977" s="1" t="s">
        <v>1269</v>
      </c>
      <c r="E2977" s="1" t="s">
        <v>1270</v>
      </c>
    </row>
    <row r="2978" spans="1:5" x14ac:dyDescent="0.25">
      <c r="A2978" s="1" t="s">
        <v>478</v>
      </c>
      <c r="B2978" s="1" t="s">
        <v>479</v>
      </c>
      <c r="C2978" s="1" t="s">
        <v>1265</v>
      </c>
      <c r="D2978" s="1" t="s">
        <v>1266</v>
      </c>
      <c r="E2978" s="1" t="s">
        <v>1267</v>
      </c>
    </row>
    <row r="2979" spans="1:5" x14ac:dyDescent="0.25">
      <c r="A2979" s="1" t="s">
        <v>478</v>
      </c>
      <c r="B2979" s="1" t="s">
        <v>479</v>
      </c>
      <c r="C2979" s="1" t="s">
        <v>1262</v>
      </c>
      <c r="D2979" s="1" t="s">
        <v>1263</v>
      </c>
      <c r="E2979" s="1" t="s">
        <v>1264</v>
      </c>
    </row>
    <row r="2980" spans="1:5" x14ac:dyDescent="0.25">
      <c r="A2980" s="1" t="s">
        <v>478</v>
      </c>
      <c r="B2980" s="1" t="s">
        <v>479</v>
      </c>
      <c r="C2980" s="1" t="s">
        <v>509</v>
      </c>
      <c r="D2980" s="1" t="s">
        <v>1261</v>
      </c>
      <c r="E2980" s="1" t="s">
        <v>563</v>
      </c>
    </row>
    <row r="2981" spans="1:5" x14ac:dyDescent="0.25">
      <c r="A2981" s="1" t="s">
        <v>478</v>
      </c>
      <c r="B2981" s="1" t="s">
        <v>479</v>
      </c>
      <c r="C2981" s="1" t="s">
        <v>1258</v>
      </c>
      <c r="D2981" s="1" t="s">
        <v>1259</v>
      </c>
      <c r="E2981" s="1" t="s">
        <v>1260</v>
      </c>
    </row>
    <row r="2982" spans="1:5" x14ac:dyDescent="0.25">
      <c r="A2982" s="1" t="s">
        <v>462</v>
      </c>
      <c r="B2982" s="1" t="s">
        <v>463</v>
      </c>
      <c r="C2982" s="1" t="s">
        <v>1179</v>
      </c>
      <c r="D2982" s="1" t="s">
        <v>1180</v>
      </c>
      <c r="E2982" s="1" t="s">
        <v>1181</v>
      </c>
    </row>
    <row r="2983" spans="1:5" x14ac:dyDescent="0.25">
      <c r="A2983" s="1" t="s">
        <v>478</v>
      </c>
      <c r="B2983" s="1" t="s">
        <v>479</v>
      </c>
      <c r="C2983" s="1" t="s">
        <v>1179</v>
      </c>
      <c r="D2983" s="1" t="s">
        <v>1255</v>
      </c>
      <c r="E2983" s="1" t="s">
        <v>1256</v>
      </c>
    </row>
    <row r="2984" spans="1:5" x14ac:dyDescent="0.25">
      <c r="A2984" s="1" t="s">
        <v>478</v>
      </c>
      <c r="B2984" s="1" t="s">
        <v>479</v>
      </c>
      <c r="C2984" s="1" t="s">
        <v>1179</v>
      </c>
      <c r="D2984" s="1" t="s">
        <v>1257</v>
      </c>
      <c r="E2984" s="1" t="s">
        <v>801</v>
      </c>
    </row>
    <row r="2985" spans="1:5" x14ac:dyDescent="0.25">
      <c r="A2985" s="1" t="s">
        <v>478</v>
      </c>
      <c r="B2985" s="1" t="s">
        <v>479</v>
      </c>
      <c r="C2985" s="1" t="s">
        <v>507</v>
      </c>
      <c r="D2985" s="1" t="s">
        <v>1252</v>
      </c>
      <c r="E2985" s="1" t="s">
        <v>733</v>
      </c>
    </row>
    <row r="2986" spans="1:5" x14ac:dyDescent="0.25">
      <c r="A2986" s="1" t="s">
        <v>478</v>
      </c>
      <c r="B2986" s="1" t="s">
        <v>479</v>
      </c>
      <c r="C2986" s="1" t="s">
        <v>1239</v>
      </c>
      <c r="D2986" s="1" t="s">
        <v>1248</v>
      </c>
      <c r="E2986" s="1" t="s">
        <v>1249</v>
      </c>
    </row>
    <row r="2987" spans="1:5" x14ac:dyDescent="0.25">
      <c r="A2987" s="1" t="s">
        <v>478</v>
      </c>
      <c r="B2987" s="1" t="s">
        <v>479</v>
      </c>
      <c r="C2987" s="1" t="s">
        <v>1239</v>
      </c>
      <c r="D2987" s="1" t="s">
        <v>1250</v>
      </c>
      <c r="E2987" s="1" t="s">
        <v>1251</v>
      </c>
    </row>
    <row r="2988" spans="1:5" x14ac:dyDescent="0.25">
      <c r="A2988" s="1" t="s">
        <v>478</v>
      </c>
      <c r="B2988" s="1" t="s">
        <v>479</v>
      </c>
      <c r="C2988" s="1" t="s">
        <v>1239</v>
      </c>
      <c r="D2988" s="1" t="s">
        <v>1252</v>
      </c>
      <c r="E2988" s="1" t="s">
        <v>733</v>
      </c>
    </row>
    <row r="2989" spans="1:5" x14ac:dyDescent="0.25">
      <c r="A2989" s="1" t="s">
        <v>478</v>
      </c>
      <c r="B2989" s="1" t="s">
        <v>479</v>
      </c>
      <c r="C2989" s="1" t="s">
        <v>1239</v>
      </c>
      <c r="D2989" s="1" t="s">
        <v>1253</v>
      </c>
      <c r="E2989" s="1" t="s">
        <v>1254</v>
      </c>
    </row>
    <row r="2990" spans="1:5" x14ac:dyDescent="0.25">
      <c r="A2990" s="1" t="s">
        <v>478</v>
      </c>
      <c r="B2990" s="1" t="s">
        <v>479</v>
      </c>
      <c r="C2990" s="1" t="s">
        <v>1239</v>
      </c>
      <c r="D2990" s="1" t="s">
        <v>1242</v>
      </c>
      <c r="E2990" s="1" t="s">
        <v>1243</v>
      </c>
    </row>
    <row r="2991" spans="1:5" x14ac:dyDescent="0.25">
      <c r="A2991" s="1" t="s">
        <v>478</v>
      </c>
      <c r="B2991" s="1" t="s">
        <v>479</v>
      </c>
      <c r="C2991" s="1" t="s">
        <v>1239</v>
      </c>
      <c r="D2991" s="1" t="s">
        <v>1244</v>
      </c>
      <c r="E2991" s="1" t="s">
        <v>1245</v>
      </c>
    </row>
    <row r="2992" spans="1:5" x14ac:dyDescent="0.25">
      <c r="A2992" s="1" t="s">
        <v>478</v>
      </c>
      <c r="B2992" s="1" t="s">
        <v>479</v>
      </c>
      <c r="C2992" s="1" t="s">
        <v>1239</v>
      </c>
      <c r="D2992" s="1" t="s">
        <v>1246</v>
      </c>
      <c r="E2992" s="1" t="s">
        <v>1247</v>
      </c>
    </row>
    <row r="2993" spans="1:5" x14ac:dyDescent="0.25">
      <c r="A2993" s="1" t="s">
        <v>478</v>
      </c>
      <c r="B2993" s="1" t="s">
        <v>479</v>
      </c>
      <c r="C2993" s="1" t="s">
        <v>1239</v>
      </c>
      <c r="D2993" s="1" t="s">
        <v>1240</v>
      </c>
      <c r="E2993" s="1" t="s">
        <v>1241</v>
      </c>
    </row>
    <row r="2994" spans="1:5" x14ac:dyDescent="0.25">
      <c r="A2994" s="1" t="s">
        <v>478</v>
      </c>
      <c r="B2994" s="1" t="s">
        <v>479</v>
      </c>
      <c r="C2994" s="1" t="s">
        <v>1236</v>
      </c>
      <c r="D2994" s="1" t="s">
        <v>1237</v>
      </c>
      <c r="E2994" s="1" t="s">
        <v>1238</v>
      </c>
    </row>
    <row r="2995" spans="1:5" x14ac:dyDescent="0.25">
      <c r="A2995" s="1" t="s">
        <v>478</v>
      </c>
      <c r="B2995" s="1" t="s">
        <v>479</v>
      </c>
      <c r="C2995" s="1" t="s">
        <v>1233</v>
      </c>
      <c r="D2995" s="1" t="s">
        <v>1234</v>
      </c>
      <c r="E2995" s="1" t="s">
        <v>1235</v>
      </c>
    </row>
    <row r="2996" spans="1:5" x14ac:dyDescent="0.25">
      <c r="A2996" s="1" t="s">
        <v>478</v>
      </c>
      <c r="B2996" s="1" t="s">
        <v>479</v>
      </c>
      <c r="C2996" s="1" t="s">
        <v>1230</v>
      </c>
      <c r="D2996" s="1" t="s">
        <v>1231</v>
      </c>
      <c r="E2996" s="1" t="s">
        <v>1232</v>
      </c>
    </row>
    <row r="2997" spans="1:5" x14ac:dyDescent="0.25">
      <c r="A2997" s="1" t="s">
        <v>478</v>
      </c>
      <c r="B2997" s="1" t="s">
        <v>479</v>
      </c>
      <c r="C2997" s="1" t="s">
        <v>1227</v>
      </c>
      <c r="D2997" s="1" t="s">
        <v>1228</v>
      </c>
      <c r="E2997" s="1" t="s">
        <v>1229</v>
      </c>
    </row>
    <row r="2998" spans="1:5" x14ac:dyDescent="0.25">
      <c r="A2998" s="1" t="s">
        <v>478</v>
      </c>
      <c r="B2998" s="1" t="s">
        <v>479</v>
      </c>
      <c r="C2998" s="1" t="s">
        <v>1224</v>
      </c>
      <c r="D2998" s="1" t="s">
        <v>1225</v>
      </c>
      <c r="E2998" s="1" t="s">
        <v>1226</v>
      </c>
    </row>
    <row r="2999" spans="1:5" x14ac:dyDescent="0.25">
      <c r="A2999" s="1" t="s">
        <v>478</v>
      </c>
      <c r="B2999" s="1" t="s">
        <v>479</v>
      </c>
      <c r="C2999" s="1" t="s">
        <v>1221</v>
      </c>
      <c r="D2999" s="1" t="s">
        <v>1222</v>
      </c>
      <c r="E2999" s="1" t="s">
        <v>1223</v>
      </c>
    </row>
    <row r="3000" spans="1:5" x14ac:dyDescent="0.25">
      <c r="A3000" s="1" t="s">
        <v>478</v>
      </c>
      <c r="B3000" s="1" t="s">
        <v>479</v>
      </c>
      <c r="C3000" s="1" t="s">
        <v>1218</v>
      </c>
      <c r="D3000" s="1" t="s">
        <v>1219</v>
      </c>
      <c r="E3000" s="1" t="s">
        <v>1220</v>
      </c>
    </row>
    <row r="3001" spans="1:5" x14ac:dyDescent="0.25">
      <c r="A3001" s="1" t="s">
        <v>478</v>
      </c>
      <c r="B3001" s="1" t="s">
        <v>479</v>
      </c>
      <c r="C3001" s="1" t="s">
        <v>499</v>
      </c>
      <c r="D3001" s="1" t="s">
        <v>1216</v>
      </c>
      <c r="E3001" s="1" t="s">
        <v>1217</v>
      </c>
    </row>
    <row r="3002" spans="1:5" x14ac:dyDescent="0.25">
      <c r="A3002" s="1" t="s">
        <v>478</v>
      </c>
      <c r="B3002" s="1" t="s">
        <v>479</v>
      </c>
      <c r="C3002" s="1" t="s">
        <v>499</v>
      </c>
      <c r="D3002" s="1" t="s">
        <v>1214</v>
      </c>
      <c r="E3002" s="1" t="s">
        <v>1215</v>
      </c>
    </row>
    <row r="3003" spans="1:5" x14ac:dyDescent="0.25">
      <c r="A3003" s="1" t="s">
        <v>478</v>
      </c>
      <c r="B3003" s="1" t="s">
        <v>479</v>
      </c>
      <c r="C3003" s="1" t="s">
        <v>1211</v>
      </c>
      <c r="D3003" s="1" t="s">
        <v>1212</v>
      </c>
      <c r="E3003" s="1" t="s">
        <v>1213</v>
      </c>
    </row>
    <row r="3004" spans="1:5" x14ac:dyDescent="0.25">
      <c r="A3004" s="1" t="s">
        <v>478</v>
      </c>
      <c r="B3004" s="1" t="s">
        <v>479</v>
      </c>
      <c r="C3004" s="1" t="s">
        <v>1206</v>
      </c>
      <c r="D3004" s="1" t="s">
        <v>1207</v>
      </c>
      <c r="E3004" s="1" t="s">
        <v>1208</v>
      </c>
    </row>
    <row r="3005" spans="1:5" x14ac:dyDescent="0.25">
      <c r="A3005" s="1" t="s">
        <v>478</v>
      </c>
      <c r="B3005" s="1" t="s">
        <v>479</v>
      </c>
      <c r="C3005" s="1" t="s">
        <v>1206</v>
      </c>
      <c r="D3005" s="1" t="s">
        <v>1209</v>
      </c>
      <c r="E3005" s="1" t="s">
        <v>1210</v>
      </c>
    </row>
    <row r="3006" spans="1:5" x14ac:dyDescent="0.25">
      <c r="A3006" s="1" t="s">
        <v>462</v>
      </c>
      <c r="B3006" s="1" t="s">
        <v>463</v>
      </c>
      <c r="C3006" s="1" t="s">
        <v>1176</v>
      </c>
      <c r="D3006" s="1" t="s">
        <v>1177</v>
      </c>
      <c r="E3006" s="1" t="s">
        <v>1178</v>
      </c>
    </row>
    <row r="3007" spans="1:5" x14ac:dyDescent="0.25">
      <c r="A3007" s="1" t="s">
        <v>478</v>
      </c>
      <c r="B3007" s="1" t="s">
        <v>479</v>
      </c>
      <c r="C3007" s="1" t="s">
        <v>1203</v>
      </c>
      <c r="D3007" s="1" t="s">
        <v>1204</v>
      </c>
      <c r="E3007" s="1" t="s">
        <v>1205</v>
      </c>
    </row>
    <row r="3008" spans="1:5" x14ac:dyDescent="0.25">
      <c r="A3008" s="1" t="s">
        <v>478</v>
      </c>
      <c r="B3008" s="1" t="s">
        <v>479</v>
      </c>
      <c r="C3008" s="1" t="s">
        <v>1200</v>
      </c>
      <c r="D3008" s="1" t="s">
        <v>1201</v>
      </c>
      <c r="E3008" s="1" t="s">
        <v>1202</v>
      </c>
    </row>
    <row r="3009" spans="1:7" x14ac:dyDescent="0.25">
      <c r="A3009" s="1" t="s">
        <v>478</v>
      </c>
      <c r="B3009" s="1" t="s">
        <v>479</v>
      </c>
      <c r="C3009" s="1" t="s">
        <v>1197</v>
      </c>
      <c r="D3009" s="1" t="s">
        <v>1198</v>
      </c>
      <c r="E3009" s="1" t="s">
        <v>1199</v>
      </c>
    </row>
    <row r="3010" spans="1:7" x14ac:dyDescent="0.25">
      <c r="A3010" s="1" t="s">
        <v>301</v>
      </c>
      <c r="C3010" s="1" t="s">
        <v>485</v>
      </c>
      <c r="D3010" s="1" t="s">
        <v>918</v>
      </c>
      <c r="E3010" s="1" t="s">
        <v>919</v>
      </c>
      <c r="F3010" s="1" t="s">
        <v>559</v>
      </c>
      <c r="G3010" s="1" t="s">
        <v>560</v>
      </c>
    </row>
    <row r="3011" spans="1:7" x14ac:dyDescent="0.25">
      <c r="A3011" s="1" t="s">
        <v>301</v>
      </c>
      <c r="C3011" s="1" t="s">
        <v>485</v>
      </c>
      <c r="D3011" s="1" t="s">
        <v>920</v>
      </c>
      <c r="E3011" s="1" t="s">
        <v>921</v>
      </c>
      <c r="F3011" s="1" t="s">
        <v>559</v>
      </c>
      <c r="G3011" s="1" t="s">
        <v>560</v>
      </c>
    </row>
    <row r="3012" spans="1:7" x14ac:dyDescent="0.25">
      <c r="A3012" s="1" t="s">
        <v>478</v>
      </c>
      <c r="B3012" s="1" t="s">
        <v>479</v>
      </c>
      <c r="C3012" s="1" t="s">
        <v>1194</v>
      </c>
      <c r="D3012" s="1" t="s">
        <v>1195</v>
      </c>
      <c r="E3012" s="1" t="s">
        <v>1196</v>
      </c>
    </row>
    <row r="3013" spans="1:7" x14ac:dyDescent="0.25">
      <c r="A3013" s="1" t="s">
        <v>478</v>
      </c>
      <c r="B3013" s="1" t="s">
        <v>479</v>
      </c>
      <c r="C3013" s="1" t="s">
        <v>1191</v>
      </c>
      <c r="D3013" s="1" t="s">
        <v>1192</v>
      </c>
      <c r="E3013" s="1" t="s">
        <v>1193</v>
      </c>
    </row>
    <row r="3014" spans="1:7" x14ac:dyDescent="0.25">
      <c r="A3014" s="1" t="s">
        <v>478</v>
      </c>
      <c r="B3014" s="1" t="s">
        <v>479</v>
      </c>
      <c r="C3014" s="1" t="s">
        <v>1188</v>
      </c>
      <c r="D3014" s="1" t="s">
        <v>1189</v>
      </c>
      <c r="E3014" s="1" t="s">
        <v>1190</v>
      </c>
    </row>
    <row r="3015" spans="1:7" x14ac:dyDescent="0.25">
      <c r="A3015" s="1" t="s">
        <v>301</v>
      </c>
      <c r="C3015" s="1" t="s">
        <v>480</v>
      </c>
      <c r="D3015" s="1" t="s">
        <v>916</v>
      </c>
      <c r="E3015" s="1" t="s">
        <v>917</v>
      </c>
      <c r="F3015" s="1" t="s">
        <v>559</v>
      </c>
      <c r="G3015" s="1" t="s">
        <v>560</v>
      </c>
    </row>
    <row r="3016" spans="1:7" x14ac:dyDescent="0.25">
      <c r="A3016" s="1" t="s">
        <v>301</v>
      </c>
      <c r="C3016" s="1" t="s">
        <v>913</v>
      </c>
      <c r="D3016" s="1" t="s">
        <v>914</v>
      </c>
      <c r="E3016" s="1" t="s">
        <v>915</v>
      </c>
      <c r="F3016" s="1" t="s">
        <v>559</v>
      </c>
      <c r="G3016" s="1" t="s">
        <v>560</v>
      </c>
    </row>
    <row r="3017" spans="1:7" x14ac:dyDescent="0.25">
      <c r="A3017" s="1" t="s">
        <v>336</v>
      </c>
      <c r="C3017" s="1" t="s">
        <v>315</v>
      </c>
      <c r="D3017" s="1" t="s">
        <v>1165</v>
      </c>
      <c r="E3017" s="1" t="s">
        <v>1166</v>
      </c>
      <c r="F3017" s="1" t="s">
        <v>689</v>
      </c>
      <c r="G3017" s="1" t="s">
        <v>690</v>
      </c>
    </row>
    <row r="3018" spans="1:7" x14ac:dyDescent="0.25">
      <c r="A3018" s="1" t="s">
        <v>301</v>
      </c>
      <c r="C3018" s="1" t="s">
        <v>945</v>
      </c>
      <c r="D3018" s="1" t="s">
        <v>946</v>
      </c>
      <c r="E3018" s="1" t="s">
        <v>947</v>
      </c>
      <c r="F3018" s="1" t="s">
        <v>689</v>
      </c>
      <c r="G3018" s="1" t="s">
        <v>690</v>
      </c>
    </row>
    <row r="3019" spans="1:7" x14ac:dyDescent="0.25">
      <c r="A3019" s="1" t="s">
        <v>121</v>
      </c>
      <c r="C3019" s="1" t="s">
        <v>683</v>
      </c>
      <c r="D3019" s="1" t="s">
        <v>684</v>
      </c>
      <c r="E3019" s="1" t="s">
        <v>685</v>
      </c>
      <c r="F3019" s="1" t="s">
        <v>559</v>
      </c>
      <c r="G3019" s="1" t="s">
        <v>560</v>
      </c>
    </row>
    <row r="3020" spans="1:7" x14ac:dyDescent="0.25">
      <c r="A3020" s="1" t="s">
        <v>301</v>
      </c>
      <c r="C3020" s="1" t="s">
        <v>334</v>
      </c>
      <c r="D3020" s="1" t="s">
        <v>911</v>
      </c>
      <c r="E3020" s="1" t="s">
        <v>912</v>
      </c>
      <c r="F3020" s="1" t="s">
        <v>559</v>
      </c>
      <c r="G3020" s="1" t="s">
        <v>560</v>
      </c>
    </row>
    <row r="3021" spans="1:7" x14ac:dyDescent="0.25">
      <c r="A3021" s="1" t="s">
        <v>301</v>
      </c>
      <c r="C3021" s="1" t="s">
        <v>908</v>
      </c>
      <c r="D3021" s="1" t="s">
        <v>909</v>
      </c>
      <c r="E3021" s="1" t="s">
        <v>910</v>
      </c>
      <c r="F3021" s="1" t="s">
        <v>559</v>
      </c>
      <c r="G3021" s="1" t="s">
        <v>560</v>
      </c>
    </row>
    <row r="3022" spans="1:7" x14ac:dyDescent="0.25">
      <c r="A3022" s="1" t="s">
        <v>462</v>
      </c>
      <c r="B3022" s="1" t="s">
        <v>463</v>
      </c>
      <c r="C3022" s="1" t="s">
        <v>1173</v>
      </c>
      <c r="D3022" s="1" t="s">
        <v>1174</v>
      </c>
      <c r="E3022" s="1" t="s">
        <v>1175</v>
      </c>
    </row>
    <row r="3023" spans="1:7" x14ac:dyDescent="0.25">
      <c r="A3023" s="1" t="s">
        <v>301</v>
      </c>
      <c r="C3023" s="1" t="s">
        <v>905</v>
      </c>
      <c r="D3023" s="1" t="s">
        <v>906</v>
      </c>
      <c r="E3023" s="1" t="s">
        <v>907</v>
      </c>
      <c r="F3023" s="1" t="s">
        <v>559</v>
      </c>
      <c r="G3023" s="1" t="s">
        <v>560</v>
      </c>
    </row>
    <row r="3024" spans="1:7" x14ac:dyDescent="0.25">
      <c r="A3024" s="1" t="s">
        <v>336</v>
      </c>
      <c r="C3024" s="1" t="s">
        <v>1018</v>
      </c>
      <c r="D3024" s="1" t="s">
        <v>1019</v>
      </c>
      <c r="E3024" s="1" t="s">
        <v>1020</v>
      </c>
      <c r="F3024" s="1" t="s">
        <v>559</v>
      </c>
      <c r="G3024" s="1" t="s">
        <v>560</v>
      </c>
    </row>
    <row r="3025" spans="1:7" x14ac:dyDescent="0.25">
      <c r="A3025" s="1" t="s">
        <v>336</v>
      </c>
      <c r="C3025" s="1" t="s">
        <v>385</v>
      </c>
      <c r="D3025" s="1" t="s">
        <v>1016</v>
      </c>
      <c r="E3025" s="1" t="s">
        <v>1017</v>
      </c>
      <c r="F3025" s="1" t="s">
        <v>559</v>
      </c>
      <c r="G3025" s="1" t="s">
        <v>560</v>
      </c>
    </row>
    <row r="3026" spans="1:7" x14ac:dyDescent="0.25">
      <c r="A3026" s="1" t="s">
        <v>301</v>
      </c>
      <c r="C3026" s="1" t="s">
        <v>942</v>
      </c>
      <c r="D3026" s="1" t="s">
        <v>943</v>
      </c>
      <c r="E3026" s="1" t="s">
        <v>944</v>
      </c>
      <c r="F3026" s="1" t="s">
        <v>689</v>
      </c>
      <c r="G3026" s="1" t="s">
        <v>690</v>
      </c>
    </row>
    <row r="3027" spans="1:7" x14ac:dyDescent="0.25">
      <c r="A3027" s="1" t="s">
        <v>121</v>
      </c>
      <c r="C3027" s="1" t="s">
        <v>332</v>
      </c>
      <c r="D3027" s="1" t="s">
        <v>681</v>
      </c>
      <c r="E3027" s="1" t="s">
        <v>682</v>
      </c>
      <c r="F3027" s="1" t="s">
        <v>559</v>
      </c>
      <c r="G3027" s="1" t="s">
        <v>560</v>
      </c>
    </row>
    <row r="3028" spans="1:7" x14ac:dyDescent="0.25">
      <c r="A3028" s="1" t="s">
        <v>336</v>
      </c>
      <c r="C3028" s="1" t="s">
        <v>332</v>
      </c>
      <c r="D3028" s="1" t="s">
        <v>1012</v>
      </c>
      <c r="E3028" s="1" t="s">
        <v>1013</v>
      </c>
      <c r="F3028" s="1" t="s">
        <v>559</v>
      </c>
      <c r="G3028" s="1" t="s">
        <v>560</v>
      </c>
    </row>
    <row r="3029" spans="1:7" x14ac:dyDescent="0.25">
      <c r="A3029" s="1" t="s">
        <v>336</v>
      </c>
      <c r="C3029" s="1" t="s">
        <v>332</v>
      </c>
      <c r="D3029" s="1" t="s">
        <v>1014</v>
      </c>
      <c r="E3029" s="1" t="s">
        <v>1015</v>
      </c>
      <c r="F3029" s="1" t="s">
        <v>559</v>
      </c>
      <c r="G3029" s="1" t="s">
        <v>560</v>
      </c>
    </row>
    <row r="3030" spans="1:7" x14ac:dyDescent="0.25">
      <c r="A3030" s="1" t="s">
        <v>336</v>
      </c>
      <c r="C3030" s="1" t="s">
        <v>1009</v>
      </c>
      <c r="D3030" s="1" t="s">
        <v>1010</v>
      </c>
      <c r="E3030" s="1" t="s">
        <v>1011</v>
      </c>
      <c r="F3030" s="1" t="s">
        <v>559</v>
      </c>
      <c r="G3030" s="1" t="s">
        <v>560</v>
      </c>
    </row>
    <row r="3031" spans="1:7" x14ac:dyDescent="0.25">
      <c r="A3031" s="1" t="s">
        <v>336</v>
      </c>
      <c r="C3031" s="1" t="s">
        <v>1009</v>
      </c>
      <c r="D3031" s="1" t="s">
        <v>1163</v>
      </c>
      <c r="E3031" s="1" t="s">
        <v>1164</v>
      </c>
      <c r="F3031" s="1" t="s">
        <v>689</v>
      </c>
      <c r="G3031" s="1" t="s">
        <v>690</v>
      </c>
    </row>
    <row r="3032" spans="1:7" x14ac:dyDescent="0.25">
      <c r="A3032" s="1" t="s">
        <v>336</v>
      </c>
      <c r="C3032" s="1" t="s">
        <v>378</v>
      </c>
      <c r="D3032" s="1" t="s">
        <v>1001</v>
      </c>
      <c r="E3032" s="1" t="s">
        <v>1002</v>
      </c>
      <c r="F3032" s="1" t="s">
        <v>559</v>
      </c>
      <c r="G3032" s="1" t="s">
        <v>560</v>
      </c>
    </row>
    <row r="3033" spans="1:7" x14ac:dyDescent="0.25">
      <c r="A3033" s="1" t="s">
        <v>336</v>
      </c>
      <c r="C3033" s="1" t="s">
        <v>378</v>
      </c>
      <c r="D3033" s="1" t="s">
        <v>1003</v>
      </c>
      <c r="E3033" s="1" t="s">
        <v>1004</v>
      </c>
      <c r="F3033" s="1" t="s">
        <v>559</v>
      </c>
      <c r="G3033" s="1" t="s">
        <v>560</v>
      </c>
    </row>
    <row r="3034" spans="1:7" x14ac:dyDescent="0.25">
      <c r="A3034" s="1" t="s">
        <v>336</v>
      </c>
      <c r="C3034" s="1" t="s">
        <v>378</v>
      </c>
      <c r="D3034" s="1" t="s">
        <v>1005</v>
      </c>
      <c r="E3034" s="1" t="s">
        <v>1006</v>
      </c>
      <c r="F3034" s="1" t="s">
        <v>559</v>
      </c>
      <c r="G3034" s="1" t="s">
        <v>560</v>
      </c>
    </row>
    <row r="3035" spans="1:7" x14ac:dyDescent="0.25">
      <c r="A3035" s="1" t="s">
        <v>336</v>
      </c>
      <c r="C3035" s="1" t="s">
        <v>378</v>
      </c>
      <c r="D3035" s="1" t="s">
        <v>1007</v>
      </c>
      <c r="E3035" s="1" t="s">
        <v>1008</v>
      </c>
      <c r="F3035" s="1" t="s">
        <v>559</v>
      </c>
      <c r="G3035" s="1" t="s">
        <v>560</v>
      </c>
    </row>
    <row r="3036" spans="1:7" x14ac:dyDescent="0.25">
      <c r="A3036" s="1" t="s">
        <v>121</v>
      </c>
      <c r="C3036" s="1" t="s">
        <v>678</v>
      </c>
      <c r="D3036" s="1" t="s">
        <v>679</v>
      </c>
      <c r="E3036" s="1" t="s">
        <v>680</v>
      </c>
      <c r="F3036" s="1" t="s">
        <v>559</v>
      </c>
      <c r="G3036" s="1" t="s">
        <v>560</v>
      </c>
    </row>
    <row r="3037" spans="1:7" x14ac:dyDescent="0.25">
      <c r="A3037" s="1" t="s">
        <v>336</v>
      </c>
      <c r="C3037" s="1" t="s">
        <v>1160</v>
      </c>
      <c r="D3037" s="1" t="s">
        <v>1161</v>
      </c>
      <c r="E3037" s="1" t="s">
        <v>1162</v>
      </c>
      <c r="F3037" s="1" t="s">
        <v>689</v>
      </c>
      <c r="G3037" s="1" t="s">
        <v>690</v>
      </c>
    </row>
    <row r="3038" spans="1:7" x14ac:dyDescent="0.25">
      <c r="A3038" s="1" t="s">
        <v>336</v>
      </c>
      <c r="C3038" s="1" t="s">
        <v>458</v>
      </c>
      <c r="D3038" s="1" t="s">
        <v>1158</v>
      </c>
      <c r="E3038" s="1" t="s">
        <v>1159</v>
      </c>
      <c r="F3038" s="1" t="s">
        <v>689</v>
      </c>
      <c r="G3038" s="1" t="s">
        <v>690</v>
      </c>
    </row>
    <row r="3039" spans="1:7" x14ac:dyDescent="0.25">
      <c r="A3039" s="1" t="s">
        <v>462</v>
      </c>
      <c r="B3039" s="1" t="s">
        <v>463</v>
      </c>
      <c r="C3039" s="1" t="s">
        <v>1170</v>
      </c>
      <c r="D3039" s="1" t="s">
        <v>1171</v>
      </c>
      <c r="E3039" s="1" t="s">
        <v>1172</v>
      </c>
    </row>
    <row r="3040" spans="1:7" x14ac:dyDescent="0.25">
      <c r="A3040" s="1" t="s">
        <v>336</v>
      </c>
      <c r="C3040" s="1" t="s">
        <v>456</v>
      </c>
      <c r="D3040" s="1" t="s">
        <v>1156</v>
      </c>
      <c r="E3040" s="1" t="s">
        <v>1157</v>
      </c>
      <c r="F3040" s="1" t="s">
        <v>689</v>
      </c>
      <c r="G3040" s="1" t="s">
        <v>690</v>
      </c>
    </row>
    <row r="3041" spans="1:7" x14ac:dyDescent="0.25">
      <c r="A3041" s="1" t="s">
        <v>121</v>
      </c>
      <c r="C3041" s="1" t="s">
        <v>454</v>
      </c>
      <c r="D3041" s="1" t="s">
        <v>674</v>
      </c>
      <c r="E3041" s="1" t="s">
        <v>675</v>
      </c>
      <c r="F3041" s="1" t="s">
        <v>559</v>
      </c>
      <c r="G3041" s="1" t="s">
        <v>560</v>
      </c>
    </row>
    <row r="3042" spans="1:7" x14ac:dyDescent="0.25">
      <c r="A3042" s="1" t="s">
        <v>121</v>
      </c>
      <c r="C3042" s="1" t="s">
        <v>454</v>
      </c>
      <c r="D3042" s="1" t="s">
        <v>676</v>
      </c>
      <c r="E3042" s="1" t="s">
        <v>677</v>
      </c>
      <c r="F3042" s="1" t="s">
        <v>559</v>
      </c>
      <c r="G3042" s="1" t="s">
        <v>560</v>
      </c>
    </row>
    <row r="3043" spans="1:7" x14ac:dyDescent="0.25">
      <c r="A3043" s="1" t="s">
        <v>121</v>
      </c>
      <c r="C3043" s="1" t="s">
        <v>667</v>
      </c>
      <c r="D3043" s="1" t="s">
        <v>668</v>
      </c>
      <c r="E3043" s="1" t="s">
        <v>669</v>
      </c>
      <c r="F3043" s="1" t="s">
        <v>559</v>
      </c>
      <c r="G3043" s="1" t="s">
        <v>560</v>
      </c>
    </row>
    <row r="3044" spans="1:7" x14ac:dyDescent="0.25">
      <c r="A3044" s="1" t="s">
        <v>121</v>
      </c>
      <c r="C3044" s="1" t="s">
        <v>667</v>
      </c>
      <c r="D3044" s="1" t="s">
        <v>670</v>
      </c>
      <c r="E3044" s="1" t="s">
        <v>671</v>
      </c>
      <c r="F3044" s="1" t="s">
        <v>559</v>
      </c>
      <c r="G3044" s="1" t="s">
        <v>560</v>
      </c>
    </row>
    <row r="3045" spans="1:7" x14ac:dyDescent="0.25">
      <c r="A3045" s="1" t="s">
        <v>121</v>
      </c>
      <c r="C3045" s="1" t="s">
        <v>667</v>
      </c>
      <c r="D3045" s="1" t="s">
        <v>672</v>
      </c>
      <c r="E3045" s="1" t="s">
        <v>673</v>
      </c>
      <c r="F3045" s="1" t="s">
        <v>559</v>
      </c>
      <c r="G3045" s="1" t="s">
        <v>560</v>
      </c>
    </row>
    <row r="3046" spans="1:7" x14ac:dyDescent="0.25">
      <c r="A3046" s="1" t="s">
        <v>336</v>
      </c>
      <c r="C3046" s="1" t="s">
        <v>1151</v>
      </c>
      <c r="D3046" s="1" t="s">
        <v>1152</v>
      </c>
      <c r="E3046" s="1" t="s">
        <v>1153</v>
      </c>
      <c r="F3046" s="1" t="s">
        <v>689</v>
      </c>
      <c r="G3046" s="1" t="s">
        <v>690</v>
      </c>
    </row>
    <row r="3047" spans="1:7" x14ac:dyDescent="0.25">
      <c r="A3047" s="1" t="s">
        <v>336</v>
      </c>
      <c r="C3047" s="1" t="s">
        <v>1151</v>
      </c>
      <c r="D3047" s="1" t="s">
        <v>1154</v>
      </c>
      <c r="E3047" s="1" t="s">
        <v>1155</v>
      </c>
      <c r="F3047" s="1" t="s">
        <v>689</v>
      </c>
      <c r="G3047" s="1" t="s">
        <v>690</v>
      </c>
    </row>
    <row r="3048" spans="1:7" x14ac:dyDescent="0.25">
      <c r="A3048" s="1" t="s">
        <v>336</v>
      </c>
      <c r="C3048" s="1" t="s">
        <v>451</v>
      </c>
      <c r="D3048" s="1" t="s">
        <v>995</v>
      </c>
      <c r="E3048" s="1" t="s">
        <v>996</v>
      </c>
      <c r="F3048" s="1" t="s">
        <v>559</v>
      </c>
      <c r="G3048" s="1" t="s">
        <v>560</v>
      </c>
    </row>
    <row r="3049" spans="1:7" x14ac:dyDescent="0.25">
      <c r="A3049" s="1" t="s">
        <v>336</v>
      </c>
      <c r="C3049" s="1" t="s">
        <v>451</v>
      </c>
      <c r="D3049" s="1" t="s">
        <v>997</v>
      </c>
      <c r="E3049" s="1" t="s">
        <v>998</v>
      </c>
      <c r="F3049" s="1" t="s">
        <v>559</v>
      </c>
      <c r="G3049" s="1" t="s">
        <v>560</v>
      </c>
    </row>
    <row r="3050" spans="1:7" x14ac:dyDescent="0.25">
      <c r="A3050" s="1" t="s">
        <v>336</v>
      </c>
      <c r="C3050" s="1" t="s">
        <v>451</v>
      </c>
      <c r="D3050" s="1" t="s">
        <v>999</v>
      </c>
      <c r="E3050" s="1" t="s">
        <v>1000</v>
      </c>
      <c r="F3050" s="1" t="s">
        <v>559</v>
      </c>
      <c r="G3050" s="1" t="s">
        <v>560</v>
      </c>
    </row>
    <row r="3051" spans="1:7" x14ac:dyDescent="0.25">
      <c r="A3051" s="1" t="s">
        <v>336</v>
      </c>
      <c r="C3051" s="1" t="s">
        <v>451</v>
      </c>
      <c r="D3051" s="1" t="s">
        <v>1149</v>
      </c>
      <c r="E3051" s="1" t="s">
        <v>1150</v>
      </c>
      <c r="F3051" s="1" t="s">
        <v>689</v>
      </c>
      <c r="G3051" s="1" t="s">
        <v>690</v>
      </c>
    </row>
    <row r="3052" spans="1:7" x14ac:dyDescent="0.25">
      <c r="A3052" s="1" t="s">
        <v>336</v>
      </c>
      <c r="C3052" s="1" t="s">
        <v>372</v>
      </c>
      <c r="D3052" s="1" t="s">
        <v>1147</v>
      </c>
      <c r="E3052" s="1" t="s">
        <v>1148</v>
      </c>
      <c r="F3052" s="1" t="s">
        <v>689</v>
      </c>
      <c r="G3052" s="1" t="s">
        <v>690</v>
      </c>
    </row>
    <row r="3053" spans="1:7" x14ac:dyDescent="0.25">
      <c r="A3053" s="1" t="s">
        <v>336</v>
      </c>
      <c r="C3053" s="1" t="s">
        <v>449</v>
      </c>
      <c r="D3053" s="1" t="s">
        <v>1143</v>
      </c>
      <c r="E3053" s="1" t="s">
        <v>1144</v>
      </c>
      <c r="F3053" s="1" t="s">
        <v>689</v>
      </c>
      <c r="G3053" s="1" t="s">
        <v>690</v>
      </c>
    </row>
    <row r="3054" spans="1:7" x14ac:dyDescent="0.25">
      <c r="A3054" s="1" t="s">
        <v>336</v>
      </c>
      <c r="C3054" s="1" t="s">
        <v>449</v>
      </c>
      <c r="D3054" s="1" t="s">
        <v>1145</v>
      </c>
      <c r="E3054" s="1" t="s">
        <v>1146</v>
      </c>
      <c r="F3054" s="1" t="s">
        <v>689</v>
      </c>
      <c r="G3054" s="1" t="s">
        <v>690</v>
      </c>
    </row>
    <row r="3055" spans="1:7" x14ac:dyDescent="0.25">
      <c r="A3055" s="1" t="s">
        <v>336</v>
      </c>
      <c r="C3055" s="1" t="s">
        <v>1140</v>
      </c>
      <c r="D3055" s="1" t="s">
        <v>1141</v>
      </c>
      <c r="E3055" s="1" t="s">
        <v>1142</v>
      </c>
      <c r="F3055" s="1" t="s">
        <v>689</v>
      </c>
      <c r="G3055" s="1" t="s">
        <v>690</v>
      </c>
    </row>
    <row r="3056" spans="1:7" x14ac:dyDescent="0.25">
      <c r="A3056" s="1" t="s">
        <v>121</v>
      </c>
      <c r="C3056" s="1" t="s">
        <v>664</v>
      </c>
      <c r="D3056" s="1" t="s">
        <v>665</v>
      </c>
      <c r="E3056" s="1" t="s">
        <v>666</v>
      </c>
      <c r="F3056" s="1" t="s">
        <v>559</v>
      </c>
      <c r="G3056" s="1" t="s">
        <v>560</v>
      </c>
    </row>
    <row r="3057" spans="1:7" x14ac:dyDescent="0.25">
      <c r="A3057" s="1" t="s">
        <v>301</v>
      </c>
      <c r="C3057" s="1" t="s">
        <v>447</v>
      </c>
      <c r="D3057" s="1" t="s">
        <v>903</v>
      </c>
      <c r="E3057" s="1" t="s">
        <v>904</v>
      </c>
      <c r="F3057" s="1" t="s">
        <v>559</v>
      </c>
      <c r="G3057" s="1" t="s">
        <v>560</v>
      </c>
    </row>
    <row r="3058" spans="1:7" x14ac:dyDescent="0.25">
      <c r="A3058" s="1" t="s">
        <v>336</v>
      </c>
      <c r="C3058" s="1" t="s">
        <v>447</v>
      </c>
      <c r="D3058" s="1" t="s">
        <v>1138</v>
      </c>
      <c r="E3058" s="1" t="s">
        <v>1139</v>
      </c>
      <c r="F3058" s="1" t="s">
        <v>689</v>
      </c>
      <c r="G3058" s="1" t="s">
        <v>690</v>
      </c>
    </row>
    <row r="3059" spans="1:7" x14ac:dyDescent="0.25">
      <c r="A3059" s="1" t="s">
        <v>336</v>
      </c>
      <c r="C3059" s="1" t="s">
        <v>307</v>
      </c>
      <c r="D3059" s="1" t="s">
        <v>1136</v>
      </c>
      <c r="E3059" s="1" t="s">
        <v>1137</v>
      </c>
      <c r="F3059" s="1" t="s">
        <v>689</v>
      </c>
      <c r="G3059" s="1" t="s">
        <v>690</v>
      </c>
    </row>
    <row r="3060" spans="1:7" x14ac:dyDescent="0.25">
      <c r="A3060" s="1" t="s">
        <v>301</v>
      </c>
      <c r="C3060" s="1" t="s">
        <v>445</v>
      </c>
      <c r="D3060" s="1" t="s">
        <v>940</v>
      </c>
      <c r="E3060" s="1" t="s">
        <v>941</v>
      </c>
      <c r="F3060" s="1" t="s">
        <v>689</v>
      </c>
      <c r="G3060" s="1" t="s">
        <v>690</v>
      </c>
    </row>
    <row r="3061" spans="1:7" x14ac:dyDescent="0.25">
      <c r="A3061" s="1" t="s">
        <v>336</v>
      </c>
      <c r="C3061" s="1" t="s">
        <v>445</v>
      </c>
      <c r="D3061" s="1" t="s">
        <v>1132</v>
      </c>
      <c r="E3061" s="1" t="s">
        <v>1133</v>
      </c>
      <c r="F3061" s="1" t="s">
        <v>689</v>
      </c>
      <c r="G3061" s="1" t="s">
        <v>690</v>
      </c>
    </row>
    <row r="3062" spans="1:7" x14ac:dyDescent="0.25">
      <c r="A3062" s="1" t="s">
        <v>336</v>
      </c>
      <c r="C3062" s="1" t="s">
        <v>445</v>
      </c>
      <c r="D3062" s="1" t="s">
        <v>1134</v>
      </c>
      <c r="E3062" s="1" t="s">
        <v>1135</v>
      </c>
      <c r="F3062" s="1" t="s">
        <v>689</v>
      </c>
      <c r="G3062" s="1" t="s">
        <v>690</v>
      </c>
    </row>
    <row r="3063" spans="1:7" x14ac:dyDescent="0.25">
      <c r="A3063" s="1" t="s">
        <v>336</v>
      </c>
      <c r="C3063" s="1" t="s">
        <v>330</v>
      </c>
      <c r="D3063" s="1" t="s">
        <v>1130</v>
      </c>
      <c r="E3063" s="1" t="s">
        <v>1131</v>
      </c>
      <c r="F3063" s="1" t="s">
        <v>689</v>
      </c>
      <c r="G3063" s="1" t="s">
        <v>690</v>
      </c>
    </row>
    <row r="3064" spans="1:7" x14ac:dyDescent="0.25">
      <c r="A3064" s="1" t="s">
        <v>336</v>
      </c>
      <c r="C3064" s="1" t="s">
        <v>442</v>
      </c>
      <c r="D3064" s="1" t="s">
        <v>993</v>
      </c>
      <c r="E3064" s="1" t="s">
        <v>994</v>
      </c>
      <c r="F3064" s="1" t="s">
        <v>559</v>
      </c>
      <c r="G3064" s="1" t="s">
        <v>560</v>
      </c>
    </row>
    <row r="3065" spans="1:7" x14ac:dyDescent="0.25">
      <c r="A3065" s="1" t="s">
        <v>336</v>
      </c>
      <c r="C3065" s="1" t="s">
        <v>442</v>
      </c>
      <c r="D3065" s="1" t="s">
        <v>1128</v>
      </c>
      <c r="E3065" s="1" t="s">
        <v>1129</v>
      </c>
      <c r="F3065" s="1" t="s">
        <v>689</v>
      </c>
      <c r="G3065" s="1" t="s">
        <v>690</v>
      </c>
    </row>
    <row r="3066" spans="1:7" x14ac:dyDescent="0.25">
      <c r="A3066" s="1" t="s">
        <v>301</v>
      </c>
      <c r="C3066" s="1" t="s">
        <v>370</v>
      </c>
      <c r="D3066" s="1" t="s">
        <v>936</v>
      </c>
      <c r="E3066" s="1" t="s">
        <v>937</v>
      </c>
      <c r="F3066" s="1" t="s">
        <v>689</v>
      </c>
      <c r="G3066" s="1" t="s">
        <v>690</v>
      </c>
    </row>
    <row r="3067" spans="1:7" x14ac:dyDescent="0.25">
      <c r="A3067" s="1" t="s">
        <v>301</v>
      </c>
      <c r="C3067" s="1" t="s">
        <v>370</v>
      </c>
      <c r="D3067" s="1" t="s">
        <v>938</v>
      </c>
      <c r="E3067" s="1" t="s">
        <v>939</v>
      </c>
      <c r="F3067" s="1" t="s">
        <v>689</v>
      </c>
      <c r="G3067" s="1" t="s">
        <v>690</v>
      </c>
    </row>
    <row r="3068" spans="1:7" x14ac:dyDescent="0.25">
      <c r="A3068" s="1" t="s">
        <v>336</v>
      </c>
      <c r="C3068" s="1" t="s">
        <v>370</v>
      </c>
      <c r="D3068" s="1" t="s">
        <v>1126</v>
      </c>
      <c r="E3068" s="1" t="s">
        <v>1127</v>
      </c>
      <c r="F3068" s="1" t="s">
        <v>689</v>
      </c>
      <c r="G3068" s="1" t="s">
        <v>690</v>
      </c>
    </row>
    <row r="3069" spans="1:7" x14ac:dyDescent="0.25">
      <c r="A3069" s="1" t="s">
        <v>462</v>
      </c>
      <c r="B3069" s="1" t="s">
        <v>463</v>
      </c>
      <c r="C3069" s="1" t="s">
        <v>1167</v>
      </c>
      <c r="D3069" s="1" t="s">
        <v>1168</v>
      </c>
      <c r="E3069" s="1" t="s">
        <v>1169</v>
      </c>
    </row>
    <row r="3070" spans="1:7" x14ac:dyDescent="0.25">
      <c r="A3070" s="1" t="s">
        <v>121</v>
      </c>
      <c r="C3070" s="1" t="s">
        <v>328</v>
      </c>
      <c r="D3070" s="1" t="s">
        <v>662</v>
      </c>
      <c r="E3070" s="1" t="s">
        <v>663</v>
      </c>
      <c r="F3070" s="1" t="s">
        <v>559</v>
      </c>
      <c r="G3070" s="1" t="s">
        <v>560</v>
      </c>
    </row>
    <row r="3071" spans="1:7" x14ac:dyDescent="0.25">
      <c r="A3071" s="1" t="s">
        <v>336</v>
      </c>
      <c r="C3071" s="1" t="s">
        <v>328</v>
      </c>
      <c r="D3071" s="1" t="s">
        <v>1122</v>
      </c>
      <c r="E3071" s="1" t="s">
        <v>1123</v>
      </c>
      <c r="F3071" s="1" t="s">
        <v>689</v>
      </c>
      <c r="G3071" s="1" t="s">
        <v>690</v>
      </c>
    </row>
    <row r="3072" spans="1:7" x14ac:dyDescent="0.25">
      <c r="A3072" s="1" t="s">
        <v>336</v>
      </c>
      <c r="C3072" s="1" t="s">
        <v>328</v>
      </c>
      <c r="D3072" s="1" t="s">
        <v>1124</v>
      </c>
      <c r="E3072" s="1" t="s">
        <v>1125</v>
      </c>
      <c r="F3072" s="1" t="s">
        <v>689</v>
      </c>
      <c r="G3072" s="1" t="s">
        <v>690</v>
      </c>
    </row>
    <row r="3073" spans="1:7" x14ac:dyDescent="0.25">
      <c r="A3073" s="1" t="s">
        <v>336</v>
      </c>
      <c r="C3073" s="1" t="s">
        <v>439</v>
      </c>
      <c r="D3073" s="1" t="s">
        <v>1118</v>
      </c>
      <c r="E3073" s="1" t="s">
        <v>1119</v>
      </c>
      <c r="F3073" s="1" t="s">
        <v>689</v>
      </c>
      <c r="G3073" s="1" t="s">
        <v>690</v>
      </c>
    </row>
    <row r="3074" spans="1:7" x14ac:dyDescent="0.25">
      <c r="A3074" s="1" t="s">
        <v>336</v>
      </c>
      <c r="C3074" s="1" t="s">
        <v>439</v>
      </c>
      <c r="D3074" s="1" t="s">
        <v>1120</v>
      </c>
      <c r="E3074" s="1" t="s">
        <v>1121</v>
      </c>
      <c r="F3074" s="1" t="s">
        <v>689</v>
      </c>
      <c r="G3074" s="1" t="s">
        <v>690</v>
      </c>
    </row>
    <row r="3075" spans="1:7" x14ac:dyDescent="0.25">
      <c r="A3075" s="1" t="s">
        <v>301</v>
      </c>
      <c r="C3075" s="1" t="s">
        <v>933</v>
      </c>
      <c r="D3075" s="1" t="s">
        <v>934</v>
      </c>
      <c r="E3075" s="1" t="s">
        <v>935</v>
      </c>
      <c r="F3075" s="1" t="s">
        <v>689</v>
      </c>
      <c r="G3075" s="1" t="s">
        <v>690</v>
      </c>
    </row>
    <row r="3076" spans="1:7" x14ac:dyDescent="0.25">
      <c r="A3076" s="1" t="s">
        <v>301</v>
      </c>
      <c r="C3076" s="1" t="s">
        <v>437</v>
      </c>
      <c r="D3076" s="1" t="s">
        <v>901</v>
      </c>
      <c r="E3076" s="1" t="s">
        <v>902</v>
      </c>
      <c r="F3076" s="1" t="s">
        <v>559</v>
      </c>
      <c r="G3076" s="1" t="s">
        <v>560</v>
      </c>
    </row>
    <row r="3077" spans="1:7" x14ac:dyDescent="0.25">
      <c r="A3077" s="1" t="s">
        <v>336</v>
      </c>
      <c r="C3077" s="1" t="s">
        <v>437</v>
      </c>
      <c r="D3077" s="1" t="s">
        <v>1116</v>
      </c>
      <c r="E3077" s="1" t="s">
        <v>1117</v>
      </c>
      <c r="F3077" s="1" t="s">
        <v>689</v>
      </c>
      <c r="G3077" s="1" t="s">
        <v>690</v>
      </c>
    </row>
    <row r="3078" spans="1:7" x14ac:dyDescent="0.25">
      <c r="A3078" s="1" t="s">
        <v>121</v>
      </c>
      <c r="C3078" s="1" t="s">
        <v>305</v>
      </c>
      <c r="D3078" s="1" t="s">
        <v>660</v>
      </c>
      <c r="E3078" s="1" t="s">
        <v>661</v>
      </c>
      <c r="F3078" s="1" t="s">
        <v>559</v>
      </c>
      <c r="G3078" s="1" t="s">
        <v>560</v>
      </c>
    </row>
    <row r="3079" spans="1:7" x14ac:dyDescent="0.25">
      <c r="A3079" s="1" t="s">
        <v>301</v>
      </c>
      <c r="C3079" s="1" t="s">
        <v>305</v>
      </c>
      <c r="D3079" s="1" t="s">
        <v>931</v>
      </c>
      <c r="E3079" s="1" t="s">
        <v>932</v>
      </c>
      <c r="F3079" s="1" t="s">
        <v>689</v>
      </c>
      <c r="G3079" s="1" t="s">
        <v>690</v>
      </c>
    </row>
    <row r="3080" spans="1:7" x14ac:dyDescent="0.25">
      <c r="A3080" s="1" t="s">
        <v>336</v>
      </c>
      <c r="C3080" s="1" t="s">
        <v>305</v>
      </c>
      <c r="D3080" s="1" t="s">
        <v>991</v>
      </c>
      <c r="E3080" s="1" t="s">
        <v>992</v>
      </c>
      <c r="F3080" s="1" t="s">
        <v>559</v>
      </c>
      <c r="G3080" s="1" t="s">
        <v>560</v>
      </c>
    </row>
    <row r="3081" spans="1:7" x14ac:dyDescent="0.25">
      <c r="A3081" s="1" t="s">
        <v>336</v>
      </c>
      <c r="C3081" s="1" t="s">
        <v>324</v>
      </c>
      <c r="D3081" s="1" t="s">
        <v>989</v>
      </c>
      <c r="E3081" s="1" t="s">
        <v>990</v>
      </c>
      <c r="F3081" s="1" t="s">
        <v>559</v>
      </c>
      <c r="G3081" s="1" t="s">
        <v>560</v>
      </c>
    </row>
    <row r="3082" spans="1:7" x14ac:dyDescent="0.25">
      <c r="A3082" s="1" t="s">
        <v>336</v>
      </c>
      <c r="C3082" s="1" t="s">
        <v>324</v>
      </c>
      <c r="D3082" s="1" t="s">
        <v>1114</v>
      </c>
      <c r="E3082" s="1" t="s">
        <v>1115</v>
      </c>
      <c r="F3082" s="1" t="s">
        <v>689</v>
      </c>
      <c r="G3082" s="1" t="s">
        <v>690</v>
      </c>
    </row>
    <row r="3083" spans="1:7" x14ac:dyDescent="0.25">
      <c r="A3083" s="1" t="s">
        <v>336</v>
      </c>
      <c r="C3083" s="1" t="s">
        <v>368</v>
      </c>
      <c r="D3083" s="1" t="s">
        <v>1110</v>
      </c>
      <c r="E3083" s="1" t="s">
        <v>1111</v>
      </c>
      <c r="F3083" s="1" t="s">
        <v>689</v>
      </c>
      <c r="G3083" s="1" t="s">
        <v>690</v>
      </c>
    </row>
    <row r="3084" spans="1:7" x14ac:dyDescent="0.25">
      <c r="A3084" s="1" t="s">
        <v>336</v>
      </c>
      <c r="C3084" s="1" t="s">
        <v>368</v>
      </c>
      <c r="D3084" s="1" t="s">
        <v>1112</v>
      </c>
      <c r="E3084" s="1" t="s">
        <v>1113</v>
      </c>
      <c r="F3084" s="1" t="s">
        <v>689</v>
      </c>
      <c r="G3084" s="1" t="s">
        <v>690</v>
      </c>
    </row>
    <row r="3085" spans="1:7" x14ac:dyDescent="0.25">
      <c r="A3085" s="1" t="s">
        <v>121</v>
      </c>
      <c r="C3085" s="1" t="s">
        <v>657</v>
      </c>
      <c r="D3085" s="1" t="s">
        <v>658</v>
      </c>
      <c r="E3085" s="1" t="s">
        <v>659</v>
      </c>
      <c r="F3085" s="1" t="s">
        <v>559</v>
      </c>
      <c r="G3085" s="1" t="s">
        <v>560</v>
      </c>
    </row>
    <row r="3086" spans="1:7" x14ac:dyDescent="0.25">
      <c r="A3086" s="1" t="s">
        <v>336</v>
      </c>
      <c r="C3086" s="1" t="s">
        <v>1107</v>
      </c>
      <c r="D3086" s="1" t="s">
        <v>1108</v>
      </c>
      <c r="E3086" s="1" t="s">
        <v>1109</v>
      </c>
      <c r="F3086" s="1" t="s">
        <v>689</v>
      </c>
      <c r="G3086" s="1" t="s">
        <v>690</v>
      </c>
    </row>
    <row r="3087" spans="1:7" x14ac:dyDescent="0.25">
      <c r="A3087" s="1" t="s">
        <v>301</v>
      </c>
      <c r="C3087" s="1" t="s">
        <v>898</v>
      </c>
      <c r="D3087" s="1" t="s">
        <v>899</v>
      </c>
      <c r="E3087" s="1" t="s">
        <v>900</v>
      </c>
      <c r="F3087" s="1" t="s">
        <v>559</v>
      </c>
      <c r="G3087" s="1" t="s">
        <v>560</v>
      </c>
    </row>
    <row r="3088" spans="1:7" x14ac:dyDescent="0.25">
      <c r="A3088" s="1" t="s">
        <v>336</v>
      </c>
      <c r="C3088" s="1" t="s">
        <v>1104</v>
      </c>
      <c r="D3088" s="1" t="s">
        <v>1105</v>
      </c>
      <c r="E3088" s="1" t="s">
        <v>1106</v>
      </c>
      <c r="F3088" s="1" t="s">
        <v>689</v>
      </c>
      <c r="G3088" s="1" t="s">
        <v>690</v>
      </c>
    </row>
    <row r="3089" spans="1:7" x14ac:dyDescent="0.25">
      <c r="A3089" s="1" t="s">
        <v>336</v>
      </c>
      <c r="C3089" s="1" t="s">
        <v>986</v>
      </c>
      <c r="D3089" s="1" t="s">
        <v>987</v>
      </c>
      <c r="E3089" s="1" t="s">
        <v>988</v>
      </c>
      <c r="F3089" s="1" t="s">
        <v>559</v>
      </c>
      <c r="G3089" s="1" t="s">
        <v>560</v>
      </c>
    </row>
    <row r="3090" spans="1:7" x14ac:dyDescent="0.25">
      <c r="A3090" s="1" t="s">
        <v>336</v>
      </c>
      <c r="C3090" s="1" t="s">
        <v>986</v>
      </c>
      <c r="D3090" s="1" t="s">
        <v>1102</v>
      </c>
      <c r="E3090" s="1" t="s">
        <v>1103</v>
      </c>
      <c r="F3090" s="1" t="s">
        <v>689</v>
      </c>
      <c r="G3090" s="1" t="s">
        <v>690</v>
      </c>
    </row>
    <row r="3091" spans="1:7" x14ac:dyDescent="0.25">
      <c r="A3091" s="1" t="s">
        <v>336</v>
      </c>
      <c r="C3091" s="1" t="s">
        <v>1099</v>
      </c>
      <c r="D3091" s="1" t="s">
        <v>1100</v>
      </c>
      <c r="E3091" s="1" t="s">
        <v>1101</v>
      </c>
      <c r="F3091" s="1" t="s">
        <v>689</v>
      </c>
      <c r="G3091" s="1" t="s">
        <v>690</v>
      </c>
    </row>
    <row r="3092" spans="1:7" x14ac:dyDescent="0.25">
      <c r="A3092" s="1" t="s">
        <v>336</v>
      </c>
      <c r="C3092" s="1" t="s">
        <v>1096</v>
      </c>
      <c r="D3092" s="1" t="s">
        <v>1097</v>
      </c>
      <c r="E3092" s="1" t="s">
        <v>1098</v>
      </c>
      <c r="F3092" s="1" t="s">
        <v>689</v>
      </c>
      <c r="G3092" s="1" t="s">
        <v>690</v>
      </c>
    </row>
    <row r="3093" spans="1:7" x14ac:dyDescent="0.25">
      <c r="A3093" s="1" t="s">
        <v>121</v>
      </c>
      <c r="C3093" s="1" t="s">
        <v>427</v>
      </c>
      <c r="D3093" s="1" t="s">
        <v>655</v>
      </c>
      <c r="E3093" s="1" t="s">
        <v>656</v>
      </c>
      <c r="F3093" s="1" t="s">
        <v>559</v>
      </c>
      <c r="G3093" s="1" t="s">
        <v>560</v>
      </c>
    </row>
    <row r="3094" spans="1:7" x14ac:dyDescent="0.25">
      <c r="A3094" s="1" t="s">
        <v>121</v>
      </c>
      <c r="C3094" s="1" t="s">
        <v>652</v>
      </c>
      <c r="D3094" s="1" t="s">
        <v>653</v>
      </c>
      <c r="E3094" s="1" t="s">
        <v>654</v>
      </c>
      <c r="F3094" s="1" t="s">
        <v>559</v>
      </c>
      <c r="G3094" s="1" t="s">
        <v>560</v>
      </c>
    </row>
    <row r="3095" spans="1:7" x14ac:dyDescent="0.25">
      <c r="A3095" s="1" t="s">
        <v>336</v>
      </c>
      <c r="C3095" s="1" t="s">
        <v>981</v>
      </c>
      <c r="D3095" s="1" t="s">
        <v>982</v>
      </c>
      <c r="E3095" s="1" t="s">
        <v>983</v>
      </c>
      <c r="F3095" s="1" t="s">
        <v>559</v>
      </c>
      <c r="G3095" s="1" t="s">
        <v>560</v>
      </c>
    </row>
    <row r="3096" spans="1:7" x14ac:dyDescent="0.25">
      <c r="A3096" s="1" t="s">
        <v>336</v>
      </c>
      <c r="C3096" s="1" t="s">
        <v>981</v>
      </c>
      <c r="D3096" s="1" t="s">
        <v>984</v>
      </c>
      <c r="E3096" s="1" t="s">
        <v>985</v>
      </c>
      <c r="F3096" s="1" t="s">
        <v>559</v>
      </c>
      <c r="G3096" s="1" t="s">
        <v>560</v>
      </c>
    </row>
    <row r="3097" spans="1:7" x14ac:dyDescent="0.25">
      <c r="A3097" s="1" t="s">
        <v>336</v>
      </c>
      <c r="C3097" s="1" t="s">
        <v>1093</v>
      </c>
      <c r="D3097" s="1" t="s">
        <v>1094</v>
      </c>
      <c r="E3097" s="1" t="s">
        <v>1095</v>
      </c>
      <c r="F3097" s="1" t="s">
        <v>689</v>
      </c>
      <c r="G3097" s="1" t="s">
        <v>690</v>
      </c>
    </row>
    <row r="3098" spans="1:7" x14ac:dyDescent="0.25">
      <c r="A3098" s="1" t="s">
        <v>336</v>
      </c>
      <c r="C3098" s="1" t="s">
        <v>1090</v>
      </c>
      <c r="D3098" s="1" t="s">
        <v>1091</v>
      </c>
      <c r="E3098" s="1" t="s">
        <v>1092</v>
      </c>
      <c r="F3098" s="1" t="s">
        <v>689</v>
      </c>
      <c r="G3098" s="1" t="s">
        <v>690</v>
      </c>
    </row>
    <row r="3099" spans="1:7" x14ac:dyDescent="0.25">
      <c r="A3099" s="1" t="s">
        <v>336</v>
      </c>
      <c r="C3099" s="1" t="s">
        <v>1087</v>
      </c>
      <c r="D3099" s="1" t="s">
        <v>1088</v>
      </c>
      <c r="E3099" s="1" t="s">
        <v>1089</v>
      </c>
      <c r="F3099" s="1" t="s">
        <v>689</v>
      </c>
      <c r="G3099" s="1" t="s">
        <v>690</v>
      </c>
    </row>
    <row r="3100" spans="1:7" x14ac:dyDescent="0.25">
      <c r="A3100" s="1" t="s">
        <v>336</v>
      </c>
      <c r="C3100" s="1" t="s">
        <v>1084</v>
      </c>
      <c r="D3100" s="1" t="s">
        <v>1085</v>
      </c>
      <c r="E3100" s="1" t="s">
        <v>1086</v>
      </c>
      <c r="F3100" s="1" t="s">
        <v>689</v>
      </c>
      <c r="G3100" s="1" t="s">
        <v>690</v>
      </c>
    </row>
    <row r="3101" spans="1:7" x14ac:dyDescent="0.25">
      <c r="A3101" s="1" t="s">
        <v>336</v>
      </c>
      <c r="C3101" s="1" t="s">
        <v>978</v>
      </c>
      <c r="D3101" s="1" t="s">
        <v>979</v>
      </c>
      <c r="E3101" s="1" t="s">
        <v>980</v>
      </c>
      <c r="F3101" s="1" t="s">
        <v>559</v>
      </c>
      <c r="G3101" s="1" t="s">
        <v>560</v>
      </c>
    </row>
    <row r="3102" spans="1:7" x14ac:dyDescent="0.25">
      <c r="A3102" s="1" t="s">
        <v>336</v>
      </c>
      <c r="C3102" s="1" t="s">
        <v>1079</v>
      </c>
      <c r="D3102" s="1" t="s">
        <v>1080</v>
      </c>
      <c r="E3102" s="1" t="s">
        <v>1081</v>
      </c>
      <c r="F3102" s="1" t="s">
        <v>689</v>
      </c>
      <c r="G3102" s="1" t="s">
        <v>690</v>
      </c>
    </row>
    <row r="3103" spans="1:7" x14ac:dyDescent="0.25">
      <c r="A3103" s="1" t="s">
        <v>336</v>
      </c>
      <c r="C3103" s="1" t="s">
        <v>1079</v>
      </c>
      <c r="D3103" s="1" t="s">
        <v>1082</v>
      </c>
      <c r="E3103" s="1" t="s">
        <v>1083</v>
      </c>
      <c r="F3103" s="1" t="s">
        <v>689</v>
      </c>
      <c r="G3103" s="1" t="s">
        <v>690</v>
      </c>
    </row>
    <row r="3104" spans="1:7" x14ac:dyDescent="0.25">
      <c r="A3104" s="1" t="s">
        <v>336</v>
      </c>
      <c r="C3104" s="1" t="s">
        <v>418</v>
      </c>
      <c r="D3104" s="1" t="s">
        <v>976</v>
      </c>
      <c r="E3104" s="1" t="s">
        <v>977</v>
      </c>
      <c r="F3104" s="1" t="s">
        <v>559</v>
      </c>
      <c r="G3104" s="1" t="s">
        <v>560</v>
      </c>
    </row>
    <row r="3105" spans="1:7" x14ac:dyDescent="0.25">
      <c r="A3105" s="1" t="s">
        <v>336</v>
      </c>
      <c r="C3105" s="1" t="s">
        <v>1076</v>
      </c>
      <c r="D3105" s="1" t="s">
        <v>1077</v>
      </c>
      <c r="E3105" s="1" t="s">
        <v>1078</v>
      </c>
      <c r="F3105" s="1" t="s">
        <v>689</v>
      </c>
      <c r="G3105" s="1" t="s">
        <v>690</v>
      </c>
    </row>
    <row r="3106" spans="1:7" x14ac:dyDescent="0.25">
      <c r="A3106" s="1" t="s">
        <v>336</v>
      </c>
      <c r="C3106" s="1" t="s">
        <v>1073</v>
      </c>
      <c r="D3106" s="1" t="s">
        <v>1074</v>
      </c>
      <c r="E3106" s="1" t="s">
        <v>1075</v>
      </c>
      <c r="F3106" s="1" t="s">
        <v>689</v>
      </c>
      <c r="G3106" s="1" t="s">
        <v>690</v>
      </c>
    </row>
    <row r="3107" spans="1:7" x14ac:dyDescent="0.25">
      <c r="A3107" s="1" t="s">
        <v>336</v>
      </c>
      <c r="C3107" s="1" t="s">
        <v>973</v>
      </c>
      <c r="D3107" s="1" t="s">
        <v>974</v>
      </c>
      <c r="E3107" s="1" t="s">
        <v>975</v>
      </c>
      <c r="F3107" s="1" t="s">
        <v>559</v>
      </c>
      <c r="G3107" s="1" t="s">
        <v>560</v>
      </c>
    </row>
    <row r="3108" spans="1:7" x14ac:dyDescent="0.25">
      <c r="A3108" s="1" t="s">
        <v>121</v>
      </c>
      <c r="C3108" s="1" t="s">
        <v>649</v>
      </c>
      <c r="D3108" s="1" t="s">
        <v>650</v>
      </c>
      <c r="E3108" s="1" t="s">
        <v>651</v>
      </c>
      <c r="F3108" s="1" t="s">
        <v>559</v>
      </c>
      <c r="G3108" s="1" t="s">
        <v>560</v>
      </c>
    </row>
    <row r="3109" spans="1:7" x14ac:dyDescent="0.25">
      <c r="A3109" s="1" t="s">
        <v>336</v>
      </c>
      <c r="C3109" s="1" t="s">
        <v>1070</v>
      </c>
      <c r="D3109" s="1" t="s">
        <v>1071</v>
      </c>
      <c r="E3109" s="1" t="s">
        <v>1072</v>
      </c>
      <c r="F3109" s="1" t="s">
        <v>689</v>
      </c>
      <c r="G3109" s="1" t="s">
        <v>690</v>
      </c>
    </row>
    <row r="3110" spans="1:7" x14ac:dyDescent="0.25">
      <c r="A3110" s="1" t="s">
        <v>336</v>
      </c>
      <c r="C3110" s="1">
        <v>1903</v>
      </c>
      <c r="D3110" s="1" t="s">
        <v>1065</v>
      </c>
      <c r="E3110" s="1" t="s">
        <v>1066</v>
      </c>
      <c r="F3110" s="1" t="s">
        <v>689</v>
      </c>
      <c r="G3110" s="1" t="s">
        <v>690</v>
      </c>
    </row>
    <row r="3111" spans="1:7" x14ac:dyDescent="0.25">
      <c r="A3111" s="1" t="s">
        <v>336</v>
      </c>
      <c r="C3111" s="1" t="s">
        <v>1067</v>
      </c>
      <c r="D3111" s="1" t="s">
        <v>1068</v>
      </c>
      <c r="E3111" s="1" t="s">
        <v>1069</v>
      </c>
      <c r="F3111" s="1" t="s">
        <v>689</v>
      </c>
      <c r="G3111" s="1" t="s">
        <v>690</v>
      </c>
    </row>
    <row r="3112" spans="1:7" x14ac:dyDescent="0.25">
      <c r="A3112" s="1" t="s">
        <v>121</v>
      </c>
      <c r="C3112" s="1" t="s">
        <v>646</v>
      </c>
      <c r="D3112" s="1" t="s">
        <v>647</v>
      </c>
      <c r="E3112" s="1" t="s">
        <v>648</v>
      </c>
      <c r="F3112" s="1" t="s">
        <v>559</v>
      </c>
      <c r="G3112" s="1" t="s">
        <v>560</v>
      </c>
    </row>
    <row r="3113" spans="1:7" x14ac:dyDescent="0.25">
      <c r="A3113" s="1" t="s">
        <v>336</v>
      </c>
      <c r="C3113" s="1" t="s">
        <v>970</v>
      </c>
      <c r="D3113" s="1" t="s">
        <v>971</v>
      </c>
      <c r="E3113" s="1" t="s">
        <v>972</v>
      </c>
      <c r="F3113" s="1" t="s">
        <v>559</v>
      </c>
      <c r="G3113" s="1" t="s">
        <v>560</v>
      </c>
    </row>
    <row r="3114" spans="1:7" x14ac:dyDescent="0.25">
      <c r="A3114" s="1" t="s">
        <v>336</v>
      </c>
      <c r="C3114" s="1" t="s">
        <v>970</v>
      </c>
      <c r="D3114" s="1" t="s">
        <v>1061</v>
      </c>
      <c r="E3114" s="1" t="s">
        <v>1062</v>
      </c>
      <c r="F3114" s="1" t="s">
        <v>689</v>
      </c>
      <c r="G3114" s="1" t="s">
        <v>690</v>
      </c>
    </row>
    <row r="3115" spans="1:7" x14ac:dyDescent="0.25">
      <c r="A3115" s="1" t="s">
        <v>336</v>
      </c>
      <c r="C3115" s="1" t="s">
        <v>970</v>
      </c>
      <c r="D3115" s="1" t="s">
        <v>1063</v>
      </c>
      <c r="E3115" s="1" t="s">
        <v>1064</v>
      </c>
      <c r="F3115" s="1" t="s">
        <v>689</v>
      </c>
      <c r="G3115" s="1" t="s">
        <v>690</v>
      </c>
    </row>
    <row r="3116" spans="1:7" x14ac:dyDescent="0.25">
      <c r="A3116" s="1" t="s">
        <v>301</v>
      </c>
      <c r="C3116" s="1" t="s">
        <v>928</v>
      </c>
      <c r="D3116" s="1" t="s">
        <v>929</v>
      </c>
      <c r="E3116" s="1" t="s">
        <v>930</v>
      </c>
      <c r="F3116" s="1" t="s">
        <v>689</v>
      </c>
      <c r="G3116" s="1" t="s">
        <v>690</v>
      </c>
    </row>
    <row r="3117" spans="1:7" x14ac:dyDescent="0.25">
      <c r="A3117" s="1" t="s">
        <v>336</v>
      </c>
      <c r="C3117" s="1" t="s">
        <v>1058</v>
      </c>
      <c r="D3117" s="1" t="s">
        <v>1059</v>
      </c>
      <c r="E3117" s="1" t="s">
        <v>1060</v>
      </c>
      <c r="F3117" s="1" t="s">
        <v>689</v>
      </c>
      <c r="G3117" s="1" t="s">
        <v>690</v>
      </c>
    </row>
    <row r="3118" spans="1:7" x14ac:dyDescent="0.25">
      <c r="A3118" s="1" t="s">
        <v>336</v>
      </c>
      <c r="C3118" s="1" t="s">
        <v>406</v>
      </c>
      <c r="D3118" s="1" t="s">
        <v>968</v>
      </c>
      <c r="E3118" s="1" t="s">
        <v>969</v>
      </c>
      <c r="F3118" s="1" t="s">
        <v>559</v>
      </c>
      <c r="G3118" s="1" t="s">
        <v>560</v>
      </c>
    </row>
    <row r="3119" spans="1:7" x14ac:dyDescent="0.25">
      <c r="A3119" s="1" t="s">
        <v>121</v>
      </c>
      <c r="C3119" s="1" t="s">
        <v>643</v>
      </c>
      <c r="D3119" s="1" t="s">
        <v>644</v>
      </c>
      <c r="E3119" s="1" t="s">
        <v>645</v>
      </c>
      <c r="F3119" s="1" t="s">
        <v>559</v>
      </c>
      <c r="G3119" s="1" t="s">
        <v>560</v>
      </c>
    </row>
    <row r="3120" spans="1:7" x14ac:dyDescent="0.25">
      <c r="A3120" s="1" t="s">
        <v>336</v>
      </c>
      <c r="C3120" s="1" t="s">
        <v>1053</v>
      </c>
      <c r="D3120" s="1" t="s">
        <v>1054</v>
      </c>
      <c r="E3120" s="1" t="s">
        <v>1055</v>
      </c>
      <c r="F3120" s="1" t="s">
        <v>689</v>
      </c>
      <c r="G3120" s="1" t="s">
        <v>690</v>
      </c>
    </row>
    <row r="3121" spans="1:7" x14ac:dyDescent="0.25">
      <c r="A3121" s="1" t="s">
        <v>336</v>
      </c>
      <c r="C3121" s="1" t="s">
        <v>1053</v>
      </c>
      <c r="D3121" s="1" t="s">
        <v>1056</v>
      </c>
      <c r="E3121" s="1" t="s">
        <v>1057</v>
      </c>
      <c r="F3121" s="1" t="s">
        <v>689</v>
      </c>
      <c r="G3121" s="1" t="s">
        <v>690</v>
      </c>
    </row>
    <row r="3122" spans="1:7" x14ac:dyDescent="0.25">
      <c r="A3122" s="1" t="s">
        <v>336</v>
      </c>
      <c r="C3122" s="1" t="s">
        <v>965</v>
      </c>
      <c r="D3122" s="1" t="s">
        <v>966</v>
      </c>
      <c r="E3122" s="1" t="s">
        <v>967</v>
      </c>
      <c r="F3122" s="1" t="s">
        <v>559</v>
      </c>
      <c r="G3122" s="1" t="s">
        <v>560</v>
      </c>
    </row>
    <row r="3123" spans="1:7" x14ac:dyDescent="0.25">
      <c r="A3123" s="1" t="s">
        <v>336</v>
      </c>
      <c r="C3123" s="1" t="s">
        <v>351</v>
      </c>
      <c r="D3123" s="1" t="s">
        <v>1051</v>
      </c>
      <c r="E3123" s="1" t="s">
        <v>1052</v>
      </c>
      <c r="F3123" s="1" t="s">
        <v>689</v>
      </c>
      <c r="G3123" s="1" t="s">
        <v>690</v>
      </c>
    </row>
    <row r="3124" spans="1:7" x14ac:dyDescent="0.25">
      <c r="A3124" s="1" t="s">
        <v>121</v>
      </c>
      <c r="C3124" s="1" t="s">
        <v>892</v>
      </c>
      <c r="D3124" s="1" t="s">
        <v>893</v>
      </c>
      <c r="E3124" s="1" t="s">
        <v>894</v>
      </c>
      <c r="F3124" s="1" t="s">
        <v>689</v>
      </c>
      <c r="G3124" s="1" t="s">
        <v>690</v>
      </c>
    </row>
    <row r="3125" spans="1:7" x14ac:dyDescent="0.25">
      <c r="A3125" s="1" t="s">
        <v>336</v>
      </c>
      <c r="C3125" s="1" t="s">
        <v>1048</v>
      </c>
      <c r="D3125" s="1" t="s">
        <v>1049</v>
      </c>
      <c r="E3125" s="1" t="s">
        <v>1050</v>
      </c>
      <c r="F3125" s="1" t="s">
        <v>689</v>
      </c>
      <c r="G3125" s="1" t="s">
        <v>690</v>
      </c>
    </row>
    <row r="3126" spans="1:7" x14ac:dyDescent="0.25">
      <c r="A3126" s="1" t="s">
        <v>336</v>
      </c>
      <c r="C3126" s="1" t="s">
        <v>400</v>
      </c>
      <c r="D3126" s="1" t="s">
        <v>963</v>
      </c>
      <c r="E3126" s="1" t="s">
        <v>964</v>
      </c>
      <c r="F3126" s="1" t="s">
        <v>559</v>
      </c>
      <c r="G3126" s="1" t="s">
        <v>560</v>
      </c>
    </row>
    <row r="3127" spans="1:7" x14ac:dyDescent="0.25">
      <c r="A3127" s="1" t="s">
        <v>336</v>
      </c>
      <c r="C3127" s="1" t="s">
        <v>960</v>
      </c>
      <c r="D3127" s="1" t="s">
        <v>961</v>
      </c>
      <c r="E3127" s="1" t="s">
        <v>962</v>
      </c>
      <c r="F3127" s="1" t="s">
        <v>559</v>
      </c>
      <c r="G3127" s="1" t="s">
        <v>560</v>
      </c>
    </row>
    <row r="3128" spans="1:7" x14ac:dyDescent="0.25">
      <c r="A3128" s="1" t="s">
        <v>336</v>
      </c>
      <c r="C3128" s="1" t="s">
        <v>1045</v>
      </c>
      <c r="D3128" s="1" t="s">
        <v>1046</v>
      </c>
      <c r="E3128" s="1" t="s">
        <v>1047</v>
      </c>
      <c r="F3128" s="1" t="s">
        <v>689</v>
      </c>
      <c r="G3128" s="1" t="s">
        <v>690</v>
      </c>
    </row>
    <row r="3129" spans="1:7" x14ac:dyDescent="0.25">
      <c r="A3129" s="1" t="s">
        <v>336</v>
      </c>
      <c r="C3129" s="1" t="s">
        <v>398</v>
      </c>
      <c r="D3129" s="1" t="s">
        <v>1043</v>
      </c>
      <c r="E3129" s="1" t="s">
        <v>1044</v>
      </c>
      <c r="F3129" s="1" t="s">
        <v>689</v>
      </c>
      <c r="G3129" s="1" t="s">
        <v>690</v>
      </c>
    </row>
    <row r="3130" spans="1:7" x14ac:dyDescent="0.25">
      <c r="A3130" s="1" t="s">
        <v>336</v>
      </c>
      <c r="C3130" s="1" t="s">
        <v>957</v>
      </c>
      <c r="D3130" s="1" t="s">
        <v>958</v>
      </c>
      <c r="E3130" s="1" t="s">
        <v>959</v>
      </c>
      <c r="F3130" s="1" t="s">
        <v>559</v>
      </c>
      <c r="G3130" s="1" t="s">
        <v>560</v>
      </c>
    </row>
    <row r="3131" spans="1:7" x14ac:dyDescent="0.25">
      <c r="A3131" s="1" t="s">
        <v>121</v>
      </c>
      <c r="C3131" s="1" t="s">
        <v>889</v>
      </c>
      <c r="D3131" s="1" t="s">
        <v>890</v>
      </c>
      <c r="E3131" s="1" t="s">
        <v>891</v>
      </c>
      <c r="F3131" s="1" t="s">
        <v>689</v>
      </c>
      <c r="G3131" s="1" t="s">
        <v>690</v>
      </c>
    </row>
    <row r="3132" spans="1:7" x14ac:dyDescent="0.25">
      <c r="A3132" s="1" t="s">
        <v>336</v>
      </c>
      <c r="C3132" s="1" t="s">
        <v>1040</v>
      </c>
      <c r="D3132" s="1" t="s">
        <v>1041</v>
      </c>
      <c r="E3132" s="1" t="s">
        <v>1042</v>
      </c>
      <c r="F3132" s="1" t="s">
        <v>689</v>
      </c>
      <c r="G3132" s="1" t="s">
        <v>690</v>
      </c>
    </row>
    <row r="3133" spans="1:7" x14ac:dyDescent="0.25">
      <c r="A3133" s="1" t="s">
        <v>336</v>
      </c>
      <c r="C3133" s="1" t="s">
        <v>1037</v>
      </c>
      <c r="D3133" s="1" t="s">
        <v>1038</v>
      </c>
      <c r="E3133" s="1" t="s">
        <v>1039</v>
      </c>
      <c r="F3133" s="1" t="s">
        <v>689</v>
      </c>
      <c r="G3133" s="1" t="s">
        <v>690</v>
      </c>
    </row>
    <row r="3134" spans="1:7" x14ac:dyDescent="0.25">
      <c r="A3134" s="1" t="s">
        <v>336</v>
      </c>
      <c r="C3134" s="1" t="s">
        <v>954</v>
      </c>
      <c r="D3134" s="1" t="s">
        <v>955</v>
      </c>
      <c r="E3134" s="1" t="s">
        <v>956</v>
      </c>
      <c r="F3134" s="1" t="s">
        <v>559</v>
      </c>
      <c r="G3134" s="1" t="s">
        <v>560</v>
      </c>
    </row>
    <row r="3135" spans="1:7" x14ac:dyDescent="0.25">
      <c r="A3135" s="1" t="s">
        <v>336</v>
      </c>
      <c r="C3135" s="1" t="s">
        <v>1034</v>
      </c>
      <c r="D3135" s="1" t="s">
        <v>1035</v>
      </c>
      <c r="E3135" s="1" t="s">
        <v>1036</v>
      </c>
      <c r="F3135" s="1" t="s">
        <v>689</v>
      </c>
      <c r="G3135" s="1" t="s">
        <v>690</v>
      </c>
    </row>
    <row r="3136" spans="1:7" x14ac:dyDescent="0.25">
      <c r="A3136" s="1" t="s">
        <v>336</v>
      </c>
      <c r="C3136" s="1" t="s">
        <v>951</v>
      </c>
      <c r="D3136" s="1" t="s">
        <v>952</v>
      </c>
      <c r="E3136" s="1" t="s">
        <v>953</v>
      </c>
      <c r="F3136" s="1" t="s">
        <v>559</v>
      </c>
      <c r="G3136" s="1" t="s">
        <v>560</v>
      </c>
    </row>
    <row r="3137" spans="1:7" x14ac:dyDescent="0.25">
      <c r="A3137" s="1" t="s">
        <v>336</v>
      </c>
      <c r="C3137" s="1" t="s">
        <v>341</v>
      </c>
      <c r="D3137" s="1" t="s">
        <v>1032</v>
      </c>
      <c r="E3137" s="1" t="s">
        <v>1033</v>
      </c>
      <c r="F3137" s="1" t="s">
        <v>689</v>
      </c>
      <c r="G3137" s="1" t="s">
        <v>690</v>
      </c>
    </row>
    <row r="3138" spans="1:7" x14ac:dyDescent="0.25">
      <c r="A3138" s="1" t="s">
        <v>121</v>
      </c>
      <c r="C3138" s="1" t="s">
        <v>886</v>
      </c>
      <c r="D3138" s="1" t="s">
        <v>887</v>
      </c>
      <c r="E3138" s="1" t="s">
        <v>888</v>
      </c>
      <c r="F3138" s="1" t="s">
        <v>689</v>
      </c>
      <c r="G3138" s="1" t="s">
        <v>690</v>
      </c>
    </row>
    <row r="3139" spans="1:7" x14ac:dyDescent="0.25">
      <c r="A3139" s="1" t="s">
        <v>336</v>
      </c>
      <c r="C3139" s="1" t="s">
        <v>948</v>
      </c>
      <c r="D3139" s="1" t="s">
        <v>949</v>
      </c>
      <c r="E3139" s="1" t="s">
        <v>950</v>
      </c>
      <c r="F3139" s="1" t="s">
        <v>559</v>
      </c>
      <c r="G3139" s="1" t="s">
        <v>560</v>
      </c>
    </row>
    <row r="3140" spans="1:7" x14ac:dyDescent="0.25">
      <c r="A3140" s="1" t="s">
        <v>301</v>
      </c>
      <c r="C3140" s="1" t="s">
        <v>925</v>
      </c>
      <c r="D3140" s="1" t="s">
        <v>926</v>
      </c>
      <c r="E3140" s="1" t="s">
        <v>927</v>
      </c>
      <c r="F3140" s="1" t="s">
        <v>689</v>
      </c>
      <c r="G3140" s="1" t="s">
        <v>690</v>
      </c>
    </row>
    <row r="3141" spans="1:7" x14ac:dyDescent="0.25">
      <c r="A3141" s="1" t="s">
        <v>121</v>
      </c>
      <c r="C3141" s="1" t="s">
        <v>640</v>
      </c>
      <c r="D3141" s="1" t="s">
        <v>641</v>
      </c>
      <c r="E3141" s="1" t="s">
        <v>642</v>
      </c>
      <c r="F3141" s="1" t="s">
        <v>559</v>
      </c>
      <c r="G3141" s="1" t="s">
        <v>560</v>
      </c>
    </row>
    <row r="3142" spans="1:7" x14ac:dyDescent="0.25">
      <c r="A3142" s="1" t="s">
        <v>336</v>
      </c>
      <c r="C3142" s="1" t="s">
        <v>1027</v>
      </c>
      <c r="D3142" s="1" t="s">
        <v>1028</v>
      </c>
      <c r="E3142" s="1" t="s">
        <v>1029</v>
      </c>
      <c r="F3142" s="1" t="s">
        <v>689</v>
      </c>
      <c r="G3142" s="1" t="s">
        <v>690</v>
      </c>
    </row>
    <row r="3143" spans="1:7" x14ac:dyDescent="0.25">
      <c r="A3143" s="1" t="s">
        <v>336</v>
      </c>
      <c r="C3143" s="1" t="s">
        <v>1027</v>
      </c>
      <c r="D3143" s="1" t="s">
        <v>1030</v>
      </c>
      <c r="E3143" s="1" t="s">
        <v>1031</v>
      </c>
      <c r="F3143" s="1" t="s">
        <v>689</v>
      </c>
      <c r="G3143" s="1" t="s">
        <v>690</v>
      </c>
    </row>
    <row r="3144" spans="1:7" x14ac:dyDescent="0.25">
      <c r="A3144" s="1" t="s">
        <v>301</v>
      </c>
      <c r="C3144" s="1" t="s">
        <v>922</v>
      </c>
      <c r="D3144" s="1" t="s">
        <v>923</v>
      </c>
      <c r="E3144" s="1" t="s">
        <v>924</v>
      </c>
      <c r="F3144" s="1" t="s">
        <v>689</v>
      </c>
      <c r="G3144" s="1" t="s">
        <v>690</v>
      </c>
    </row>
    <row r="3145" spans="1:7" x14ac:dyDescent="0.25">
      <c r="A3145" s="1" t="s">
        <v>336</v>
      </c>
      <c r="C3145" s="1" t="s">
        <v>1024</v>
      </c>
      <c r="D3145" s="1" t="s">
        <v>1025</v>
      </c>
      <c r="E3145" s="1" t="s">
        <v>1026</v>
      </c>
      <c r="F3145" s="1" t="s">
        <v>689</v>
      </c>
      <c r="G3145" s="1" t="s">
        <v>690</v>
      </c>
    </row>
    <row r="3146" spans="1:7" x14ac:dyDescent="0.25">
      <c r="A3146" s="1" t="s">
        <v>121</v>
      </c>
      <c r="C3146" s="1" t="s">
        <v>883</v>
      </c>
      <c r="D3146" s="1" t="s">
        <v>884</v>
      </c>
      <c r="E3146" s="1" t="s">
        <v>885</v>
      </c>
      <c r="F3146" s="1" t="s">
        <v>689</v>
      </c>
      <c r="G3146" s="1" t="s">
        <v>690</v>
      </c>
    </row>
    <row r="3147" spans="1:7" x14ac:dyDescent="0.25">
      <c r="A3147" s="1" t="s">
        <v>121</v>
      </c>
      <c r="C3147" s="1" t="s">
        <v>880</v>
      </c>
      <c r="D3147" s="1" t="s">
        <v>881</v>
      </c>
      <c r="E3147" s="1" t="s">
        <v>882</v>
      </c>
      <c r="F3147" s="1" t="s">
        <v>689</v>
      </c>
      <c r="G3147" s="1" t="s">
        <v>690</v>
      </c>
    </row>
    <row r="3148" spans="1:7" x14ac:dyDescent="0.25">
      <c r="A3148" s="1" t="s">
        <v>336</v>
      </c>
      <c r="C3148" s="1" t="s">
        <v>1021</v>
      </c>
      <c r="D3148" s="1" t="s">
        <v>1022</v>
      </c>
      <c r="E3148" s="1" t="s">
        <v>1023</v>
      </c>
      <c r="F3148" s="1" t="s">
        <v>689</v>
      </c>
      <c r="G3148" s="1" t="s">
        <v>690</v>
      </c>
    </row>
    <row r="3149" spans="1:7" x14ac:dyDescent="0.25">
      <c r="A3149" s="1" t="s">
        <v>301</v>
      </c>
      <c r="C3149" s="1" t="s">
        <v>895</v>
      </c>
      <c r="D3149" s="1" t="s">
        <v>896</v>
      </c>
      <c r="E3149" s="1" t="s">
        <v>897</v>
      </c>
      <c r="F3149" s="1" t="s">
        <v>559</v>
      </c>
      <c r="G3149" s="1" t="s">
        <v>560</v>
      </c>
    </row>
    <row r="3150" spans="1:7" x14ac:dyDescent="0.25">
      <c r="A3150" s="1" t="s">
        <v>121</v>
      </c>
      <c r="C3150" s="1" t="s">
        <v>637</v>
      </c>
      <c r="D3150" s="1" t="s">
        <v>638</v>
      </c>
      <c r="E3150" s="1" t="s">
        <v>639</v>
      </c>
      <c r="F3150" s="1" t="s">
        <v>559</v>
      </c>
      <c r="G3150" s="1" t="s">
        <v>560</v>
      </c>
    </row>
    <row r="3151" spans="1:7" x14ac:dyDescent="0.25">
      <c r="A3151" s="1" t="s">
        <v>121</v>
      </c>
      <c r="C3151" s="1" t="s">
        <v>877</v>
      </c>
      <c r="D3151" s="1" t="s">
        <v>878</v>
      </c>
      <c r="E3151" s="1" t="s">
        <v>879</v>
      </c>
      <c r="F3151" s="1" t="s">
        <v>689</v>
      </c>
      <c r="G3151" s="1" t="s">
        <v>690</v>
      </c>
    </row>
    <row r="3152" spans="1:7" x14ac:dyDescent="0.25">
      <c r="A3152" s="1" t="s">
        <v>121</v>
      </c>
      <c r="C3152" s="1" t="s">
        <v>874</v>
      </c>
      <c r="D3152" s="1" t="s">
        <v>875</v>
      </c>
      <c r="E3152" s="1" t="s">
        <v>876</v>
      </c>
      <c r="F3152" s="1" t="s">
        <v>689</v>
      </c>
      <c r="G3152" s="1" t="s">
        <v>690</v>
      </c>
    </row>
    <row r="3153" spans="1:7" x14ac:dyDescent="0.25">
      <c r="A3153" s="1" t="s">
        <v>121</v>
      </c>
      <c r="C3153" s="1" t="s">
        <v>871</v>
      </c>
      <c r="D3153" s="1" t="s">
        <v>872</v>
      </c>
      <c r="E3153" s="1" t="s">
        <v>873</v>
      </c>
      <c r="F3153" s="1" t="s">
        <v>689</v>
      </c>
      <c r="G3153" s="1" t="s">
        <v>690</v>
      </c>
    </row>
    <row r="3154" spans="1:7" x14ac:dyDescent="0.25">
      <c r="A3154" s="1" t="s">
        <v>121</v>
      </c>
      <c r="C3154" s="1" t="s">
        <v>868</v>
      </c>
      <c r="D3154" s="1" t="s">
        <v>869</v>
      </c>
      <c r="E3154" s="1" t="s">
        <v>870</v>
      </c>
      <c r="F3154" s="1" t="s">
        <v>689</v>
      </c>
      <c r="G3154" s="1" t="s">
        <v>690</v>
      </c>
    </row>
    <row r="3155" spans="1:7" x14ac:dyDescent="0.25">
      <c r="A3155" s="1" t="s">
        <v>121</v>
      </c>
      <c r="C3155" s="1" t="s">
        <v>634</v>
      </c>
      <c r="D3155" s="1" t="s">
        <v>635</v>
      </c>
      <c r="E3155" s="1" t="s">
        <v>636</v>
      </c>
      <c r="F3155" s="1" t="s">
        <v>559</v>
      </c>
      <c r="G3155" s="1" t="s">
        <v>560</v>
      </c>
    </row>
    <row r="3156" spans="1:7" x14ac:dyDescent="0.25">
      <c r="A3156" s="1" t="s">
        <v>121</v>
      </c>
      <c r="C3156" s="1" t="s">
        <v>631</v>
      </c>
      <c r="D3156" s="1" t="s">
        <v>632</v>
      </c>
      <c r="E3156" s="1" t="s">
        <v>633</v>
      </c>
      <c r="F3156" s="1" t="s">
        <v>559</v>
      </c>
      <c r="G3156" s="1" t="s">
        <v>560</v>
      </c>
    </row>
    <row r="3157" spans="1:7" x14ac:dyDescent="0.25">
      <c r="A3157" s="1" t="s">
        <v>121</v>
      </c>
      <c r="C3157" s="1" t="s">
        <v>865</v>
      </c>
      <c r="D3157" s="1" t="s">
        <v>866</v>
      </c>
      <c r="E3157" s="1" t="s">
        <v>867</v>
      </c>
      <c r="F3157" s="1" t="s">
        <v>689</v>
      </c>
      <c r="G3157" s="1" t="s">
        <v>690</v>
      </c>
    </row>
    <row r="3158" spans="1:7" x14ac:dyDescent="0.25">
      <c r="A3158" s="1" t="s">
        <v>121</v>
      </c>
      <c r="C3158" s="1" t="s">
        <v>862</v>
      </c>
      <c r="D3158" s="1" t="s">
        <v>863</v>
      </c>
      <c r="E3158" s="1" t="s">
        <v>864</v>
      </c>
      <c r="F3158" s="1" t="s">
        <v>689</v>
      </c>
      <c r="G3158" s="1" t="s">
        <v>690</v>
      </c>
    </row>
    <row r="3159" spans="1:7" x14ac:dyDescent="0.25">
      <c r="A3159" s="1" t="s">
        <v>121</v>
      </c>
      <c r="C3159" s="1" t="s">
        <v>859</v>
      </c>
      <c r="D3159" s="1" t="s">
        <v>860</v>
      </c>
      <c r="E3159" s="1" t="s">
        <v>861</v>
      </c>
      <c r="F3159" s="1" t="s">
        <v>689</v>
      </c>
      <c r="G3159" s="1" t="s">
        <v>690</v>
      </c>
    </row>
    <row r="3160" spans="1:7" x14ac:dyDescent="0.25">
      <c r="A3160" s="1" t="s">
        <v>121</v>
      </c>
      <c r="C3160" s="1" t="s">
        <v>284</v>
      </c>
      <c r="D3160" s="1" t="s">
        <v>629</v>
      </c>
      <c r="E3160" s="1" t="s">
        <v>630</v>
      </c>
      <c r="F3160" s="1" t="s">
        <v>559</v>
      </c>
      <c r="G3160" s="1" t="s">
        <v>560</v>
      </c>
    </row>
    <row r="3161" spans="1:7" x14ac:dyDescent="0.25">
      <c r="A3161" s="1" t="s">
        <v>121</v>
      </c>
      <c r="C3161" s="1" t="s">
        <v>856</v>
      </c>
      <c r="D3161" s="1" t="s">
        <v>857</v>
      </c>
      <c r="E3161" s="1" t="s">
        <v>858</v>
      </c>
      <c r="F3161" s="1" t="s">
        <v>689</v>
      </c>
      <c r="G3161" s="1" t="s">
        <v>690</v>
      </c>
    </row>
    <row r="3162" spans="1:7" x14ac:dyDescent="0.25">
      <c r="A3162" s="1" t="s">
        <v>121</v>
      </c>
      <c r="C3162" s="1" t="s">
        <v>853</v>
      </c>
      <c r="D3162" s="1" t="s">
        <v>854</v>
      </c>
      <c r="E3162" s="1" t="s">
        <v>855</v>
      </c>
      <c r="F3162" s="1" t="s">
        <v>689</v>
      </c>
      <c r="G3162" s="1" t="s">
        <v>690</v>
      </c>
    </row>
    <row r="3163" spans="1:7" x14ac:dyDescent="0.25">
      <c r="A3163" s="1" t="s">
        <v>121</v>
      </c>
      <c r="C3163" s="1" t="s">
        <v>626</v>
      </c>
      <c r="D3163" s="1" t="s">
        <v>627</v>
      </c>
      <c r="E3163" s="1" t="s">
        <v>628</v>
      </c>
      <c r="F3163" s="1" t="s">
        <v>559</v>
      </c>
      <c r="G3163" s="1" t="s">
        <v>560</v>
      </c>
    </row>
    <row r="3164" spans="1:7" x14ac:dyDescent="0.25">
      <c r="A3164" s="1" t="s">
        <v>121</v>
      </c>
      <c r="C3164" s="1" t="s">
        <v>623</v>
      </c>
      <c r="D3164" s="1" t="s">
        <v>624</v>
      </c>
      <c r="E3164" s="1" t="s">
        <v>625</v>
      </c>
      <c r="F3164" s="1" t="s">
        <v>559</v>
      </c>
      <c r="G3164" s="1" t="s">
        <v>560</v>
      </c>
    </row>
    <row r="3165" spans="1:7" x14ac:dyDescent="0.25">
      <c r="A3165" s="1" t="s">
        <v>121</v>
      </c>
      <c r="C3165" s="1" t="s">
        <v>850</v>
      </c>
      <c r="D3165" s="1" t="s">
        <v>851</v>
      </c>
      <c r="E3165" s="1" t="s">
        <v>852</v>
      </c>
      <c r="F3165" s="1" t="s">
        <v>689</v>
      </c>
      <c r="G3165" s="1" t="s">
        <v>690</v>
      </c>
    </row>
    <row r="3166" spans="1:7" x14ac:dyDescent="0.25">
      <c r="A3166" s="1" t="s">
        <v>121</v>
      </c>
      <c r="C3166" s="1" t="s">
        <v>847</v>
      </c>
      <c r="D3166" s="1" t="s">
        <v>848</v>
      </c>
      <c r="E3166" s="1" t="s">
        <v>849</v>
      </c>
      <c r="F3166" s="1" t="s">
        <v>689</v>
      </c>
      <c r="G3166" s="1" t="s">
        <v>690</v>
      </c>
    </row>
    <row r="3167" spans="1:7" x14ac:dyDescent="0.25">
      <c r="A3167" s="1" t="s">
        <v>121</v>
      </c>
      <c r="C3167" s="1" t="s">
        <v>844</v>
      </c>
      <c r="D3167" s="1" t="s">
        <v>845</v>
      </c>
      <c r="E3167" s="1" t="s">
        <v>846</v>
      </c>
      <c r="F3167" s="1" t="s">
        <v>689</v>
      </c>
      <c r="G3167" s="1" t="s">
        <v>690</v>
      </c>
    </row>
    <row r="3168" spans="1:7" x14ac:dyDescent="0.25">
      <c r="A3168" s="1" t="s">
        <v>121</v>
      </c>
      <c r="C3168" s="1" t="s">
        <v>841</v>
      </c>
      <c r="D3168" s="1" t="s">
        <v>842</v>
      </c>
      <c r="E3168" s="1" t="s">
        <v>843</v>
      </c>
      <c r="F3168" s="1" t="s">
        <v>689</v>
      </c>
      <c r="G3168" s="1" t="s">
        <v>690</v>
      </c>
    </row>
    <row r="3169" spans="1:7" x14ac:dyDescent="0.25">
      <c r="A3169" s="1" t="s">
        <v>121</v>
      </c>
      <c r="C3169" s="1" t="s">
        <v>620</v>
      </c>
      <c r="D3169" s="1" t="s">
        <v>621</v>
      </c>
      <c r="E3169" s="1" t="s">
        <v>622</v>
      </c>
      <c r="F3169" s="1" t="s">
        <v>559</v>
      </c>
      <c r="G3169" s="1" t="s">
        <v>560</v>
      </c>
    </row>
    <row r="3170" spans="1:7" x14ac:dyDescent="0.25">
      <c r="A3170" s="1" t="s">
        <v>121</v>
      </c>
      <c r="C3170" s="1" t="s">
        <v>838</v>
      </c>
      <c r="D3170" s="1" t="s">
        <v>839</v>
      </c>
      <c r="E3170" s="1" t="s">
        <v>840</v>
      </c>
      <c r="F3170" s="1" t="s">
        <v>689</v>
      </c>
      <c r="G3170" s="1" t="s">
        <v>690</v>
      </c>
    </row>
    <row r="3171" spans="1:7" x14ac:dyDescent="0.25">
      <c r="A3171" s="1" t="s">
        <v>121</v>
      </c>
      <c r="C3171" s="1" t="s">
        <v>617</v>
      </c>
      <c r="D3171" s="1" t="s">
        <v>618</v>
      </c>
      <c r="E3171" s="1" t="s">
        <v>619</v>
      </c>
      <c r="F3171" s="1" t="s">
        <v>559</v>
      </c>
      <c r="G3171" s="1" t="s">
        <v>560</v>
      </c>
    </row>
    <row r="3172" spans="1:7" x14ac:dyDescent="0.25">
      <c r="A3172" s="1" t="s">
        <v>121</v>
      </c>
      <c r="C3172" s="1" t="s">
        <v>835</v>
      </c>
      <c r="D3172" s="1" t="s">
        <v>836</v>
      </c>
      <c r="E3172" s="1" t="s">
        <v>837</v>
      </c>
      <c r="F3172" s="1" t="s">
        <v>689</v>
      </c>
      <c r="G3172" s="1" t="s">
        <v>690</v>
      </c>
    </row>
    <row r="3173" spans="1:7" x14ac:dyDescent="0.25">
      <c r="A3173" s="1" t="s">
        <v>121</v>
      </c>
      <c r="C3173" s="1" t="s">
        <v>614</v>
      </c>
      <c r="D3173" s="1" t="s">
        <v>615</v>
      </c>
      <c r="E3173" s="1" t="s">
        <v>616</v>
      </c>
      <c r="F3173" s="1" t="s">
        <v>559</v>
      </c>
      <c r="G3173" s="1" t="s">
        <v>560</v>
      </c>
    </row>
    <row r="3174" spans="1:7" x14ac:dyDescent="0.25">
      <c r="A3174" s="1" t="s">
        <v>121</v>
      </c>
      <c r="C3174" s="1" t="s">
        <v>832</v>
      </c>
      <c r="D3174" s="1" t="s">
        <v>833</v>
      </c>
      <c r="E3174" s="1" t="s">
        <v>834</v>
      </c>
      <c r="F3174" s="1" t="s">
        <v>689</v>
      </c>
      <c r="G3174" s="1" t="s">
        <v>690</v>
      </c>
    </row>
    <row r="3175" spans="1:7" x14ac:dyDescent="0.25">
      <c r="A3175" s="1" t="s">
        <v>121</v>
      </c>
      <c r="C3175" s="1" t="s">
        <v>611</v>
      </c>
      <c r="D3175" s="1" t="s">
        <v>612</v>
      </c>
      <c r="E3175" s="1" t="s">
        <v>613</v>
      </c>
      <c r="F3175" s="1" t="s">
        <v>559</v>
      </c>
      <c r="G3175" s="1" t="s">
        <v>560</v>
      </c>
    </row>
    <row r="3176" spans="1:7" x14ac:dyDescent="0.25">
      <c r="A3176" s="1" t="s">
        <v>121</v>
      </c>
      <c r="C3176" s="1" t="s">
        <v>829</v>
      </c>
      <c r="D3176" s="1" t="s">
        <v>830</v>
      </c>
      <c r="E3176" s="1" t="s">
        <v>831</v>
      </c>
      <c r="F3176" s="1" t="s">
        <v>689</v>
      </c>
      <c r="G3176" s="1" t="s">
        <v>690</v>
      </c>
    </row>
    <row r="3177" spans="1:7" x14ac:dyDescent="0.25">
      <c r="A3177" s="1" t="s">
        <v>121</v>
      </c>
      <c r="C3177" s="1" t="s">
        <v>826</v>
      </c>
      <c r="D3177" s="1" t="s">
        <v>827</v>
      </c>
      <c r="E3177" s="1" t="s">
        <v>828</v>
      </c>
      <c r="F3177" s="1" t="s">
        <v>689</v>
      </c>
      <c r="G3177" s="1" t="s">
        <v>690</v>
      </c>
    </row>
    <row r="3178" spans="1:7" x14ac:dyDescent="0.25">
      <c r="A3178" s="1" t="s">
        <v>121</v>
      </c>
      <c r="C3178" s="1" t="s">
        <v>608</v>
      </c>
      <c r="D3178" s="1" t="s">
        <v>609</v>
      </c>
      <c r="E3178" s="1" t="s">
        <v>610</v>
      </c>
      <c r="F3178" s="1" t="s">
        <v>559</v>
      </c>
      <c r="G3178" s="1" t="s">
        <v>560</v>
      </c>
    </row>
    <row r="3179" spans="1:7" x14ac:dyDescent="0.25">
      <c r="A3179" s="1" t="s">
        <v>121</v>
      </c>
      <c r="C3179" s="1" t="s">
        <v>823</v>
      </c>
      <c r="D3179" s="1" t="s">
        <v>824</v>
      </c>
      <c r="E3179" s="1" t="s">
        <v>825</v>
      </c>
      <c r="F3179" s="1" t="s">
        <v>689</v>
      </c>
      <c r="G3179" s="1" t="s">
        <v>690</v>
      </c>
    </row>
    <row r="3180" spans="1:7" x14ac:dyDescent="0.25">
      <c r="A3180" s="1" t="s">
        <v>121</v>
      </c>
      <c r="C3180" s="1" t="s">
        <v>605</v>
      </c>
      <c r="D3180" s="1" t="s">
        <v>606</v>
      </c>
      <c r="E3180" s="1" t="s">
        <v>607</v>
      </c>
      <c r="F3180" s="1" t="s">
        <v>559</v>
      </c>
      <c r="G3180" s="1" t="s">
        <v>560</v>
      </c>
    </row>
    <row r="3181" spans="1:7" x14ac:dyDescent="0.25">
      <c r="A3181" s="1" t="s">
        <v>121</v>
      </c>
      <c r="C3181" s="1" t="s">
        <v>602</v>
      </c>
      <c r="D3181" s="1" t="s">
        <v>603</v>
      </c>
      <c r="E3181" s="1" t="s">
        <v>604</v>
      </c>
      <c r="F3181" s="1" t="s">
        <v>559</v>
      </c>
      <c r="G3181" s="1" t="s">
        <v>560</v>
      </c>
    </row>
    <row r="3182" spans="1:7" x14ac:dyDescent="0.25">
      <c r="A3182" s="1" t="s">
        <v>121</v>
      </c>
      <c r="C3182" s="1" t="s">
        <v>820</v>
      </c>
      <c r="D3182" s="1" t="s">
        <v>821</v>
      </c>
      <c r="E3182" s="1" t="s">
        <v>822</v>
      </c>
      <c r="F3182" s="1" t="s">
        <v>689</v>
      </c>
      <c r="G3182" s="1" t="s">
        <v>690</v>
      </c>
    </row>
    <row r="3183" spans="1:7" x14ac:dyDescent="0.25">
      <c r="A3183" s="1" t="s">
        <v>121</v>
      </c>
      <c r="C3183" s="1" t="s">
        <v>599</v>
      </c>
      <c r="D3183" s="1" t="s">
        <v>600</v>
      </c>
      <c r="E3183" s="1" t="s">
        <v>601</v>
      </c>
      <c r="F3183" s="1" t="s">
        <v>559</v>
      </c>
      <c r="G3183" s="1" t="s">
        <v>560</v>
      </c>
    </row>
    <row r="3184" spans="1:7" x14ac:dyDescent="0.25">
      <c r="A3184" s="1" t="s">
        <v>121</v>
      </c>
      <c r="C3184" s="1" t="s">
        <v>817</v>
      </c>
      <c r="D3184" s="1" t="s">
        <v>818</v>
      </c>
      <c r="E3184" s="1" t="s">
        <v>819</v>
      </c>
      <c r="F3184" s="1" t="s">
        <v>689</v>
      </c>
      <c r="G3184" s="1" t="s">
        <v>690</v>
      </c>
    </row>
    <row r="3185" spans="1:7" x14ac:dyDescent="0.25">
      <c r="A3185" s="1" t="s">
        <v>121</v>
      </c>
      <c r="C3185" s="1" t="s">
        <v>596</v>
      </c>
      <c r="D3185" s="1" t="s">
        <v>597</v>
      </c>
      <c r="E3185" s="1" t="s">
        <v>598</v>
      </c>
      <c r="F3185" s="1" t="s">
        <v>559</v>
      </c>
      <c r="G3185" s="1" t="s">
        <v>560</v>
      </c>
    </row>
    <row r="3186" spans="1:7" x14ac:dyDescent="0.25">
      <c r="A3186" s="1" t="s">
        <v>121</v>
      </c>
      <c r="C3186" s="1" t="s">
        <v>814</v>
      </c>
      <c r="D3186" s="1" t="s">
        <v>815</v>
      </c>
      <c r="E3186" s="1" t="s">
        <v>816</v>
      </c>
      <c r="F3186" s="1" t="s">
        <v>689</v>
      </c>
      <c r="G3186" s="1" t="s">
        <v>690</v>
      </c>
    </row>
    <row r="3187" spans="1:7" x14ac:dyDescent="0.25">
      <c r="A3187" s="1" t="s">
        <v>121</v>
      </c>
      <c r="C3187" s="1" t="s">
        <v>593</v>
      </c>
      <c r="D3187" s="1" t="s">
        <v>594</v>
      </c>
      <c r="E3187" s="1" t="s">
        <v>595</v>
      </c>
      <c r="F3187" s="1" t="s">
        <v>559</v>
      </c>
      <c r="G3187" s="1" t="s">
        <v>560</v>
      </c>
    </row>
    <row r="3188" spans="1:7" x14ac:dyDescent="0.25">
      <c r="A3188" s="1" t="s">
        <v>121</v>
      </c>
      <c r="C3188" s="1" t="s">
        <v>811</v>
      </c>
      <c r="D3188" s="1" t="s">
        <v>812</v>
      </c>
      <c r="E3188" s="1" t="s">
        <v>813</v>
      </c>
      <c r="F3188" s="1" t="s">
        <v>689</v>
      </c>
      <c r="G3188" s="1" t="s">
        <v>690</v>
      </c>
    </row>
    <row r="3189" spans="1:7" x14ac:dyDescent="0.25">
      <c r="A3189" s="1" t="s">
        <v>121</v>
      </c>
      <c r="C3189" s="1" t="s">
        <v>590</v>
      </c>
      <c r="D3189" s="1" t="s">
        <v>591</v>
      </c>
      <c r="E3189" s="1" t="s">
        <v>592</v>
      </c>
      <c r="F3189" s="1" t="s">
        <v>559</v>
      </c>
      <c r="G3189" s="1" t="s">
        <v>560</v>
      </c>
    </row>
    <row r="3190" spans="1:7" x14ac:dyDescent="0.25">
      <c r="A3190" s="1" t="s">
        <v>121</v>
      </c>
      <c r="C3190" s="1" t="s">
        <v>587</v>
      </c>
      <c r="D3190" s="1" t="s">
        <v>588</v>
      </c>
      <c r="E3190" s="1" t="s">
        <v>589</v>
      </c>
      <c r="F3190" s="1" t="s">
        <v>559</v>
      </c>
      <c r="G3190" s="1" t="s">
        <v>560</v>
      </c>
    </row>
    <row r="3191" spans="1:7" x14ac:dyDescent="0.25">
      <c r="A3191" s="1" t="s">
        <v>121</v>
      </c>
      <c r="C3191" s="1" t="s">
        <v>808</v>
      </c>
      <c r="D3191" s="1" t="s">
        <v>809</v>
      </c>
      <c r="E3191" s="1" t="s">
        <v>810</v>
      </c>
      <c r="F3191" s="1" t="s">
        <v>689</v>
      </c>
      <c r="G3191" s="1" t="s">
        <v>690</v>
      </c>
    </row>
    <row r="3192" spans="1:7" x14ac:dyDescent="0.25">
      <c r="A3192" s="1" t="s">
        <v>121</v>
      </c>
      <c r="C3192" s="1" t="s">
        <v>584</v>
      </c>
      <c r="D3192" s="1" t="s">
        <v>585</v>
      </c>
      <c r="E3192" s="1" t="s">
        <v>586</v>
      </c>
      <c r="F3192" s="1" t="s">
        <v>559</v>
      </c>
      <c r="G3192" s="1" t="s">
        <v>560</v>
      </c>
    </row>
    <row r="3193" spans="1:7" x14ac:dyDescent="0.25">
      <c r="A3193" s="1" t="s">
        <v>121</v>
      </c>
      <c r="C3193" s="1" t="s">
        <v>805</v>
      </c>
      <c r="D3193" s="1" t="s">
        <v>806</v>
      </c>
      <c r="E3193" s="1" t="s">
        <v>807</v>
      </c>
      <c r="F3193" s="1" t="s">
        <v>689</v>
      </c>
      <c r="G3193" s="1" t="s">
        <v>690</v>
      </c>
    </row>
    <row r="3194" spans="1:7" x14ac:dyDescent="0.25">
      <c r="A3194" s="1" t="s">
        <v>121</v>
      </c>
      <c r="C3194" s="1" t="s">
        <v>802</v>
      </c>
      <c r="D3194" s="1" t="s">
        <v>803</v>
      </c>
      <c r="E3194" s="1" t="s">
        <v>804</v>
      </c>
      <c r="F3194" s="1" t="s">
        <v>689</v>
      </c>
      <c r="G3194" s="1" t="s">
        <v>690</v>
      </c>
    </row>
    <row r="3195" spans="1:7" x14ac:dyDescent="0.25">
      <c r="A3195" s="1" t="s">
        <v>121</v>
      </c>
      <c r="C3195" s="1" t="s">
        <v>579</v>
      </c>
      <c r="D3195" s="1" t="s">
        <v>582</v>
      </c>
      <c r="E3195" s="1" t="s">
        <v>583</v>
      </c>
      <c r="F3195" s="1" t="s">
        <v>559</v>
      </c>
      <c r="G3195" s="1" t="s">
        <v>560</v>
      </c>
    </row>
    <row r="3196" spans="1:7" x14ac:dyDescent="0.25">
      <c r="A3196" s="1" t="s">
        <v>121</v>
      </c>
      <c r="C3196" s="1" t="s">
        <v>579</v>
      </c>
      <c r="D3196" s="1" t="s">
        <v>580</v>
      </c>
      <c r="E3196" s="1" t="s">
        <v>581</v>
      </c>
      <c r="F3196" s="1" t="s">
        <v>559</v>
      </c>
      <c r="G3196" s="1" t="s">
        <v>560</v>
      </c>
    </row>
    <row r="3197" spans="1:7" x14ac:dyDescent="0.25">
      <c r="A3197" s="1" t="s">
        <v>121</v>
      </c>
      <c r="C3197" s="1" t="s">
        <v>799</v>
      </c>
      <c r="D3197" s="1" t="s">
        <v>800</v>
      </c>
      <c r="E3197" s="1" t="s">
        <v>801</v>
      </c>
      <c r="F3197" s="1" t="s">
        <v>689</v>
      </c>
      <c r="G3197" s="1" t="s">
        <v>690</v>
      </c>
    </row>
    <row r="3198" spans="1:7" x14ac:dyDescent="0.25">
      <c r="A3198" s="1" t="s">
        <v>121</v>
      </c>
      <c r="C3198" s="1" t="s">
        <v>796</v>
      </c>
      <c r="D3198" s="1" t="s">
        <v>797</v>
      </c>
      <c r="E3198" s="1" t="s">
        <v>798</v>
      </c>
      <c r="F3198" s="1" t="s">
        <v>689</v>
      </c>
      <c r="G3198" s="1" t="s">
        <v>690</v>
      </c>
    </row>
    <row r="3199" spans="1:7" x14ac:dyDescent="0.25">
      <c r="A3199" s="1" t="s">
        <v>121</v>
      </c>
      <c r="C3199" s="1" t="s">
        <v>576</v>
      </c>
      <c r="D3199" s="1" t="s">
        <v>577</v>
      </c>
      <c r="E3199" s="1" t="s">
        <v>578</v>
      </c>
      <c r="F3199" s="1" t="s">
        <v>559</v>
      </c>
      <c r="G3199" s="1" t="s">
        <v>560</v>
      </c>
    </row>
    <row r="3200" spans="1:7" x14ac:dyDescent="0.25">
      <c r="A3200" s="1" t="s">
        <v>121</v>
      </c>
      <c r="C3200" s="1" t="s">
        <v>793</v>
      </c>
      <c r="D3200" s="1" t="s">
        <v>794</v>
      </c>
      <c r="E3200" s="1" t="s">
        <v>795</v>
      </c>
      <c r="F3200" s="1" t="s">
        <v>689</v>
      </c>
      <c r="G3200" s="1" t="s">
        <v>690</v>
      </c>
    </row>
    <row r="3201" spans="1:7" x14ac:dyDescent="0.25">
      <c r="A3201" s="1" t="s">
        <v>121</v>
      </c>
      <c r="C3201" s="1" t="s">
        <v>790</v>
      </c>
      <c r="D3201" s="1" t="s">
        <v>791</v>
      </c>
      <c r="E3201" s="1" t="s">
        <v>792</v>
      </c>
      <c r="F3201" s="1" t="s">
        <v>689</v>
      </c>
      <c r="G3201" s="1" t="s">
        <v>690</v>
      </c>
    </row>
    <row r="3202" spans="1:7" x14ac:dyDescent="0.25">
      <c r="A3202" s="1" t="s">
        <v>121</v>
      </c>
      <c r="C3202" s="1" t="s">
        <v>787</v>
      </c>
      <c r="D3202" s="1" t="s">
        <v>788</v>
      </c>
      <c r="E3202" s="1" t="s">
        <v>789</v>
      </c>
      <c r="F3202" s="1" t="s">
        <v>689</v>
      </c>
      <c r="G3202" s="1" t="s">
        <v>690</v>
      </c>
    </row>
    <row r="3203" spans="1:7" x14ac:dyDescent="0.25">
      <c r="A3203" s="1" t="s">
        <v>121</v>
      </c>
      <c r="C3203" s="1" t="s">
        <v>573</v>
      </c>
      <c r="D3203" s="1" t="s">
        <v>574</v>
      </c>
      <c r="E3203" s="1" t="s">
        <v>575</v>
      </c>
      <c r="F3203" s="1" t="s">
        <v>559</v>
      </c>
      <c r="G3203" s="1" t="s">
        <v>560</v>
      </c>
    </row>
    <row r="3204" spans="1:7" x14ac:dyDescent="0.25">
      <c r="A3204" s="1" t="s">
        <v>121</v>
      </c>
      <c r="C3204" s="1" t="s">
        <v>784</v>
      </c>
      <c r="D3204" s="1" t="s">
        <v>785</v>
      </c>
      <c r="E3204" s="1" t="s">
        <v>786</v>
      </c>
      <c r="F3204" s="1" t="s">
        <v>689</v>
      </c>
      <c r="G3204" s="1" t="s">
        <v>690</v>
      </c>
    </row>
    <row r="3205" spans="1:7" x14ac:dyDescent="0.25">
      <c r="A3205" s="1" t="s">
        <v>121</v>
      </c>
      <c r="C3205" s="1" t="s">
        <v>570</v>
      </c>
      <c r="D3205" s="1" t="s">
        <v>571</v>
      </c>
      <c r="E3205" s="1" t="s">
        <v>572</v>
      </c>
      <c r="F3205" s="1" t="s">
        <v>559</v>
      </c>
      <c r="G3205" s="1" t="s">
        <v>560</v>
      </c>
    </row>
    <row r="3206" spans="1:7" x14ac:dyDescent="0.25">
      <c r="A3206" s="1" t="s">
        <v>121</v>
      </c>
      <c r="C3206" s="1" t="s">
        <v>781</v>
      </c>
      <c r="D3206" s="1" t="s">
        <v>782</v>
      </c>
      <c r="E3206" s="1" t="s">
        <v>783</v>
      </c>
      <c r="F3206" s="1" t="s">
        <v>689</v>
      </c>
      <c r="G3206" s="1" t="s">
        <v>690</v>
      </c>
    </row>
    <row r="3207" spans="1:7" x14ac:dyDescent="0.25">
      <c r="A3207" s="1" t="s">
        <v>121</v>
      </c>
      <c r="C3207" s="1" t="s">
        <v>567</v>
      </c>
      <c r="D3207" s="1" t="s">
        <v>568</v>
      </c>
      <c r="E3207" s="1" t="s">
        <v>569</v>
      </c>
      <c r="F3207" s="1" t="s">
        <v>559</v>
      </c>
      <c r="G3207" s="1" t="s">
        <v>560</v>
      </c>
    </row>
    <row r="3208" spans="1:7" x14ac:dyDescent="0.25">
      <c r="A3208" s="1" t="s">
        <v>121</v>
      </c>
      <c r="C3208" s="1" t="s">
        <v>778</v>
      </c>
      <c r="D3208" s="1" t="s">
        <v>779</v>
      </c>
      <c r="E3208" s="1" t="s">
        <v>780</v>
      </c>
      <c r="F3208" s="1" t="s">
        <v>689</v>
      </c>
      <c r="G3208" s="1" t="s">
        <v>690</v>
      </c>
    </row>
    <row r="3209" spans="1:7" x14ac:dyDescent="0.25">
      <c r="A3209" s="1" t="s">
        <v>121</v>
      </c>
      <c r="C3209" s="1" t="s">
        <v>564</v>
      </c>
      <c r="D3209" s="1" t="s">
        <v>565</v>
      </c>
      <c r="E3209" s="1" t="s">
        <v>566</v>
      </c>
      <c r="F3209" s="1" t="s">
        <v>559</v>
      </c>
      <c r="G3209" s="1" t="s">
        <v>560</v>
      </c>
    </row>
    <row r="3210" spans="1:7" x14ac:dyDescent="0.25">
      <c r="A3210" s="1" t="s">
        <v>121</v>
      </c>
      <c r="C3210" s="1" t="s">
        <v>775</v>
      </c>
      <c r="D3210" s="1" t="s">
        <v>776</v>
      </c>
      <c r="E3210" s="1" t="s">
        <v>777</v>
      </c>
      <c r="F3210" s="1" t="s">
        <v>689</v>
      </c>
      <c r="G3210" s="1" t="s">
        <v>690</v>
      </c>
    </row>
    <row r="3211" spans="1:7" x14ac:dyDescent="0.25">
      <c r="A3211" s="1" t="s">
        <v>121</v>
      </c>
      <c r="C3211" s="1" t="s">
        <v>561</v>
      </c>
      <c r="D3211" s="1" t="s">
        <v>562</v>
      </c>
      <c r="E3211" s="1" t="s">
        <v>563</v>
      </c>
      <c r="F3211" s="1" t="s">
        <v>559</v>
      </c>
      <c r="G3211" s="1" t="s">
        <v>560</v>
      </c>
    </row>
    <row r="3212" spans="1:7" x14ac:dyDescent="0.25">
      <c r="A3212" s="1" t="s">
        <v>121</v>
      </c>
      <c r="C3212" s="1" t="s">
        <v>772</v>
      </c>
      <c r="D3212" s="1" t="s">
        <v>773</v>
      </c>
      <c r="E3212" s="1" t="s">
        <v>774</v>
      </c>
      <c r="F3212" s="1" t="s">
        <v>689</v>
      </c>
      <c r="G3212" s="1" t="s">
        <v>690</v>
      </c>
    </row>
    <row r="3213" spans="1:7" x14ac:dyDescent="0.25">
      <c r="A3213" s="1" t="s">
        <v>121</v>
      </c>
      <c r="C3213" s="1" t="s">
        <v>556</v>
      </c>
      <c r="D3213" s="1" t="s">
        <v>557</v>
      </c>
      <c r="E3213" s="1" t="s">
        <v>558</v>
      </c>
      <c r="F3213" s="1" t="s">
        <v>559</v>
      </c>
      <c r="G3213" s="1" t="s">
        <v>560</v>
      </c>
    </row>
    <row r="3214" spans="1:7" x14ac:dyDescent="0.25">
      <c r="A3214" s="1" t="s">
        <v>121</v>
      </c>
      <c r="C3214" s="1" t="s">
        <v>122</v>
      </c>
      <c r="D3214" s="1" t="s">
        <v>770</v>
      </c>
      <c r="E3214" s="1" t="s">
        <v>771</v>
      </c>
      <c r="F3214" s="1" t="s">
        <v>689</v>
      </c>
      <c r="G3214" s="1" t="s">
        <v>690</v>
      </c>
    </row>
    <row r="3215" spans="1:7" x14ac:dyDescent="0.25">
      <c r="A3215" s="1" t="s">
        <v>121</v>
      </c>
      <c r="C3215" s="1" t="s">
        <v>767</v>
      </c>
      <c r="D3215" s="1" t="s">
        <v>768</v>
      </c>
      <c r="E3215" s="1" t="s">
        <v>769</v>
      </c>
      <c r="F3215" s="1" t="s">
        <v>689</v>
      </c>
      <c r="G3215" s="1" t="s">
        <v>690</v>
      </c>
    </row>
    <row r="3216" spans="1:7" x14ac:dyDescent="0.25">
      <c r="A3216" s="1" t="s">
        <v>121</v>
      </c>
      <c r="C3216" s="1" t="s">
        <v>764</v>
      </c>
      <c r="D3216" s="1" t="s">
        <v>765</v>
      </c>
      <c r="E3216" s="1" t="s">
        <v>766</v>
      </c>
      <c r="F3216" s="1" t="s">
        <v>689</v>
      </c>
      <c r="G3216" s="1" t="s">
        <v>690</v>
      </c>
    </row>
    <row r="3217" spans="1:7" x14ac:dyDescent="0.25">
      <c r="A3217" s="1" t="s">
        <v>121</v>
      </c>
      <c r="C3217" s="1" t="s">
        <v>761</v>
      </c>
      <c r="D3217" s="1" t="s">
        <v>762</v>
      </c>
      <c r="E3217" s="1" t="s">
        <v>763</v>
      </c>
      <c r="F3217" s="1" t="s">
        <v>689</v>
      </c>
      <c r="G3217" s="1" t="s">
        <v>690</v>
      </c>
    </row>
    <row r="3218" spans="1:7" x14ac:dyDescent="0.25">
      <c r="A3218" s="1" t="s">
        <v>121</v>
      </c>
      <c r="C3218" s="1" t="s">
        <v>759</v>
      </c>
      <c r="D3218" s="1" t="s">
        <v>732</v>
      </c>
      <c r="E3218" s="1" t="s">
        <v>760</v>
      </c>
      <c r="F3218" s="1" t="s">
        <v>689</v>
      </c>
      <c r="G3218" s="1" t="s">
        <v>690</v>
      </c>
    </row>
    <row r="3219" spans="1:7" x14ac:dyDescent="0.25">
      <c r="A3219" s="1" t="s">
        <v>121</v>
      </c>
      <c r="C3219" s="1" t="s">
        <v>757</v>
      </c>
      <c r="D3219" s="1" t="s">
        <v>758</v>
      </c>
      <c r="E3219" s="1" t="s">
        <v>733</v>
      </c>
      <c r="F3219" s="1" t="s">
        <v>689</v>
      </c>
      <c r="G3219" s="1" t="s">
        <v>690</v>
      </c>
    </row>
    <row r="3220" spans="1:7" x14ac:dyDescent="0.25">
      <c r="A3220" s="1" t="s">
        <v>121</v>
      </c>
      <c r="C3220" s="1" t="s">
        <v>754</v>
      </c>
      <c r="D3220" s="1" t="s">
        <v>755</v>
      </c>
      <c r="E3220" s="1" t="s">
        <v>756</v>
      </c>
      <c r="F3220" s="1" t="s">
        <v>689</v>
      </c>
      <c r="G3220" s="1" t="s">
        <v>690</v>
      </c>
    </row>
    <row r="3221" spans="1:7" x14ac:dyDescent="0.25">
      <c r="A3221" s="1" t="s">
        <v>121</v>
      </c>
      <c r="C3221" s="1" t="s">
        <v>751</v>
      </c>
      <c r="D3221" s="1" t="s">
        <v>752</v>
      </c>
      <c r="E3221" s="1" t="s">
        <v>753</v>
      </c>
      <c r="F3221" s="1" t="s">
        <v>689</v>
      </c>
      <c r="G3221" s="1" t="s">
        <v>690</v>
      </c>
    </row>
    <row r="3222" spans="1:7" x14ac:dyDescent="0.25">
      <c r="A3222" s="1" t="s">
        <v>121</v>
      </c>
      <c r="C3222" s="1" t="s">
        <v>749</v>
      </c>
      <c r="D3222" s="1" t="s">
        <v>747</v>
      </c>
      <c r="E3222" s="1" t="s">
        <v>750</v>
      </c>
      <c r="F3222" s="1" t="s">
        <v>689</v>
      </c>
      <c r="G3222" s="1" t="s">
        <v>690</v>
      </c>
    </row>
    <row r="3223" spans="1:7" x14ac:dyDescent="0.25">
      <c r="A3223" s="1" t="s">
        <v>121</v>
      </c>
      <c r="C3223" s="1" t="s">
        <v>746</v>
      </c>
      <c r="D3223" s="1" t="s">
        <v>747</v>
      </c>
      <c r="E3223" s="1" t="s">
        <v>748</v>
      </c>
      <c r="F3223" s="1" t="s">
        <v>689</v>
      </c>
      <c r="G3223" s="1" t="s">
        <v>690</v>
      </c>
    </row>
    <row r="3224" spans="1:7" x14ac:dyDescent="0.25">
      <c r="A3224" s="1" t="s">
        <v>121</v>
      </c>
      <c r="C3224" s="1" t="s">
        <v>743</v>
      </c>
      <c r="D3224" s="1" t="s">
        <v>744</v>
      </c>
      <c r="E3224" s="1" t="s">
        <v>745</v>
      </c>
      <c r="F3224" s="1" t="s">
        <v>689</v>
      </c>
      <c r="G3224" s="1" t="s">
        <v>690</v>
      </c>
    </row>
    <row r="3225" spans="1:7" x14ac:dyDescent="0.25">
      <c r="A3225" s="1" t="s">
        <v>121</v>
      </c>
      <c r="C3225" s="1" t="s">
        <v>740</v>
      </c>
      <c r="D3225" s="1" t="s">
        <v>741</v>
      </c>
      <c r="E3225" s="1" t="s">
        <v>742</v>
      </c>
      <c r="F3225" s="1" t="s">
        <v>689</v>
      </c>
      <c r="G3225" s="1" t="s">
        <v>690</v>
      </c>
    </row>
    <row r="3226" spans="1:7" x14ac:dyDescent="0.25">
      <c r="A3226" s="1" t="s">
        <v>121</v>
      </c>
      <c r="C3226" s="1" t="s">
        <v>737</v>
      </c>
      <c r="D3226" s="1" t="s">
        <v>738</v>
      </c>
      <c r="E3226" s="1" t="s">
        <v>739</v>
      </c>
      <c r="F3226" s="1" t="s">
        <v>689</v>
      </c>
      <c r="G3226" s="1" t="s">
        <v>690</v>
      </c>
    </row>
    <row r="3227" spans="1:7" x14ac:dyDescent="0.25">
      <c r="A3227" s="1" t="s">
        <v>121</v>
      </c>
      <c r="C3227" s="1" t="s">
        <v>734</v>
      </c>
      <c r="D3227" s="1" t="s">
        <v>735</v>
      </c>
      <c r="E3227" s="1" t="s">
        <v>736</v>
      </c>
      <c r="F3227" s="1" t="s">
        <v>689</v>
      </c>
      <c r="G3227" s="1" t="s">
        <v>690</v>
      </c>
    </row>
    <row r="3228" spans="1:7" x14ac:dyDescent="0.25">
      <c r="A3228" s="1" t="s">
        <v>121</v>
      </c>
      <c r="C3228" s="1" t="s">
        <v>731</v>
      </c>
      <c r="D3228" s="1" t="s">
        <v>732</v>
      </c>
      <c r="E3228" s="1" t="s">
        <v>733</v>
      </c>
      <c r="F3228" s="1" t="s">
        <v>689</v>
      </c>
      <c r="G3228" s="1" t="s">
        <v>690</v>
      </c>
    </row>
    <row r="3229" spans="1:7" x14ac:dyDescent="0.25">
      <c r="A3229" s="1" t="s">
        <v>121</v>
      </c>
      <c r="C3229" s="1" t="s">
        <v>728</v>
      </c>
      <c r="D3229" s="1" t="s">
        <v>729</v>
      </c>
      <c r="E3229" s="1" t="s">
        <v>730</v>
      </c>
      <c r="F3229" s="1" t="s">
        <v>689</v>
      </c>
      <c r="G3229" s="1" t="s">
        <v>690</v>
      </c>
    </row>
    <row r="3230" spans="1:7" x14ac:dyDescent="0.25">
      <c r="A3230" s="1" t="s">
        <v>121</v>
      </c>
      <c r="C3230" s="1" t="s">
        <v>725</v>
      </c>
      <c r="D3230" s="1" t="s">
        <v>726</v>
      </c>
      <c r="E3230" s="1" t="s">
        <v>727</v>
      </c>
      <c r="F3230" s="1" t="s">
        <v>689</v>
      </c>
      <c r="G3230" s="1" t="s">
        <v>690</v>
      </c>
    </row>
    <row r="3231" spans="1:7" x14ac:dyDescent="0.25">
      <c r="A3231" s="1" t="s">
        <v>121</v>
      </c>
      <c r="C3231" s="1" t="s">
        <v>722</v>
      </c>
      <c r="D3231" s="1" t="s">
        <v>723</v>
      </c>
      <c r="E3231" s="1" t="s">
        <v>724</v>
      </c>
      <c r="F3231" s="1" t="s">
        <v>689</v>
      </c>
      <c r="G3231" s="1" t="s">
        <v>690</v>
      </c>
    </row>
    <row r="3232" spans="1:7" x14ac:dyDescent="0.25">
      <c r="A3232" s="1" t="s">
        <v>121</v>
      </c>
      <c r="C3232" s="1" t="s">
        <v>719</v>
      </c>
      <c r="D3232" s="1" t="s">
        <v>720</v>
      </c>
      <c r="E3232" s="1" t="s">
        <v>721</v>
      </c>
      <c r="F3232" s="1" t="s">
        <v>689</v>
      </c>
      <c r="G3232" s="1" t="s">
        <v>690</v>
      </c>
    </row>
    <row r="3233" spans="1:7" x14ac:dyDescent="0.25">
      <c r="A3233" s="1" t="s">
        <v>121</v>
      </c>
      <c r="C3233" s="1" t="s">
        <v>716</v>
      </c>
      <c r="D3233" s="1" t="s">
        <v>717</v>
      </c>
      <c r="E3233" s="1" t="s">
        <v>718</v>
      </c>
      <c r="F3233" s="1" t="s">
        <v>689</v>
      </c>
      <c r="G3233" s="1" t="s">
        <v>690</v>
      </c>
    </row>
    <row r="3234" spans="1:7" x14ac:dyDescent="0.25">
      <c r="A3234" s="1" t="s">
        <v>121</v>
      </c>
      <c r="C3234" s="1" t="s">
        <v>713</v>
      </c>
      <c r="D3234" s="1" t="s">
        <v>714</v>
      </c>
      <c r="E3234" s="1" t="s">
        <v>715</v>
      </c>
      <c r="F3234" s="1" t="s">
        <v>689</v>
      </c>
      <c r="G3234" s="1" t="s">
        <v>690</v>
      </c>
    </row>
    <row r="3235" spans="1:7" x14ac:dyDescent="0.25">
      <c r="A3235" s="1" t="s">
        <v>121</v>
      </c>
      <c r="C3235" s="1" t="s">
        <v>710</v>
      </c>
      <c r="D3235" s="1" t="s">
        <v>711</v>
      </c>
      <c r="E3235" s="1" t="s">
        <v>712</v>
      </c>
      <c r="F3235" s="1" t="s">
        <v>689</v>
      </c>
      <c r="G3235" s="1" t="s">
        <v>690</v>
      </c>
    </row>
    <row r="3236" spans="1:7" x14ac:dyDescent="0.25">
      <c r="A3236" s="1" t="s">
        <v>121</v>
      </c>
      <c r="C3236" s="1" t="s">
        <v>709</v>
      </c>
      <c r="D3236" s="1" t="s">
        <v>698</v>
      </c>
      <c r="E3236" s="1" t="s">
        <v>699</v>
      </c>
      <c r="F3236" s="1" t="s">
        <v>689</v>
      </c>
      <c r="G3236" s="1" t="s">
        <v>690</v>
      </c>
    </row>
    <row r="3237" spans="1:7" x14ac:dyDescent="0.25">
      <c r="A3237" s="1" t="s">
        <v>121</v>
      </c>
      <c r="C3237" s="1" t="s">
        <v>706</v>
      </c>
      <c r="D3237" s="1" t="s">
        <v>707</v>
      </c>
      <c r="E3237" s="1" t="s">
        <v>708</v>
      </c>
      <c r="F3237" s="1" t="s">
        <v>689</v>
      </c>
      <c r="G3237" s="1" t="s">
        <v>690</v>
      </c>
    </row>
    <row r="3238" spans="1:7" x14ac:dyDescent="0.25">
      <c r="A3238" s="1" t="s">
        <v>121</v>
      </c>
      <c r="C3238" s="1" t="s">
        <v>703</v>
      </c>
      <c r="D3238" s="1" t="s">
        <v>704</v>
      </c>
      <c r="E3238" s="1" t="s">
        <v>705</v>
      </c>
      <c r="F3238" s="1" t="s">
        <v>689</v>
      </c>
      <c r="G3238" s="1" t="s">
        <v>690</v>
      </c>
    </row>
    <row r="3239" spans="1:7" x14ac:dyDescent="0.25">
      <c r="A3239" s="1" t="s">
        <v>121</v>
      </c>
      <c r="C3239" s="1" t="s">
        <v>700</v>
      </c>
      <c r="D3239" s="1" t="s">
        <v>701</v>
      </c>
      <c r="E3239" s="1" t="s">
        <v>702</v>
      </c>
      <c r="F3239" s="1" t="s">
        <v>689</v>
      </c>
      <c r="G3239" s="1" t="s">
        <v>690</v>
      </c>
    </row>
    <row r="3240" spans="1:7" x14ac:dyDescent="0.25">
      <c r="A3240" s="1" t="s">
        <v>121</v>
      </c>
      <c r="C3240" s="1" t="s">
        <v>697</v>
      </c>
      <c r="D3240" s="1" t="s">
        <v>698</v>
      </c>
      <c r="E3240" s="1" t="s">
        <v>699</v>
      </c>
      <c r="F3240" s="1" t="s">
        <v>689</v>
      </c>
      <c r="G3240" s="1" t="s">
        <v>690</v>
      </c>
    </row>
    <row r="3241" spans="1:7" x14ac:dyDescent="0.25">
      <c r="A3241" s="1" t="s">
        <v>121</v>
      </c>
      <c r="C3241" s="1" t="s">
        <v>694</v>
      </c>
      <c r="D3241" s="1" t="s">
        <v>695</v>
      </c>
      <c r="E3241" s="1" t="s">
        <v>696</v>
      </c>
      <c r="F3241" s="1" t="s">
        <v>689</v>
      </c>
      <c r="G3241" s="1" t="s">
        <v>690</v>
      </c>
    </row>
    <row r="3242" spans="1:7" x14ac:dyDescent="0.25">
      <c r="A3242" s="1" t="s">
        <v>121</v>
      </c>
      <c r="C3242" s="1" t="s">
        <v>691</v>
      </c>
      <c r="D3242" s="1" t="s">
        <v>692</v>
      </c>
      <c r="E3242" s="1" t="s">
        <v>693</v>
      </c>
      <c r="F3242" s="1" t="s">
        <v>689</v>
      </c>
      <c r="G3242" s="1" t="s">
        <v>690</v>
      </c>
    </row>
    <row r="3243" spans="1:7" x14ac:dyDescent="0.25">
      <c r="A3243" s="1" t="s">
        <v>121</v>
      </c>
      <c r="C3243" s="1" t="s">
        <v>686</v>
      </c>
      <c r="D3243" s="1" t="s">
        <v>687</v>
      </c>
      <c r="E3243" s="1" t="s">
        <v>688</v>
      </c>
      <c r="F3243" s="1" t="s">
        <v>689</v>
      </c>
      <c r="G3243" s="1" t="s">
        <v>690</v>
      </c>
    </row>
    <row r="3249" spans="1:7" x14ac:dyDescent="0.25">
      <c r="A3249" s="1" t="s">
        <v>1422</v>
      </c>
      <c r="B3249" s="1" t="s">
        <v>545</v>
      </c>
    </row>
    <row r="3251" spans="1:7" x14ac:dyDescent="0.25">
      <c r="A3251" s="1" t="s">
        <v>111</v>
      </c>
      <c r="B3251" s="1" t="s">
        <v>112</v>
      </c>
      <c r="C3251" s="1" t="s">
        <v>113</v>
      </c>
    </row>
    <row r="3253" spans="1:7" x14ac:dyDescent="0.25">
      <c r="A3253" s="1" t="s">
        <v>114</v>
      </c>
      <c r="B3253" s="1" t="s">
        <v>1423</v>
      </c>
      <c r="C3253" s="1" t="s">
        <v>1424</v>
      </c>
      <c r="D3253" s="1" t="s">
        <v>1425</v>
      </c>
      <c r="E3253" s="1" t="s">
        <v>118</v>
      </c>
      <c r="F3253" s="1" t="s">
        <v>119</v>
      </c>
      <c r="G3253" s="1" t="s">
        <v>120</v>
      </c>
    </row>
    <row r="3254" spans="1:7" x14ac:dyDescent="0.25">
      <c r="A3254" s="1" t="s">
        <v>121</v>
      </c>
      <c r="C3254" s="1" t="s">
        <v>200</v>
      </c>
      <c r="D3254" s="1" t="s">
        <v>1426</v>
      </c>
      <c r="E3254" s="1" t="s">
        <v>201</v>
      </c>
      <c r="F3254" s="1" t="s">
        <v>202</v>
      </c>
    </row>
    <row r="3255" spans="1:7" x14ac:dyDescent="0.25">
      <c r="A3255" s="1" t="s">
        <v>121</v>
      </c>
      <c r="C3255" s="1" t="s">
        <v>203</v>
      </c>
      <c r="D3255" s="1" t="s">
        <v>1427</v>
      </c>
      <c r="E3255" s="1" t="s">
        <v>201</v>
      </c>
      <c r="F3255" s="1" t="s">
        <v>202</v>
      </c>
    </row>
    <row r="3256" spans="1:7" x14ac:dyDescent="0.25">
      <c r="A3256" s="1" t="s">
        <v>121</v>
      </c>
      <c r="C3256" s="1" t="s">
        <v>205</v>
      </c>
      <c r="D3256" s="1" t="s">
        <v>1426</v>
      </c>
      <c r="E3256" s="1" t="s">
        <v>201</v>
      </c>
      <c r="F3256" s="1" t="s">
        <v>202</v>
      </c>
    </row>
    <row r="3257" spans="1:7" x14ac:dyDescent="0.25">
      <c r="A3257" s="1" t="s">
        <v>121</v>
      </c>
      <c r="C3257" s="1" t="s">
        <v>208</v>
      </c>
      <c r="D3257" s="1" t="s">
        <v>1428</v>
      </c>
      <c r="E3257" s="1" t="s">
        <v>201</v>
      </c>
      <c r="F3257" s="1" t="s">
        <v>202</v>
      </c>
    </row>
    <row r="3258" spans="1:7" x14ac:dyDescent="0.25">
      <c r="A3258" s="1" t="s">
        <v>121</v>
      </c>
      <c r="C3258" s="1" t="s">
        <v>1429</v>
      </c>
      <c r="D3258" s="1" t="s">
        <v>1430</v>
      </c>
      <c r="E3258" s="1" t="s">
        <v>201</v>
      </c>
      <c r="F3258" s="1" t="s">
        <v>202</v>
      </c>
    </row>
    <row r="3259" spans="1:7" x14ac:dyDescent="0.25">
      <c r="A3259" s="1" t="s">
        <v>121</v>
      </c>
      <c r="C3259" s="1" t="s">
        <v>214</v>
      </c>
      <c r="D3259" s="1" t="s">
        <v>1431</v>
      </c>
      <c r="E3259" s="1" t="s">
        <v>201</v>
      </c>
      <c r="F3259" s="1" t="s">
        <v>202</v>
      </c>
    </row>
    <row r="3260" spans="1:7" x14ac:dyDescent="0.25">
      <c r="A3260" s="1" t="s">
        <v>121</v>
      </c>
      <c r="C3260" s="1" t="s">
        <v>217</v>
      </c>
      <c r="D3260" s="1" t="s">
        <v>1432</v>
      </c>
      <c r="E3260" s="1" t="s">
        <v>201</v>
      </c>
      <c r="F3260" s="1" t="s">
        <v>202</v>
      </c>
    </row>
    <row r="3261" spans="1:7" x14ac:dyDescent="0.25">
      <c r="A3261" s="1" t="s">
        <v>121</v>
      </c>
      <c r="C3261" s="1" t="s">
        <v>219</v>
      </c>
      <c r="D3261" s="1" t="s">
        <v>1433</v>
      </c>
      <c r="E3261" s="1" t="s">
        <v>201</v>
      </c>
      <c r="F3261" s="1" t="s">
        <v>202</v>
      </c>
    </row>
    <row r="3262" spans="1:7" x14ac:dyDescent="0.25">
      <c r="A3262" s="1" t="s">
        <v>121</v>
      </c>
      <c r="C3262" s="1" t="s">
        <v>221</v>
      </c>
      <c r="D3262" s="1" t="s">
        <v>1434</v>
      </c>
      <c r="E3262" s="1" t="s">
        <v>201</v>
      </c>
      <c r="F3262" s="1" t="s">
        <v>202</v>
      </c>
    </row>
    <row r="3263" spans="1:7" x14ac:dyDescent="0.25">
      <c r="A3263" s="1" t="s">
        <v>121</v>
      </c>
      <c r="C3263" s="1" t="s">
        <v>223</v>
      </c>
      <c r="D3263" s="1" t="s">
        <v>1435</v>
      </c>
      <c r="E3263" s="1" t="s">
        <v>201</v>
      </c>
      <c r="F3263" s="1" t="s">
        <v>202</v>
      </c>
    </row>
    <row r="3264" spans="1:7" x14ac:dyDescent="0.25">
      <c r="A3264" s="1" t="s">
        <v>121</v>
      </c>
      <c r="C3264" s="1" t="s">
        <v>225</v>
      </c>
      <c r="D3264" s="1" t="s">
        <v>1436</v>
      </c>
      <c r="E3264" s="1" t="s">
        <v>201</v>
      </c>
      <c r="F3264" s="1" t="s">
        <v>202</v>
      </c>
    </row>
    <row r="3265" spans="1:6" x14ac:dyDescent="0.25">
      <c r="A3265" s="1" t="s">
        <v>121</v>
      </c>
      <c r="C3265" s="1" t="s">
        <v>227</v>
      </c>
      <c r="D3265" s="1" t="s">
        <v>1437</v>
      </c>
      <c r="E3265" s="1" t="s">
        <v>201</v>
      </c>
      <c r="F3265" s="1" t="s">
        <v>202</v>
      </c>
    </row>
    <row r="3266" spans="1:6" x14ac:dyDescent="0.25">
      <c r="A3266" s="1" t="s">
        <v>121</v>
      </c>
      <c r="C3266" s="1" t="s">
        <v>229</v>
      </c>
      <c r="D3266" s="1" t="s">
        <v>1438</v>
      </c>
      <c r="E3266" s="1" t="s">
        <v>201</v>
      </c>
      <c r="F3266" s="1" t="s">
        <v>202</v>
      </c>
    </row>
    <row r="3267" spans="1:6" x14ac:dyDescent="0.25">
      <c r="A3267" s="1" t="s">
        <v>121</v>
      </c>
      <c r="C3267" s="1" t="s">
        <v>231</v>
      </c>
      <c r="D3267" s="1" t="s">
        <v>1439</v>
      </c>
      <c r="E3267" s="1" t="s">
        <v>201</v>
      </c>
      <c r="F3267" s="1" t="s">
        <v>202</v>
      </c>
    </row>
    <row r="3268" spans="1:6" x14ac:dyDescent="0.25">
      <c r="A3268" s="1" t="s">
        <v>121</v>
      </c>
      <c r="C3268" s="1" t="s">
        <v>232</v>
      </c>
      <c r="D3268" s="1" t="s">
        <v>1432</v>
      </c>
      <c r="E3268" s="1" t="s">
        <v>201</v>
      </c>
      <c r="F3268" s="1" t="s">
        <v>202</v>
      </c>
    </row>
    <row r="3269" spans="1:6" x14ac:dyDescent="0.25">
      <c r="A3269" s="1" t="s">
        <v>121</v>
      </c>
      <c r="C3269" s="1" t="s">
        <v>234</v>
      </c>
      <c r="D3269" s="1" t="s">
        <v>1440</v>
      </c>
      <c r="E3269" s="1" t="s">
        <v>201</v>
      </c>
      <c r="F3269" s="1" t="s">
        <v>202</v>
      </c>
    </row>
    <row r="3270" spans="1:6" x14ac:dyDescent="0.25">
      <c r="A3270" s="1" t="s">
        <v>121</v>
      </c>
      <c r="C3270" s="1" t="s">
        <v>240</v>
      </c>
      <c r="D3270" s="1" t="s">
        <v>1441</v>
      </c>
      <c r="E3270" s="1" t="s">
        <v>201</v>
      </c>
      <c r="F3270" s="1" t="s">
        <v>202</v>
      </c>
    </row>
    <row r="3271" spans="1:6" x14ac:dyDescent="0.25">
      <c r="A3271" s="1" t="s">
        <v>121</v>
      </c>
      <c r="C3271" s="1" t="s">
        <v>241</v>
      </c>
      <c r="D3271" s="1" t="s">
        <v>1442</v>
      </c>
      <c r="E3271" s="1" t="s">
        <v>201</v>
      </c>
      <c r="F3271" s="1" t="s">
        <v>202</v>
      </c>
    </row>
    <row r="3272" spans="1:6" x14ac:dyDescent="0.25">
      <c r="A3272" s="1" t="s">
        <v>121</v>
      </c>
      <c r="C3272" s="1" t="s">
        <v>243</v>
      </c>
      <c r="D3272" s="1" t="s">
        <v>1443</v>
      </c>
      <c r="E3272" s="1" t="s">
        <v>201</v>
      </c>
      <c r="F3272" s="1" t="s">
        <v>202</v>
      </c>
    </row>
    <row r="3273" spans="1:6" x14ac:dyDescent="0.25">
      <c r="A3273" s="1" t="s">
        <v>121</v>
      </c>
      <c r="C3273" s="1" t="s">
        <v>246</v>
      </c>
      <c r="D3273" s="1" t="s">
        <v>1444</v>
      </c>
      <c r="E3273" s="1" t="s">
        <v>201</v>
      </c>
      <c r="F3273" s="1" t="s">
        <v>202</v>
      </c>
    </row>
    <row r="3274" spans="1:6" x14ac:dyDescent="0.25">
      <c r="A3274" s="1" t="s">
        <v>121</v>
      </c>
      <c r="C3274" s="1" t="s">
        <v>251</v>
      </c>
      <c r="D3274" s="1" t="s">
        <v>1431</v>
      </c>
      <c r="E3274" s="1" t="s">
        <v>201</v>
      </c>
      <c r="F3274" s="1" t="s">
        <v>202</v>
      </c>
    </row>
    <row r="3275" spans="1:6" x14ac:dyDescent="0.25">
      <c r="A3275" s="1" t="s">
        <v>121</v>
      </c>
      <c r="C3275" s="1" t="s">
        <v>253</v>
      </c>
      <c r="D3275" s="1" t="s">
        <v>1445</v>
      </c>
      <c r="E3275" s="1" t="s">
        <v>201</v>
      </c>
      <c r="F3275" s="1" t="s">
        <v>202</v>
      </c>
    </row>
    <row r="3276" spans="1:6" x14ac:dyDescent="0.25">
      <c r="A3276" s="1" t="s">
        <v>121</v>
      </c>
      <c r="C3276" s="1" t="s">
        <v>255</v>
      </c>
      <c r="D3276" s="1" t="s">
        <v>1446</v>
      </c>
      <c r="E3276" s="1" t="s">
        <v>201</v>
      </c>
      <c r="F3276" s="1" t="s">
        <v>202</v>
      </c>
    </row>
    <row r="3277" spans="1:6" x14ac:dyDescent="0.25">
      <c r="A3277" s="1" t="s">
        <v>121</v>
      </c>
      <c r="C3277" s="1" t="s">
        <v>136</v>
      </c>
      <c r="D3277" s="1" t="s">
        <v>1447</v>
      </c>
      <c r="E3277" s="1" t="s">
        <v>201</v>
      </c>
      <c r="F3277" s="1" t="s">
        <v>202</v>
      </c>
    </row>
    <row r="3278" spans="1:6" x14ac:dyDescent="0.25">
      <c r="A3278" s="1" t="s">
        <v>121</v>
      </c>
      <c r="C3278" s="1" t="s">
        <v>261</v>
      </c>
      <c r="D3278" s="1" t="s">
        <v>1448</v>
      </c>
      <c r="E3278" s="1" t="s">
        <v>201</v>
      </c>
      <c r="F3278" s="1" t="s">
        <v>202</v>
      </c>
    </row>
    <row r="3279" spans="1:6" x14ac:dyDescent="0.25">
      <c r="A3279" s="1" t="s">
        <v>121</v>
      </c>
      <c r="C3279" s="1" t="s">
        <v>141</v>
      </c>
      <c r="D3279" s="1" t="s">
        <v>1449</v>
      </c>
      <c r="E3279" s="1" t="s">
        <v>201</v>
      </c>
      <c r="F3279" s="1" t="s">
        <v>202</v>
      </c>
    </row>
    <row r="3280" spans="1:6" x14ac:dyDescent="0.25">
      <c r="A3280" s="1" t="s">
        <v>121</v>
      </c>
      <c r="C3280" s="1" t="s">
        <v>1450</v>
      </c>
      <c r="D3280" s="1" t="s">
        <v>1451</v>
      </c>
      <c r="E3280" s="1" t="s">
        <v>201</v>
      </c>
      <c r="F3280" s="1" t="s">
        <v>202</v>
      </c>
    </row>
    <row r="3281" spans="1:6" x14ac:dyDescent="0.25">
      <c r="A3281" s="1" t="s">
        <v>121</v>
      </c>
      <c r="C3281" s="1" t="s">
        <v>144</v>
      </c>
      <c r="D3281" s="1" t="s">
        <v>1452</v>
      </c>
      <c r="E3281" s="1" t="s">
        <v>201</v>
      </c>
      <c r="F3281" s="1" t="s">
        <v>202</v>
      </c>
    </row>
    <row r="3282" spans="1:6" x14ac:dyDescent="0.25">
      <c r="A3282" s="1" t="s">
        <v>121</v>
      </c>
      <c r="C3282" s="1" t="s">
        <v>145</v>
      </c>
      <c r="D3282" s="1" t="s">
        <v>1453</v>
      </c>
      <c r="E3282" s="1" t="s">
        <v>201</v>
      </c>
      <c r="F3282" s="1" t="s">
        <v>202</v>
      </c>
    </row>
    <row r="3283" spans="1:6" x14ac:dyDescent="0.25">
      <c r="A3283" s="1" t="s">
        <v>121</v>
      </c>
      <c r="C3283" s="1" t="s">
        <v>1454</v>
      </c>
      <c r="D3283" s="1" t="s">
        <v>1455</v>
      </c>
      <c r="E3283" s="1" t="s">
        <v>201</v>
      </c>
      <c r="F3283" s="1" t="s">
        <v>202</v>
      </c>
    </row>
    <row r="3284" spans="1:6" x14ac:dyDescent="0.25">
      <c r="A3284" s="1" t="s">
        <v>121</v>
      </c>
      <c r="C3284" s="1" t="s">
        <v>147</v>
      </c>
      <c r="D3284" s="1" t="s">
        <v>1456</v>
      </c>
      <c r="E3284" s="1" t="s">
        <v>201</v>
      </c>
      <c r="F3284" s="1" t="s">
        <v>202</v>
      </c>
    </row>
    <row r="3285" spans="1:6" x14ac:dyDescent="0.25">
      <c r="A3285" s="1" t="s">
        <v>121</v>
      </c>
      <c r="C3285" s="1" t="s">
        <v>265</v>
      </c>
      <c r="D3285" s="1" t="s">
        <v>1456</v>
      </c>
      <c r="E3285" s="1" t="s">
        <v>201</v>
      </c>
      <c r="F3285" s="1" t="s">
        <v>202</v>
      </c>
    </row>
    <row r="3286" spans="1:6" x14ac:dyDescent="0.25">
      <c r="A3286" s="1" t="s">
        <v>121</v>
      </c>
      <c r="C3286" s="1" t="s">
        <v>149</v>
      </c>
      <c r="D3286" s="1" t="s">
        <v>1457</v>
      </c>
      <c r="E3286" s="1" t="s">
        <v>201</v>
      </c>
      <c r="F3286" s="1" t="s">
        <v>202</v>
      </c>
    </row>
    <row r="3287" spans="1:6" x14ac:dyDescent="0.25">
      <c r="A3287" s="1" t="s">
        <v>121</v>
      </c>
      <c r="C3287" s="1" t="s">
        <v>151</v>
      </c>
      <c r="D3287" s="1" t="s">
        <v>1431</v>
      </c>
      <c r="E3287" s="1" t="s">
        <v>201</v>
      </c>
      <c r="F3287" s="1" t="s">
        <v>202</v>
      </c>
    </row>
    <row r="3288" spans="1:6" x14ac:dyDescent="0.25">
      <c r="A3288" s="1" t="s">
        <v>121</v>
      </c>
      <c r="C3288" s="1" t="s">
        <v>268</v>
      </c>
      <c r="D3288" s="1" t="s">
        <v>1448</v>
      </c>
      <c r="E3288" s="1" t="s">
        <v>201</v>
      </c>
      <c r="F3288" s="1" t="s">
        <v>202</v>
      </c>
    </row>
    <row r="3289" spans="1:6" x14ac:dyDescent="0.25">
      <c r="A3289" s="1" t="s">
        <v>121</v>
      </c>
      <c r="C3289" s="1" t="s">
        <v>1458</v>
      </c>
      <c r="D3289" s="1" t="s">
        <v>1449</v>
      </c>
      <c r="E3289" s="1" t="s">
        <v>201</v>
      </c>
      <c r="F3289" s="1" t="s">
        <v>202</v>
      </c>
    </row>
    <row r="3290" spans="1:6" x14ac:dyDescent="0.25">
      <c r="A3290" s="1" t="s">
        <v>121</v>
      </c>
      <c r="C3290" s="1" t="s">
        <v>157</v>
      </c>
      <c r="D3290" s="1" t="s">
        <v>1456</v>
      </c>
      <c r="E3290" s="1" t="s">
        <v>201</v>
      </c>
      <c r="F3290" s="1" t="s">
        <v>202</v>
      </c>
    </row>
    <row r="3291" spans="1:6" x14ac:dyDescent="0.25">
      <c r="A3291" s="1" t="s">
        <v>121</v>
      </c>
      <c r="C3291" s="1" t="s">
        <v>161</v>
      </c>
      <c r="D3291" s="1" t="s">
        <v>1459</v>
      </c>
      <c r="E3291" s="1" t="s">
        <v>201</v>
      </c>
      <c r="F3291" s="1" t="s">
        <v>202</v>
      </c>
    </row>
    <row r="3292" spans="1:6" x14ac:dyDescent="0.25">
      <c r="A3292" s="1" t="s">
        <v>121</v>
      </c>
      <c r="C3292" s="1" t="s">
        <v>163</v>
      </c>
      <c r="D3292" s="1" t="s">
        <v>1460</v>
      </c>
      <c r="E3292" s="1" t="s">
        <v>201</v>
      </c>
      <c r="F3292" s="1" t="s">
        <v>202</v>
      </c>
    </row>
    <row r="3293" spans="1:6" x14ac:dyDescent="0.25">
      <c r="A3293" s="1" t="s">
        <v>121</v>
      </c>
      <c r="C3293" s="1" t="s">
        <v>166</v>
      </c>
      <c r="D3293" s="1" t="s">
        <v>1461</v>
      </c>
      <c r="E3293" s="1" t="s">
        <v>201</v>
      </c>
      <c r="F3293" s="1" t="s">
        <v>202</v>
      </c>
    </row>
    <row r="3294" spans="1:6" x14ac:dyDescent="0.25">
      <c r="A3294" s="1" t="s">
        <v>121</v>
      </c>
      <c r="C3294" s="1" t="s">
        <v>281</v>
      </c>
      <c r="D3294" s="1" t="s">
        <v>1462</v>
      </c>
      <c r="E3294" s="1" t="s">
        <v>201</v>
      </c>
      <c r="F3294" s="1" t="s">
        <v>202</v>
      </c>
    </row>
    <row r="3295" spans="1:6" x14ac:dyDescent="0.25">
      <c r="A3295" s="1" t="s">
        <v>121</v>
      </c>
      <c r="C3295" s="1" t="s">
        <v>286</v>
      </c>
      <c r="D3295" s="1" t="s">
        <v>1463</v>
      </c>
      <c r="E3295" s="1" t="s">
        <v>201</v>
      </c>
      <c r="F3295" s="1" t="s">
        <v>202</v>
      </c>
    </row>
    <row r="3296" spans="1:6" x14ac:dyDescent="0.25">
      <c r="A3296" s="1" t="s">
        <v>121</v>
      </c>
      <c r="C3296" s="1" t="s">
        <v>170</v>
      </c>
      <c r="D3296" s="1" t="s">
        <v>1464</v>
      </c>
      <c r="E3296" s="1" t="s">
        <v>201</v>
      </c>
      <c r="F3296" s="1" t="s">
        <v>202</v>
      </c>
    </row>
    <row r="3297" spans="1:6" x14ac:dyDescent="0.25">
      <c r="A3297" s="1" t="s">
        <v>121</v>
      </c>
      <c r="C3297" s="1" t="s">
        <v>172</v>
      </c>
      <c r="D3297" s="1" t="s">
        <v>1453</v>
      </c>
      <c r="E3297" s="1" t="s">
        <v>201</v>
      </c>
      <c r="F3297" s="1" t="s">
        <v>202</v>
      </c>
    </row>
    <row r="3298" spans="1:6" x14ac:dyDescent="0.25">
      <c r="A3298" s="1" t="s">
        <v>121</v>
      </c>
      <c r="C3298" s="1" t="s">
        <v>288</v>
      </c>
      <c r="D3298" s="1" t="s">
        <v>1465</v>
      </c>
      <c r="E3298" s="1" t="s">
        <v>201</v>
      </c>
      <c r="F3298" s="1" t="s">
        <v>202</v>
      </c>
    </row>
    <row r="3299" spans="1:6" x14ac:dyDescent="0.25">
      <c r="A3299" s="1" t="s">
        <v>121</v>
      </c>
      <c r="C3299" s="1" t="s">
        <v>1466</v>
      </c>
      <c r="D3299" s="1" t="s">
        <v>1467</v>
      </c>
      <c r="E3299" s="1" t="s">
        <v>201</v>
      </c>
      <c r="F3299" s="1" t="s">
        <v>202</v>
      </c>
    </row>
    <row r="3300" spans="1:6" x14ac:dyDescent="0.25">
      <c r="A3300" s="1" t="s">
        <v>121</v>
      </c>
      <c r="C3300" s="1" t="s">
        <v>180</v>
      </c>
      <c r="D3300" s="1" t="s">
        <v>222</v>
      </c>
      <c r="E3300" s="1" t="s">
        <v>201</v>
      </c>
      <c r="F3300" s="1" t="s">
        <v>202</v>
      </c>
    </row>
    <row r="3301" spans="1:6" x14ac:dyDescent="0.25">
      <c r="A3301" s="1" t="s">
        <v>121</v>
      </c>
      <c r="C3301" s="1" t="s">
        <v>182</v>
      </c>
      <c r="D3301" s="1" t="s">
        <v>236</v>
      </c>
      <c r="E3301" s="1" t="s">
        <v>201</v>
      </c>
      <c r="F3301" s="1" t="s">
        <v>202</v>
      </c>
    </row>
    <row r="3302" spans="1:6" x14ac:dyDescent="0.25">
      <c r="A3302" s="1" t="s">
        <v>121</v>
      </c>
      <c r="C3302" s="1" t="s">
        <v>184</v>
      </c>
      <c r="D3302" s="1" t="s">
        <v>1468</v>
      </c>
      <c r="E3302" s="1" t="s">
        <v>201</v>
      </c>
      <c r="F3302" s="1" t="s">
        <v>202</v>
      </c>
    </row>
    <row r="3303" spans="1:6" x14ac:dyDescent="0.25">
      <c r="A3303" s="1" t="s">
        <v>121</v>
      </c>
      <c r="C3303" s="1" t="s">
        <v>445</v>
      </c>
      <c r="D3303" s="1" t="s">
        <v>1469</v>
      </c>
      <c r="E3303" s="1" t="s">
        <v>201</v>
      </c>
      <c r="F3303" s="1" t="s">
        <v>202</v>
      </c>
    </row>
    <row r="3304" spans="1:6" x14ac:dyDescent="0.25">
      <c r="A3304" s="1" t="s">
        <v>121</v>
      </c>
      <c r="C3304" s="1" t="s">
        <v>192</v>
      </c>
      <c r="D3304" s="1" t="s">
        <v>1469</v>
      </c>
      <c r="E3304" s="1" t="s">
        <v>201</v>
      </c>
      <c r="F3304" s="1" t="s">
        <v>202</v>
      </c>
    </row>
    <row r="3305" spans="1:6" x14ac:dyDescent="0.25">
      <c r="A3305" s="1" t="s">
        <v>121</v>
      </c>
      <c r="C3305" s="1" t="s">
        <v>198</v>
      </c>
      <c r="D3305" s="1" t="s">
        <v>1470</v>
      </c>
      <c r="E3305" s="1" t="s">
        <v>201</v>
      </c>
      <c r="F3305" s="1" t="s">
        <v>202</v>
      </c>
    </row>
    <row r="3307" spans="1:6" x14ac:dyDescent="0.25">
      <c r="A3307" s="1" t="s">
        <v>301</v>
      </c>
      <c r="C3307" s="1" t="s">
        <v>302</v>
      </c>
      <c r="D3307" s="1" t="s">
        <v>1471</v>
      </c>
      <c r="E3307" s="1" t="s">
        <v>201</v>
      </c>
      <c r="F3307" s="1" t="s">
        <v>202</v>
      </c>
    </row>
    <row r="3308" spans="1:6" x14ac:dyDescent="0.25">
      <c r="A3308" s="1" t="s">
        <v>301</v>
      </c>
      <c r="C3308" s="1" t="s">
        <v>304</v>
      </c>
      <c r="D3308" s="1" t="s">
        <v>1472</v>
      </c>
      <c r="E3308" s="1" t="s">
        <v>201</v>
      </c>
      <c r="F3308" s="1" t="s">
        <v>202</v>
      </c>
    </row>
    <row r="3309" spans="1:6" x14ac:dyDescent="0.25">
      <c r="A3309" s="1" t="s">
        <v>301</v>
      </c>
      <c r="C3309" s="1" t="s">
        <v>305</v>
      </c>
      <c r="D3309" s="1" t="s">
        <v>1473</v>
      </c>
      <c r="E3309" s="1" t="s">
        <v>201</v>
      </c>
      <c r="F3309" s="1" t="s">
        <v>202</v>
      </c>
    </row>
    <row r="3310" spans="1:6" x14ac:dyDescent="0.25">
      <c r="A3310" s="1" t="s">
        <v>301</v>
      </c>
      <c r="C3310" s="1" t="s">
        <v>307</v>
      </c>
      <c r="D3310" s="1" t="s">
        <v>1474</v>
      </c>
      <c r="E3310" s="1" t="s">
        <v>201</v>
      </c>
      <c r="F3310" s="1" t="s">
        <v>202</v>
      </c>
    </row>
    <row r="3311" spans="1:6" x14ac:dyDescent="0.25">
      <c r="A3311" s="1" t="s">
        <v>301</v>
      </c>
      <c r="C3311" s="1" t="s">
        <v>309</v>
      </c>
      <c r="D3311" s="1" t="s">
        <v>1475</v>
      </c>
      <c r="E3311" s="1" t="s">
        <v>201</v>
      </c>
      <c r="F3311" s="1" t="s">
        <v>202</v>
      </c>
    </row>
    <row r="3312" spans="1:6" x14ac:dyDescent="0.25">
      <c r="A3312" s="1" t="s">
        <v>301</v>
      </c>
      <c r="C3312" s="1" t="s">
        <v>313</v>
      </c>
      <c r="D3312" s="1" t="s">
        <v>417</v>
      </c>
      <c r="E3312" s="1" t="s">
        <v>201</v>
      </c>
      <c r="F3312" s="1" t="s">
        <v>202</v>
      </c>
    </row>
    <row r="3313" spans="1:6" x14ac:dyDescent="0.25">
      <c r="A3313" s="1" t="s">
        <v>301</v>
      </c>
      <c r="C3313" s="1" t="s">
        <v>315</v>
      </c>
      <c r="D3313" s="1" t="s">
        <v>1476</v>
      </c>
      <c r="E3313" s="1" t="s">
        <v>201</v>
      </c>
      <c r="F3313" s="1" t="s">
        <v>202</v>
      </c>
    </row>
    <row r="3314" spans="1:6" x14ac:dyDescent="0.25">
      <c r="A3314" s="1" t="s">
        <v>301</v>
      </c>
      <c r="C3314" s="1" t="s">
        <v>317</v>
      </c>
      <c r="D3314" s="1" t="s">
        <v>419</v>
      </c>
      <c r="E3314" s="1" t="s">
        <v>201</v>
      </c>
      <c r="F3314" s="1" t="s">
        <v>202</v>
      </c>
    </row>
    <row r="3315" spans="1:6" x14ac:dyDescent="0.25">
      <c r="A3315" s="1" t="s">
        <v>301</v>
      </c>
      <c r="C3315" s="1" t="s">
        <v>319</v>
      </c>
      <c r="D3315" s="1" t="s">
        <v>1477</v>
      </c>
      <c r="E3315" s="1" t="s">
        <v>201</v>
      </c>
      <c r="F3315" s="1" t="s">
        <v>202</v>
      </c>
    </row>
    <row r="3316" spans="1:6" x14ac:dyDescent="0.25">
      <c r="A3316" s="1" t="s">
        <v>301</v>
      </c>
      <c r="C3316" s="1" t="s">
        <v>319</v>
      </c>
      <c r="D3316" s="1" t="s">
        <v>1478</v>
      </c>
      <c r="E3316" s="1" t="s">
        <v>201</v>
      </c>
      <c r="F3316" s="1" t="s">
        <v>202</v>
      </c>
    </row>
    <row r="3318" spans="1:6" x14ac:dyDescent="0.25">
      <c r="A3318" s="1" t="s">
        <v>336</v>
      </c>
      <c r="C3318" s="1" t="s">
        <v>337</v>
      </c>
      <c r="D3318" s="1" t="s">
        <v>1479</v>
      </c>
      <c r="E3318" s="1" t="s">
        <v>201</v>
      </c>
      <c r="F3318" s="1" t="s">
        <v>202</v>
      </c>
    </row>
    <row r="3319" spans="1:6" x14ac:dyDescent="0.25">
      <c r="A3319" s="1" t="s">
        <v>336</v>
      </c>
      <c r="C3319" s="1">
        <v>1846</v>
      </c>
      <c r="D3319" s="1" t="s">
        <v>1480</v>
      </c>
      <c r="E3319" s="1" t="s">
        <v>201</v>
      </c>
      <c r="F3319" s="1" t="s">
        <v>202</v>
      </c>
    </row>
    <row r="3320" spans="1:6" x14ac:dyDescent="0.25">
      <c r="A3320" s="1" t="s">
        <v>336</v>
      </c>
      <c r="C3320" s="1" t="s">
        <v>341</v>
      </c>
      <c r="D3320" s="1" t="s">
        <v>1480</v>
      </c>
      <c r="E3320" s="1" t="s">
        <v>201</v>
      </c>
      <c r="F3320" s="1" t="s">
        <v>202</v>
      </c>
    </row>
    <row r="3321" spans="1:6" x14ac:dyDescent="0.25">
      <c r="A3321" s="1" t="s">
        <v>336</v>
      </c>
      <c r="C3321" s="1" t="s">
        <v>343</v>
      </c>
      <c r="D3321" s="1" t="s">
        <v>1464</v>
      </c>
      <c r="E3321" s="1" t="s">
        <v>201</v>
      </c>
      <c r="F3321" s="1" t="s">
        <v>202</v>
      </c>
    </row>
    <row r="3322" spans="1:6" x14ac:dyDescent="0.25">
      <c r="A3322" s="1" t="s">
        <v>336</v>
      </c>
      <c r="C3322" s="1" t="s">
        <v>395</v>
      </c>
      <c r="D3322" s="1" t="s">
        <v>1443</v>
      </c>
      <c r="E3322" s="1" t="s">
        <v>201</v>
      </c>
      <c r="F3322" s="1" t="s">
        <v>202</v>
      </c>
    </row>
    <row r="3323" spans="1:6" x14ac:dyDescent="0.25">
      <c r="A3323" s="1" t="s">
        <v>336</v>
      </c>
      <c r="C3323" s="1" t="s">
        <v>345</v>
      </c>
      <c r="D3323" s="1" t="s">
        <v>1481</v>
      </c>
      <c r="E3323" s="1" t="s">
        <v>201</v>
      </c>
      <c r="F3323" s="1" t="s">
        <v>202</v>
      </c>
    </row>
    <row r="3324" spans="1:6" x14ac:dyDescent="0.25">
      <c r="A3324" s="1" t="s">
        <v>336</v>
      </c>
      <c r="C3324" s="1">
        <v>1873</v>
      </c>
      <c r="D3324" s="1" t="s">
        <v>1482</v>
      </c>
      <c r="E3324" s="1" t="s">
        <v>201</v>
      </c>
      <c r="F3324" s="1" t="s">
        <v>202</v>
      </c>
    </row>
    <row r="3325" spans="1:6" x14ac:dyDescent="0.25">
      <c r="A3325" s="1" t="s">
        <v>336</v>
      </c>
      <c r="C3325" s="1" t="s">
        <v>347</v>
      </c>
      <c r="D3325" s="1" t="s">
        <v>1483</v>
      </c>
      <c r="E3325" s="1" t="s">
        <v>201</v>
      </c>
      <c r="F3325" s="1" t="s">
        <v>202</v>
      </c>
    </row>
    <row r="3326" spans="1:6" x14ac:dyDescent="0.25">
      <c r="A3326" s="1" t="s">
        <v>336</v>
      </c>
      <c r="C3326" s="1" t="s">
        <v>349</v>
      </c>
      <c r="D3326" s="1" t="s">
        <v>158</v>
      </c>
      <c r="E3326" s="1" t="s">
        <v>201</v>
      </c>
      <c r="F3326" s="1" t="s">
        <v>202</v>
      </c>
    </row>
    <row r="3327" spans="1:6" x14ac:dyDescent="0.25">
      <c r="A3327" s="1" t="s">
        <v>336</v>
      </c>
      <c r="C3327" s="1" t="s">
        <v>351</v>
      </c>
      <c r="D3327" s="1" t="s">
        <v>233</v>
      </c>
      <c r="E3327" s="1" t="s">
        <v>201</v>
      </c>
      <c r="F3327" s="1" t="s">
        <v>202</v>
      </c>
    </row>
    <row r="3328" spans="1:6" x14ac:dyDescent="0.25">
      <c r="A3328" s="1" t="s">
        <v>336</v>
      </c>
      <c r="C3328" s="1" t="s">
        <v>353</v>
      </c>
      <c r="D3328" s="1" t="s">
        <v>162</v>
      </c>
      <c r="E3328" s="1" t="s">
        <v>201</v>
      </c>
      <c r="F3328" s="1" t="s">
        <v>202</v>
      </c>
    </row>
    <row r="3329" spans="1:6" x14ac:dyDescent="0.25">
      <c r="A3329" s="1" t="s">
        <v>336</v>
      </c>
      <c r="C3329" s="1" t="s">
        <v>406</v>
      </c>
      <c r="D3329" s="1" t="s">
        <v>1484</v>
      </c>
      <c r="E3329" s="1" t="s">
        <v>201</v>
      </c>
      <c r="F3329" s="1" t="s">
        <v>202</v>
      </c>
    </row>
    <row r="3330" spans="1:6" x14ac:dyDescent="0.25">
      <c r="A3330" s="1" t="s">
        <v>336</v>
      </c>
      <c r="C3330" s="1" t="s">
        <v>355</v>
      </c>
      <c r="D3330" s="1" t="s">
        <v>167</v>
      </c>
      <c r="E3330" s="1" t="s">
        <v>201</v>
      </c>
      <c r="F3330" s="1" t="s">
        <v>202</v>
      </c>
    </row>
    <row r="3331" spans="1:6" x14ac:dyDescent="0.25">
      <c r="A3331" s="1" t="s">
        <v>336</v>
      </c>
      <c r="C3331" s="1">
        <v>1902</v>
      </c>
      <c r="D3331" s="1" t="s">
        <v>226</v>
      </c>
      <c r="E3331" s="1" t="s">
        <v>201</v>
      </c>
      <c r="F3331" s="1" t="s">
        <v>202</v>
      </c>
    </row>
    <row r="3332" spans="1:6" x14ac:dyDescent="0.25">
      <c r="A3332" s="1" t="s">
        <v>336</v>
      </c>
      <c r="C3332" s="1" t="s">
        <v>416</v>
      </c>
      <c r="D3332" s="1" t="s">
        <v>249</v>
      </c>
      <c r="E3332" s="1" t="s">
        <v>201</v>
      </c>
      <c r="F3332" s="1" t="s">
        <v>202</v>
      </c>
    </row>
    <row r="3333" spans="1:6" x14ac:dyDescent="0.25">
      <c r="A3333" s="1" t="s">
        <v>336</v>
      </c>
      <c r="C3333" s="1" t="s">
        <v>359</v>
      </c>
      <c r="D3333" s="1" t="s">
        <v>129</v>
      </c>
      <c r="E3333" s="1" t="s">
        <v>201</v>
      </c>
      <c r="F3333" s="1" t="s">
        <v>202</v>
      </c>
    </row>
    <row r="3334" spans="1:6" x14ac:dyDescent="0.25">
      <c r="A3334" s="1" t="s">
        <v>336</v>
      </c>
      <c r="C3334" s="1" t="s">
        <v>361</v>
      </c>
      <c r="D3334" s="1" t="s">
        <v>1485</v>
      </c>
      <c r="E3334" s="1" t="s">
        <v>201</v>
      </c>
      <c r="F3334" s="1" t="s">
        <v>202</v>
      </c>
    </row>
    <row r="3335" spans="1:6" x14ac:dyDescent="0.25">
      <c r="A3335" s="1" t="s">
        <v>336</v>
      </c>
      <c r="C3335" s="1" t="s">
        <v>420</v>
      </c>
      <c r="D3335" s="1" t="s">
        <v>1486</v>
      </c>
      <c r="E3335" s="1" t="s">
        <v>201</v>
      </c>
      <c r="F3335" s="1" t="s">
        <v>202</v>
      </c>
    </row>
    <row r="3336" spans="1:6" x14ac:dyDescent="0.25">
      <c r="A3336" s="1" t="s">
        <v>336</v>
      </c>
      <c r="C3336" s="1" t="s">
        <v>426</v>
      </c>
      <c r="D3336" s="1" t="s">
        <v>388</v>
      </c>
      <c r="E3336" s="1" t="s">
        <v>201</v>
      </c>
      <c r="F3336" s="1" t="s">
        <v>202</v>
      </c>
    </row>
    <row r="3337" spans="1:6" x14ac:dyDescent="0.25">
      <c r="A3337" s="1" t="s">
        <v>336</v>
      </c>
      <c r="C3337" s="1" t="s">
        <v>363</v>
      </c>
      <c r="D3337" s="1" t="s">
        <v>338</v>
      </c>
      <c r="E3337" s="1" t="s">
        <v>201</v>
      </c>
      <c r="F3337" s="1" t="s">
        <v>202</v>
      </c>
    </row>
    <row r="3338" spans="1:6" x14ac:dyDescent="0.25">
      <c r="A3338" s="1" t="s">
        <v>336</v>
      </c>
      <c r="C3338" s="1" t="s">
        <v>363</v>
      </c>
      <c r="D3338" s="1" t="s">
        <v>1487</v>
      </c>
      <c r="E3338" s="1" t="s">
        <v>201</v>
      </c>
      <c r="F3338" s="1" t="s">
        <v>202</v>
      </c>
    </row>
    <row r="3339" spans="1:6" x14ac:dyDescent="0.25">
      <c r="A3339" s="1" t="s">
        <v>336</v>
      </c>
      <c r="C3339" s="1" t="s">
        <v>428</v>
      </c>
      <c r="D3339" s="1" t="s">
        <v>1486</v>
      </c>
      <c r="E3339" s="1" t="s">
        <v>201</v>
      </c>
      <c r="F3339" s="1" t="s">
        <v>202</v>
      </c>
    </row>
    <row r="3340" spans="1:6" x14ac:dyDescent="0.25">
      <c r="A3340" s="1" t="s">
        <v>336</v>
      </c>
      <c r="C3340" s="1" t="s">
        <v>366</v>
      </c>
      <c r="D3340" s="1" t="s">
        <v>1488</v>
      </c>
      <c r="E3340" s="1" t="s">
        <v>201</v>
      </c>
      <c r="F3340" s="1" t="s">
        <v>202</v>
      </c>
    </row>
    <row r="3341" spans="1:6" x14ac:dyDescent="0.25">
      <c r="A3341" s="1" t="s">
        <v>336</v>
      </c>
      <c r="C3341" s="1" t="s">
        <v>434</v>
      </c>
      <c r="D3341" s="1" t="s">
        <v>175</v>
      </c>
      <c r="E3341" s="1" t="s">
        <v>201</v>
      </c>
      <c r="F3341" s="1" t="s">
        <v>202</v>
      </c>
    </row>
    <row r="3342" spans="1:6" x14ac:dyDescent="0.25">
      <c r="A3342" s="1" t="s">
        <v>336</v>
      </c>
      <c r="C3342" s="1" t="s">
        <v>368</v>
      </c>
      <c r="D3342" s="1" t="s">
        <v>388</v>
      </c>
      <c r="E3342" s="1" t="s">
        <v>201</v>
      </c>
      <c r="F3342" s="1" t="s">
        <v>202</v>
      </c>
    </row>
    <row r="3343" spans="1:6" x14ac:dyDescent="0.25">
      <c r="A3343" s="1" t="s">
        <v>336</v>
      </c>
      <c r="C3343" s="1" t="s">
        <v>324</v>
      </c>
      <c r="D3343" s="1" t="s">
        <v>1489</v>
      </c>
      <c r="E3343" s="1" t="s">
        <v>201</v>
      </c>
      <c r="F3343" s="1" t="s">
        <v>202</v>
      </c>
    </row>
    <row r="3344" spans="1:6" x14ac:dyDescent="0.25">
      <c r="A3344" s="1" t="s">
        <v>336</v>
      </c>
      <c r="C3344" s="1" t="s">
        <v>370</v>
      </c>
      <c r="D3344" s="1" t="s">
        <v>1490</v>
      </c>
      <c r="E3344" s="1" t="s">
        <v>201</v>
      </c>
      <c r="F3344" s="1" t="s">
        <v>202</v>
      </c>
    </row>
    <row r="3345" spans="1:6" x14ac:dyDescent="0.25">
      <c r="A3345" s="1" t="s">
        <v>336</v>
      </c>
      <c r="C3345" s="1" t="s">
        <v>370</v>
      </c>
      <c r="D3345" s="1" t="s">
        <v>1491</v>
      </c>
      <c r="E3345" s="1" t="s">
        <v>201</v>
      </c>
      <c r="F3345" s="1" t="s">
        <v>202</v>
      </c>
    </row>
    <row r="3346" spans="1:6" x14ac:dyDescent="0.25">
      <c r="A3346" s="1" t="s">
        <v>336</v>
      </c>
      <c r="C3346" s="1" t="s">
        <v>307</v>
      </c>
      <c r="D3346" s="1" t="s">
        <v>1492</v>
      </c>
      <c r="E3346" s="1" t="s">
        <v>201</v>
      </c>
      <c r="F3346" s="1" t="s">
        <v>202</v>
      </c>
    </row>
    <row r="3347" spans="1:6" x14ac:dyDescent="0.25">
      <c r="A3347" s="1" t="s">
        <v>336</v>
      </c>
      <c r="C3347" s="1" t="s">
        <v>447</v>
      </c>
      <c r="D3347" s="1" t="s">
        <v>1493</v>
      </c>
      <c r="E3347" s="1" t="s">
        <v>201</v>
      </c>
      <c r="F3347" s="1" t="s">
        <v>202</v>
      </c>
    </row>
    <row r="3348" spans="1:6" x14ac:dyDescent="0.25">
      <c r="A3348" s="1" t="s">
        <v>336</v>
      </c>
      <c r="C3348" s="1" t="s">
        <v>449</v>
      </c>
      <c r="D3348" s="1" t="s">
        <v>1494</v>
      </c>
      <c r="E3348" s="1" t="s">
        <v>201</v>
      </c>
      <c r="F3348" s="1" t="s">
        <v>202</v>
      </c>
    </row>
    <row r="3349" spans="1:6" x14ac:dyDescent="0.25">
      <c r="A3349" s="1" t="s">
        <v>336</v>
      </c>
      <c r="C3349" s="1" t="s">
        <v>372</v>
      </c>
      <c r="D3349" s="1" t="s">
        <v>1495</v>
      </c>
      <c r="E3349" s="1" t="s">
        <v>201</v>
      </c>
      <c r="F3349" s="1" t="s">
        <v>202</v>
      </c>
    </row>
    <row r="3350" spans="1:6" x14ac:dyDescent="0.25">
      <c r="A3350" s="1" t="s">
        <v>336</v>
      </c>
      <c r="C3350" s="1" t="s">
        <v>451</v>
      </c>
      <c r="D3350" s="1" t="s">
        <v>1474</v>
      </c>
      <c r="E3350" s="1" t="s">
        <v>201</v>
      </c>
      <c r="F3350" s="1" t="s">
        <v>202</v>
      </c>
    </row>
    <row r="3351" spans="1:6" x14ac:dyDescent="0.25">
      <c r="A3351" s="1" t="s">
        <v>336</v>
      </c>
      <c r="C3351" s="1" t="s">
        <v>454</v>
      </c>
      <c r="D3351" s="1" t="s">
        <v>405</v>
      </c>
      <c r="E3351" s="1" t="s">
        <v>201</v>
      </c>
      <c r="F3351" s="1" t="s">
        <v>202</v>
      </c>
    </row>
    <row r="3352" spans="1:6" x14ac:dyDescent="0.25">
      <c r="A3352" s="1" t="s">
        <v>336</v>
      </c>
      <c r="C3352" s="1" t="s">
        <v>456</v>
      </c>
      <c r="D3352" s="1" t="s">
        <v>405</v>
      </c>
      <c r="E3352" s="1" t="s">
        <v>201</v>
      </c>
      <c r="F3352" s="1" t="s">
        <v>202</v>
      </c>
    </row>
    <row r="3353" spans="1:6" x14ac:dyDescent="0.25">
      <c r="A3353" s="1" t="s">
        <v>336</v>
      </c>
      <c r="C3353" s="1" t="s">
        <v>458</v>
      </c>
      <c r="D3353" s="1" t="s">
        <v>1496</v>
      </c>
      <c r="E3353" s="1" t="s">
        <v>201</v>
      </c>
      <c r="F3353" s="1" t="s">
        <v>202</v>
      </c>
    </row>
    <row r="3354" spans="1:6" x14ac:dyDescent="0.25">
      <c r="A3354" s="1" t="s">
        <v>336</v>
      </c>
      <c r="C3354" s="1" t="s">
        <v>374</v>
      </c>
      <c r="D3354" s="1" t="s">
        <v>1497</v>
      </c>
      <c r="E3354" s="1" t="s">
        <v>201</v>
      </c>
      <c r="F3354" s="1" t="s">
        <v>202</v>
      </c>
    </row>
    <row r="3355" spans="1:6" x14ac:dyDescent="0.25">
      <c r="A3355" s="1" t="s">
        <v>336</v>
      </c>
      <c r="C3355" s="1" t="s">
        <v>378</v>
      </c>
      <c r="D3355" s="1" t="s">
        <v>1498</v>
      </c>
      <c r="E3355" s="1" t="s">
        <v>201</v>
      </c>
      <c r="F3355" s="1" t="s">
        <v>202</v>
      </c>
    </row>
    <row r="3356" spans="1:6" x14ac:dyDescent="0.25">
      <c r="A3356" s="1" t="s">
        <v>336</v>
      </c>
      <c r="C3356" s="1" t="s">
        <v>380</v>
      </c>
      <c r="D3356" s="1" t="s">
        <v>1499</v>
      </c>
      <c r="E3356" s="1" t="s">
        <v>201</v>
      </c>
      <c r="F3356" s="1" t="s">
        <v>202</v>
      </c>
    </row>
    <row r="3357" spans="1:6" x14ac:dyDescent="0.25">
      <c r="A3357" s="1" t="s">
        <v>336</v>
      </c>
      <c r="C3357" s="1" t="s">
        <v>380</v>
      </c>
      <c r="D3357" s="1" t="s">
        <v>1499</v>
      </c>
      <c r="E3357" s="1" t="s">
        <v>201</v>
      </c>
      <c r="F3357" s="1" t="s">
        <v>202</v>
      </c>
    </row>
    <row r="3358" spans="1:6" x14ac:dyDescent="0.25">
      <c r="A3358" s="1" t="s">
        <v>336</v>
      </c>
      <c r="C3358" s="1" t="s">
        <v>383</v>
      </c>
      <c r="D3358" s="1" t="s">
        <v>1500</v>
      </c>
      <c r="E3358" s="1" t="s">
        <v>201</v>
      </c>
      <c r="F3358" s="1" t="s">
        <v>202</v>
      </c>
    </row>
    <row r="3360" spans="1:6" x14ac:dyDescent="0.25">
      <c r="A3360" s="1" t="s">
        <v>462</v>
      </c>
      <c r="B3360" s="1" t="s">
        <v>463</v>
      </c>
      <c r="C3360" s="1" t="s">
        <v>464</v>
      </c>
      <c r="D3360" s="1" t="s">
        <v>1472</v>
      </c>
    </row>
    <row r="3361" spans="1:4" x14ac:dyDescent="0.25">
      <c r="A3361" s="1" t="s">
        <v>462</v>
      </c>
      <c r="B3361" s="1" t="s">
        <v>463</v>
      </c>
      <c r="C3361" s="1" t="s">
        <v>1501</v>
      </c>
      <c r="D3361" s="1" t="s">
        <v>1502</v>
      </c>
    </row>
    <row r="3362" spans="1:4" x14ac:dyDescent="0.25">
      <c r="A3362" s="1" t="s">
        <v>462</v>
      </c>
      <c r="B3362" s="1" t="s">
        <v>463</v>
      </c>
      <c r="C3362" s="1">
        <v>1970</v>
      </c>
      <c r="D3362" s="1" t="s">
        <v>1503</v>
      </c>
    </row>
    <row r="3363" spans="1:4" x14ac:dyDescent="0.25">
      <c r="A3363" s="1" t="s">
        <v>462</v>
      </c>
      <c r="B3363" s="1" t="s">
        <v>463</v>
      </c>
      <c r="C3363" s="1" t="s">
        <v>468</v>
      </c>
      <c r="D3363" s="1" t="s">
        <v>423</v>
      </c>
    </row>
    <row r="3364" spans="1:4" x14ac:dyDescent="0.25">
      <c r="A3364" s="1" t="s">
        <v>462</v>
      </c>
      <c r="B3364" s="1" t="s">
        <v>463</v>
      </c>
      <c r="C3364" s="1" t="s">
        <v>470</v>
      </c>
      <c r="D3364" s="1" t="s">
        <v>1504</v>
      </c>
    </row>
    <row r="3365" spans="1:4" x14ac:dyDescent="0.25">
      <c r="A3365" s="1" t="s">
        <v>462</v>
      </c>
      <c r="B3365" s="1" t="s">
        <v>463</v>
      </c>
      <c r="C3365" s="1" t="s">
        <v>472</v>
      </c>
      <c r="D3365" s="1" t="s">
        <v>371</v>
      </c>
    </row>
    <row r="3366" spans="1:4" x14ac:dyDescent="0.25">
      <c r="A3366" s="1" t="s">
        <v>462</v>
      </c>
      <c r="B3366" s="1" t="s">
        <v>463</v>
      </c>
      <c r="C3366" s="1" t="s">
        <v>474</v>
      </c>
      <c r="D3366" s="1" t="s">
        <v>435</v>
      </c>
    </row>
    <row r="3367" spans="1:4" x14ac:dyDescent="0.25">
      <c r="A3367" s="1" t="s">
        <v>462</v>
      </c>
      <c r="B3367" s="1" t="s">
        <v>463</v>
      </c>
      <c r="C3367" s="1" t="s">
        <v>476</v>
      </c>
      <c r="D3367" s="1" t="s">
        <v>465</v>
      </c>
    </row>
    <row r="3369" spans="1:4" x14ac:dyDescent="0.25">
      <c r="A3369" s="1" t="s">
        <v>478</v>
      </c>
      <c r="B3369" s="1" t="s">
        <v>479</v>
      </c>
      <c r="C3369" s="1">
        <v>1993</v>
      </c>
      <c r="D3369" s="1" t="s">
        <v>444</v>
      </c>
    </row>
    <row r="3370" spans="1:4" x14ac:dyDescent="0.25">
      <c r="A3370" s="1" t="s">
        <v>478</v>
      </c>
      <c r="B3370" s="1" t="s">
        <v>479</v>
      </c>
      <c r="C3370" s="1">
        <v>1994</v>
      </c>
      <c r="D3370" s="1" t="s">
        <v>306</v>
      </c>
    </row>
    <row r="3371" spans="1:4" x14ac:dyDescent="0.25">
      <c r="A3371" s="1" t="s">
        <v>478</v>
      </c>
      <c r="B3371" s="1" t="s">
        <v>479</v>
      </c>
      <c r="C3371" s="1">
        <v>1995</v>
      </c>
      <c r="D3371" s="1" t="s">
        <v>1505</v>
      </c>
    </row>
    <row r="3372" spans="1:4" x14ac:dyDescent="0.25">
      <c r="A3372" s="1" t="s">
        <v>478</v>
      </c>
      <c r="B3372" s="1" t="s">
        <v>479</v>
      </c>
      <c r="C3372" s="1">
        <v>1996</v>
      </c>
      <c r="D3372" s="1" t="s">
        <v>1506</v>
      </c>
    </row>
    <row r="3373" spans="1:4" x14ac:dyDescent="0.25">
      <c r="A3373" s="1" t="s">
        <v>478</v>
      </c>
      <c r="B3373" s="1" t="s">
        <v>479</v>
      </c>
      <c r="C3373" s="1">
        <v>1997</v>
      </c>
      <c r="D3373" s="1" t="s">
        <v>1507</v>
      </c>
    </row>
    <row r="3374" spans="1:4" x14ac:dyDescent="0.25">
      <c r="A3374" s="1" t="s">
        <v>478</v>
      </c>
      <c r="B3374" s="1" t="s">
        <v>479</v>
      </c>
      <c r="C3374" s="1">
        <v>1998</v>
      </c>
      <c r="D3374" s="1" t="s">
        <v>1508</v>
      </c>
    </row>
    <row r="3375" spans="1:4" x14ac:dyDescent="0.25">
      <c r="A3375" s="1" t="s">
        <v>478</v>
      </c>
      <c r="B3375" s="1" t="s">
        <v>479</v>
      </c>
      <c r="C3375" s="1">
        <v>1999</v>
      </c>
      <c r="D3375" s="1" t="s">
        <v>197</v>
      </c>
    </row>
    <row r="3376" spans="1:4" x14ac:dyDescent="0.25">
      <c r="A3376" s="1" t="s">
        <v>478</v>
      </c>
      <c r="B3376" s="1" t="s">
        <v>479</v>
      </c>
      <c r="C3376" s="1">
        <v>2000</v>
      </c>
      <c r="D3376" s="1" t="s">
        <v>1509</v>
      </c>
    </row>
    <row r="3377" spans="1:7" x14ac:dyDescent="0.25">
      <c r="A3377" s="1" t="s">
        <v>478</v>
      </c>
      <c r="B3377" s="1" t="s">
        <v>479</v>
      </c>
      <c r="C3377" s="1">
        <v>2001</v>
      </c>
      <c r="D3377" s="1" t="s">
        <v>1510</v>
      </c>
    </row>
    <row r="3378" spans="1:7" x14ac:dyDescent="0.25">
      <c r="A3378" s="1" t="s">
        <v>478</v>
      </c>
      <c r="B3378" s="1" t="s">
        <v>479</v>
      </c>
      <c r="C3378" s="1">
        <v>2002</v>
      </c>
      <c r="D3378" s="1" t="s">
        <v>375</v>
      </c>
    </row>
    <row r="3379" spans="1:7" x14ac:dyDescent="0.25">
      <c r="A3379" s="1" t="s">
        <v>478</v>
      </c>
      <c r="B3379" s="1" t="s">
        <v>479</v>
      </c>
      <c r="C3379" s="1">
        <v>2003</v>
      </c>
      <c r="D3379" s="1" t="s">
        <v>1511</v>
      </c>
    </row>
    <row r="3380" spans="1:7" x14ac:dyDescent="0.25">
      <c r="A3380" s="1" t="s">
        <v>478</v>
      </c>
      <c r="B3380" s="1" t="s">
        <v>479</v>
      </c>
      <c r="C3380" s="1">
        <v>2004</v>
      </c>
      <c r="D3380" s="1" t="s">
        <v>376</v>
      </c>
    </row>
    <row r="3386" spans="1:7" x14ac:dyDescent="0.25">
      <c r="A3386" s="1" t="s">
        <v>1512</v>
      </c>
      <c r="B3386" s="1" t="s">
        <v>1513</v>
      </c>
    </row>
    <row r="3388" spans="1:7" x14ac:dyDescent="0.25">
      <c r="A3388" s="1" t="s">
        <v>111</v>
      </c>
      <c r="B3388" s="1" t="s">
        <v>112</v>
      </c>
      <c r="C3388" s="1" t="s">
        <v>113</v>
      </c>
    </row>
    <row r="3390" spans="1:7" x14ac:dyDescent="0.25">
      <c r="A3390" s="1" t="s">
        <v>114</v>
      </c>
      <c r="B3390" s="1" t="s">
        <v>1514</v>
      </c>
      <c r="C3390" s="1" t="s">
        <v>550</v>
      </c>
      <c r="D3390" s="1" t="s">
        <v>1425</v>
      </c>
      <c r="E3390" s="1" t="s">
        <v>541</v>
      </c>
      <c r="F3390" s="1" t="s">
        <v>542</v>
      </c>
      <c r="G3390" s="1" t="s">
        <v>543</v>
      </c>
    </row>
    <row r="3391" spans="1:7" x14ac:dyDescent="0.25">
      <c r="A3391" s="1" t="s">
        <v>478</v>
      </c>
      <c r="B3391" s="1" t="s">
        <v>479</v>
      </c>
      <c r="C3391" s="1">
        <v>2004</v>
      </c>
      <c r="D3391" s="1" t="s">
        <v>376</v>
      </c>
    </row>
    <row r="3392" spans="1:7" x14ac:dyDescent="0.25">
      <c r="A3392" s="1" t="s">
        <v>478</v>
      </c>
      <c r="B3392" s="1" t="s">
        <v>479</v>
      </c>
      <c r="C3392" s="1">
        <v>2003</v>
      </c>
      <c r="D3392" s="1" t="s">
        <v>1511</v>
      </c>
    </row>
    <row r="3393" spans="1:6" x14ac:dyDescent="0.25">
      <c r="A3393" s="1" t="s">
        <v>478</v>
      </c>
      <c r="B3393" s="1" t="s">
        <v>479</v>
      </c>
      <c r="C3393" s="1">
        <v>2002</v>
      </c>
      <c r="D3393" s="1" t="s">
        <v>375</v>
      </c>
    </row>
    <row r="3394" spans="1:6" x14ac:dyDescent="0.25">
      <c r="A3394" s="1" t="s">
        <v>478</v>
      </c>
      <c r="B3394" s="1" t="s">
        <v>479</v>
      </c>
      <c r="C3394" s="1">
        <v>2001</v>
      </c>
      <c r="D3394" s="1" t="s">
        <v>1510</v>
      </c>
    </row>
    <row r="3395" spans="1:6" x14ac:dyDescent="0.25">
      <c r="A3395" s="1" t="s">
        <v>478</v>
      </c>
      <c r="B3395" s="1" t="s">
        <v>479</v>
      </c>
      <c r="C3395" s="1">
        <v>2000</v>
      </c>
      <c r="D3395" s="1" t="s">
        <v>1509</v>
      </c>
    </row>
    <row r="3396" spans="1:6" x14ac:dyDescent="0.25">
      <c r="A3396" s="1" t="s">
        <v>478</v>
      </c>
      <c r="B3396" s="1" t="s">
        <v>479</v>
      </c>
      <c r="C3396" s="1">
        <v>1999</v>
      </c>
      <c r="D3396" s="1" t="s">
        <v>197</v>
      </c>
    </row>
    <row r="3397" spans="1:6" x14ac:dyDescent="0.25">
      <c r="A3397" s="1" t="s">
        <v>478</v>
      </c>
      <c r="B3397" s="1" t="s">
        <v>479</v>
      </c>
      <c r="C3397" s="1">
        <v>1998</v>
      </c>
      <c r="D3397" s="1" t="s">
        <v>1508</v>
      </c>
    </row>
    <row r="3398" spans="1:6" x14ac:dyDescent="0.25">
      <c r="A3398" s="1" t="s">
        <v>478</v>
      </c>
      <c r="B3398" s="1" t="s">
        <v>479</v>
      </c>
      <c r="C3398" s="1">
        <v>1997</v>
      </c>
      <c r="D3398" s="1" t="s">
        <v>1507</v>
      </c>
    </row>
    <row r="3399" spans="1:6" x14ac:dyDescent="0.25">
      <c r="A3399" s="1" t="s">
        <v>462</v>
      </c>
      <c r="B3399" s="1" t="s">
        <v>463</v>
      </c>
      <c r="C3399" s="1" t="s">
        <v>476</v>
      </c>
      <c r="D3399" s="1" t="s">
        <v>465</v>
      </c>
    </row>
    <row r="3400" spans="1:6" x14ac:dyDescent="0.25">
      <c r="A3400" s="1" t="s">
        <v>478</v>
      </c>
      <c r="B3400" s="1" t="s">
        <v>479</v>
      </c>
      <c r="C3400" s="1">
        <v>1996</v>
      </c>
      <c r="D3400" s="1" t="s">
        <v>1506</v>
      </c>
    </row>
    <row r="3401" spans="1:6" x14ac:dyDescent="0.25">
      <c r="A3401" s="1" t="s">
        <v>478</v>
      </c>
      <c r="B3401" s="1" t="s">
        <v>479</v>
      </c>
      <c r="C3401" s="1">
        <v>1995</v>
      </c>
      <c r="D3401" s="1" t="s">
        <v>1505</v>
      </c>
    </row>
    <row r="3402" spans="1:6" x14ac:dyDescent="0.25">
      <c r="A3402" s="1" t="s">
        <v>462</v>
      </c>
      <c r="B3402" s="1" t="s">
        <v>463</v>
      </c>
      <c r="C3402" s="1" t="s">
        <v>474</v>
      </c>
      <c r="D3402" s="1" t="s">
        <v>435</v>
      </c>
    </row>
    <row r="3403" spans="1:6" x14ac:dyDescent="0.25">
      <c r="A3403" s="1" t="s">
        <v>478</v>
      </c>
      <c r="B3403" s="1" t="s">
        <v>479</v>
      </c>
      <c r="C3403" s="1">
        <v>1994</v>
      </c>
      <c r="D3403" s="1" t="s">
        <v>306</v>
      </c>
    </row>
    <row r="3404" spans="1:6" x14ac:dyDescent="0.25">
      <c r="A3404" s="1" t="s">
        <v>478</v>
      </c>
      <c r="B3404" s="1" t="s">
        <v>479</v>
      </c>
      <c r="C3404" s="1">
        <v>1993</v>
      </c>
      <c r="D3404" s="1" t="s">
        <v>444</v>
      </c>
    </row>
    <row r="3405" spans="1:6" x14ac:dyDescent="0.25">
      <c r="A3405" s="1" t="s">
        <v>462</v>
      </c>
      <c r="B3405" s="1" t="s">
        <v>463</v>
      </c>
      <c r="C3405" s="1" t="s">
        <v>472</v>
      </c>
      <c r="D3405" s="1" t="s">
        <v>371</v>
      </c>
    </row>
    <row r="3406" spans="1:6" x14ac:dyDescent="0.25">
      <c r="A3406" s="1" t="s">
        <v>462</v>
      </c>
      <c r="B3406" s="1" t="s">
        <v>463</v>
      </c>
      <c r="C3406" s="1" t="s">
        <v>470</v>
      </c>
      <c r="D3406" s="1" t="s">
        <v>1504</v>
      </c>
    </row>
    <row r="3407" spans="1:6" x14ac:dyDescent="0.25">
      <c r="A3407" s="1" t="s">
        <v>462</v>
      </c>
      <c r="B3407" s="1" t="s">
        <v>463</v>
      </c>
      <c r="C3407" s="1" t="s">
        <v>468</v>
      </c>
      <c r="D3407" s="1" t="s">
        <v>423</v>
      </c>
    </row>
    <row r="3408" spans="1:6" x14ac:dyDescent="0.25">
      <c r="A3408" s="1" t="s">
        <v>301</v>
      </c>
      <c r="C3408" s="1" t="s">
        <v>319</v>
      </c>
      <c r="D3408" s="1" t="s">
        <v>1477</v>
      </c>
      <c r="E3408" s="1" t="s">
        <v>201</v>
      </c>
      <c r="F3408" s="1" t="s">
        <v>202</v>
      </c>
    </row>
    <row r="3409" spans="1:6" x14ac:dyDescent="0.25">
      <c r="A3409" s="1" t="s">
        <v>301</v>
      </c>
      <c r="C3409" s="1" t="s">
        <v>319</v>
      </c>
      <c r="D3409" s="1" t="s">
        <v>1478</v>
      </c>
      <c r="E3409" s="1" t="s">
        <v>201</v>
      </c>
      <c r="F3409" s="1" t="s">
        <v>202</v>
      </c>
    </row>
    <row r="3410" spans="1:6" x14ac:dyDescent="0.25">
      <c r="A3410" s="1" t="s">
        <v>301</v>
      </c>
      <c r="C3410" s="1" t="s">
        <v>317</v>
      </c>
      <c r="D3410" s="1" t="s">
        <v>419</v>
      </c>
      <c r="E3410" s="1" t="s">
        <v>201</v>
      </c>
      <c r="F3410" s="1" t="s">
        <v>202</v>
      </c>
    </row>
    <row r="3411" spans="1:6" x14ac:dyDescent="0.25">
      <c r="A3411" s="1" t="s">
        <v>301</v>
      </c>
      <c r="C3411" s="1" t="s">
        <v>315</v>
      </c>
      <c r="D3411" s="1" t="s">
        <v>1476</v>
      </c>
      <c r="E3411" s="1" t="s">
        <v>201</v>
      </c>
      <c r="F3411" s="1" t="s">
        <v>202</v>
      </c>
    </row>
    <row r="3412" spans="1:6" x14ac:dyDescent="0.25">
      <c r="A3412" s="1" t="s">
        <v>301</v>
      </c>
      <c r="C3412" s="1" t="s">
        <v>313</v>
      </c>
      <c r="D3412" s="1" t="s">
        <v>417</v>
      </c>
      <c r="E3412" s="1" t="s">
        <v>201</v>
      </c>
      <c r="F3412" s="1" t="s">
        <v>202</v>
      </c>
    </row>
    <row r="3413" spans="1:6" x14ac:dyDescent="0.25">
      <c r="A3413" s="1" t="s">
        <v>301</v>
      </c>
      <c r="C3413" s="1" t="s">
        <v>309</v>
      </c>
      <c r="D3413" s="1" t="s">
        <v>1475</v>
      </c>
      <c r="E3413" s="1" t="s">
        <v>201</v>
      </c>
      <c r="F3413" s="1" t="s">
        <v>202</v>
      </c>
    </row>
    <row r="3414" spans="1:6" x14ac:dyDescent="0.25">
      <c r="A3414" s="1" t="s">
        <v>462</v>
      </c>
      <c r="B3414" s="1" t="s">
        <v>463</v>
      </c>
      <c r="C3414" s="1">
        <v>1970</v>
      </c>
      <c r="D3414" s="1" t="s">
        <v>1503</v>
      </c>
    </row>
    <row r="3415" spans="1:6" x14ac:dyDescent="0.25">
      <c r="A3415" s="1" t="s">
        <v>336</v>
      </c>
      <c r="C3415" s="1" t="s">
        <v>383</v>
      </c>
      <c r="D3415" s="1" t="s">
        <v>1500</v>
      </c>
      <c r="E3415" s="1" t="s">
        <v>201</v>
      </c>
      <c r="F3415" s="1" t="s">
        <v>202</v>
      </c>
    </row>
    <row r="3416" spans="1:6" x14ac:dyDescent="0.25">
      <c r="A3416" s="1" t="s">
        <v>336</v>
      </c>
      <c r="C3416" s="1" t="s">
        <v>380</v>
      </c>
      <c r="D3416" s="1" t="s">
        <v>1499</v>
      </c>
      <c r="E3416" s="1" t="s">
        <v>201</v>
      </c>
      <c r="F3416" s="1" t="s">
        <v>202</v>
      </c>
    </row>
    <row r="3417" spans="1:6" x14ac:dyDescent="0.25">
      <c r="A3417" s="1" t="s">
        <v>336</v>
      </c>
      <c r="C3417" s="1" t="s">
        <v>380</v>
      </c>
      <c r="D3417" s="1" t="s">
        <v>1499</v>
      </c>
      <c r="E3417" s="1" t="s">
        <v>201</v>
      </c>
      <c r="F3417" s="1" t="s">
        <v>202</v>
      </c>
    </row>
    <row r="3418" spans="1:6" x14ac:dyDescent="0.25">
      <c r="A3418" s="1" t="s">
        <v>336</v>
      </c>
      <c r="C3418" s="1" t="s">
        <v>378</v>
      </c>
      <c r="D3418" s="1" t="s">
        <v>1498</v>
      </c>
      <c r="E3418" s="1" t="s">
        <v>201</v>
      </c>
      <c r="F3418" s="1" t="s">
        <v>202</v>
      </c>
    </row>
    <row r="3419" spans="1:6" x14ac:dyDescent="0.25">
      <c r="A3419" s="1" t="s">
        <v>336</v>
      </c>
      <c r="C3419" s="1" t="s">
        <v>374</v>
      </c>
      <c r="D3419" s="1" t="s">
        <v>1497</v>
      </c>
      <c r="E3419" s="1" t="s">
        <v>201</v>
      </c>
      <c r="F3419" s="1" t="s">
        <v>202</v>
      </c>
    </row>
    <row r="3420" spans="1:6" x14ac:dyDescent="0.25">
      <c r="A3420" s="1" t="s">
        <v>462</v>
      </c>
      <c r="B3420" s="1" t="s">
        <v>463</v>
      </c>
      <c r="C3420" s="1" t="s">
        <v>1501</v>
      </c>
      <c r="D3420" s="1" t="s">
        <v>1502</v>
      </c>
    </row>
    <row r="3421" spans="1:6" x14ac:dyDescent="0.25">
      <c r="A3421" s="1" t="s">
        <v>121</v>
      </c>
      <c r="C3421" s="1" t="s">
        <v>198</v>
      </c>
      <c r="D3421" s="1" t="s">
        <v>1470</v>
      </c>
      <c r="E3421" s="1" t="s">
        <v>201</v>
      </c>
      <c r="F3421" s="1" t="s">
        <v>202</v>
      </c>
    </row>
    <row r="3422" spans="1:6" x14ac:dyDescent="0.25">
      <c r="A3422" s="1" t="s">
        <v>336</v>
      </c>
      <c r="C3422" s="1" t="s">
        <v>458</v>
      </c>
      <c r="D3422" s="1" t="s">
        <v>1496</v>
      </c>
      <c r="E3422" s="1" t="s">
        <v>201</v>
      </c>
      <c r="F3422" s="1" t="s">
        <v>202</v>
      </c>
    </row>
    <row r="3423" spans="1:6" x14ac:dyDescent="0.25">
      <c r="A3423" s="1" t="s">
        <v>336</v>
      </c>
      <c r="C3423" s="1" t="s">
        <v>456</v>
      </c>
      <c r="D3423" s="1" t="s">
        <v>405</v>
      </c>
      <c r="E3423" s="1" t="s">
        <v>201</v>
      </c>
      <c r="F3423" s="1" t="s">
        <v>202</v>
      </c>
    </row>
    <row r="3424" spans="1:6" x14ac:dyDescent="0.25">
      <c r="A3424" s="1" t="s">
        <v>336</v>
      </c>
      <c r="C3424" s="1" t="s">
        <v>454</v>
      </c>
      <c r="D3424" s="1" t="s">
        <v>405</v>
      </c>
      <c r="E3424" s="1" t="s">
        <v>201</v>
      </c>
      <c r="F3424" s="1" t="s">
        <v>202</v>
      </c>
    </row>
    <row r="3425" spans="1:6" x14ac:dyDescent="0.25">
      <c r="A3425" s="1" t="s">
        <v>336</v>
      </c>
      <c r="C3425" s="1" t="s">
        <v>451</v>
      </c>
      <c r="D3425" s="1" t="s">
        <v>1474</v>
      </c>
      <c r="E3425" s="1" t="s">
        <v>201</v>
      </c>
      <c r="F3425" s="1" t="s">
        <v>202</v>
      </c>
    </row>
    <row r="3426" spans="1:6" x14ac:dyDescent="0.25">
      <c r="A3426" s="1" t="s">
        <v>336</v>
      </c>
      <c r="C3426" s="1" t="s">
        <v>372</v>
      </c>
      <c r="D3426" s="1" t="s">
        <v>1495</v>
      </c>
      <c r="E3426" s="1" t="s">
        <v>201</v>
      </c>
      <c r="F3426" s="1" t="s">
        <v>202</v>
      </c>
    </row>
    <row r="3427" spans="1:6" x14ac:dyDescent="0.25">
      <c r="A3427" s="1" t="s">
        <v>336</v>
      </c>
      <c r="C3427" s="1" t="s">
        <v>449</v>
      </c>
      <c r="D3427" s="1" t="s">
        <v>1494</v>
      </c>
      <c r="E3427" s="1" t="s">
        <v>201</v>
      </c>
      <c r="F3427" s="1" t="s">
        <v>202</v>
      </c>
    </row>
    <row r="3428" spans="1:6" x14ac:dyDescent="0.25">
      <c r="A3428" s="1" t="s">
        <v>336</v>
      </c>
      <c r="C3428" s="1" t="s">
        <v>447</v>
      </c>
      <c r="D3428" s="1" t="s">
        <v>1493</v>
      </c>
      <c r="E3428" s="1" t="s">
        <v>201</v>
      </c>
      <c r="F3428" s="1" t="s">
        <v>202</v>
      </c>
    </row>
    <row r="3429" spans="1:6" x14ac:dyDescent="0.25">
      <c r="A3429" s="1" t="s">
        <v>121</v>
      </c>
      <c r="C3429" s="1" t="s">
        <v>192</v>
      </c>
      <c r="D3429" s="1" t="s">
        <v>1469</v>
      </c>
      <c r="E3429" s="1" t="s">
        <v>201</v>
      </c>
      <c r="F3429" s="1" t="s">
        <v>202</v>
      </c>
    </row>
    <row r="3430" spans="1:6" x14ac:dyDescent="0.25">
      <c r="A3430" s="1" t="s">
        <v>301</v>
      </c>
      <c r="C3430" s="1" t="s">
        <v>307</v>
      </c>
      <c r="D3430" s="1" t="s">
        <v>1474</v>
      </c>
      <c r="E3430" s="1" t="s">
        <v>201</v>
      </c>
      <c r="F3430" s="1" t="s">
        <v>202</v>
      </c>
    </row>
    <row r="3431" spans="1:6" x14ac:dyDescent="0.25">
      <c r="A3431" s="1" t="s">
        <v>336</v>
      </c>
      <c r="C3431" s="1" t="s">
        <v>307</v>
      </c>
      <c r="D3431" s="1" t="s">
        <v>1492</v>
      </c>
      <c r="E3431" s="1" t="s">
        <v>201</v>
      </c>
      <c r="F3431" s="1" t="s">
        <v>202</v>
      </c>
    </row>
    <row r="3432" spans="1:6" x14ac:dyDescent="0.25">
      <c r="A3432" s="1" t="s">
        <v>121</v>
      </c>
      <c r="C3432" s="1" t="s">
        <v>445</v>
      </c>
      <c r="D3432" s="1" t="s">
        <v>1469</v>
      </c>
      <c r="E3432" s="1" t="s">
        <v>201</v>
      </c>
      <c r="F3432" s="1" t="s">
        <v>202</v>
      </c>
    </row>
    <row r="3433" spans="1:6" x14ac:dyDescent="0.25">
      <c r="A3433" s="1" t="s">
        <v>336</v>
      </c>
      <c r="C3433" s="1" t="s">
        <v>370</v>
      </c>
      <c r="D3433" s="1" t="s">
        <v>1490</v>
      </c>
      <c r="E3433" s="1" t="s">
        <v>201</v>
      </c>
      <c r="F3433" s="1" t="s">
        <v>202</v>
      </c>
    </row>
    <row r="3434" spans="1:6" x14ac:dyDescent="0.25">
      <c r="A3434" s="1" t="s">
        <v>336</v>
      </c>
      <c r="C3434" s="1" t="s">
        <v>370</v>
      </c>
      <c r="D3434" s="1" t="s">
        <v>1491</v>
      </c>
      <c r="E3434" s="1" t="s">
        <v>201</v>
      </c>
      <c r="F3434" s="1" t="s">
        <v>202</v>
      </c>
    </row>
    <row r="3435" spans="1:6" x14ac:dyDescent="0.25">
      <c r="A3435" s="1" t="s">
        <v>462</v>
      </c>
      <c r="B3435" s="1" t="s">
        <v>463</v>
      </c>
      <c r="C3435" s="1" t="s">
        <v>464</v>
      </c>
      <c r="D3435" s="1" t="s">
        <v>1472</v>
      </c>
    </row>
    <row r="3436" spans="1:6" x14ac:dyDescent="0.25">
      <c r="A3436" s="1" t="s">
        <v>301</v>
      </c>
      <c r="C3436" s="1" t="s">
        <v>305</v>
      </c>
      <c r="D3436" s="1" t="s">
        <v>1473</v>
      </c>
      <c r="E3436" s="1" t="s">
        <v>201</v>
      </c>
      <c r="F3436" s="1" t="s">
        <v>202</v>
      </c>
    </row>
    <row r="3437" spans="1:6" x14ac:dyDescent="0.25">
      <c r="A3437" s="1" t="s">
        <v>336</v>
      </c>
      <c r="C3437" s="1" t="s">
        <v>324</v>
      </c>
      <c r="D3437" s="1" t="s">
        <v>1489</v>
      </c>
      <c r="E3437" s="1" t="s">
        <v>201</v>
      </c>
      <c r="F3437" s="1" t="s">
        <v>202</v>
      </c>
    </row>
    <row r="3438" spans="1:6" x14ac:dyDescent="0.25">
      <c r="A3438" s="1" t="s">
        <v>336</v>
      </c>
      <c r="C3438" s="1" t="s">
        <v>368</v>
      </c>
      <c r="D3438" s="1" t="s">
        <v>388</v>
      </c>
      <c r="E3438" s="1" t="s">
        <v>201</v>
      </c>
      <c r="F3438" s="1" t="s">
        <v>202</v>
      </c>
    </row>
    <row r="3439" spans="1:6" x14ac:dyDescent="0.25">
      <c r="A3439" s="1" t="s">
        <v>336</v>
      </c>
      <c r="C3439" s="1" t="s">
        <v>434</v>
      </c>
      <c r="D3439" s="1" t="s">
        <v>175</v>
      </c>
      <c r="E3439" s="1" t="s">
        <v>201</v>
      </c>
      <c r="F3439" s="1" t="s">
        <v>202</v>
      </c>
    </row>
    <row r="3440" spans="1:6" x14ac:dyDescent="0.25">
      <c r="A3440" s="1" t="s">
        <v>301</v>
      </c>
      <c r="C3440" s="1" t="s">
        <v>304</v>
      </c>
      <c r="D3440" s="1" t="s">
        <v>1472</v>
      </c>
      <c r="E3440" s="1" t="s">
        <v>201</v>
      </c>
      <c r="F3440" s="1" t="s">
        <v>202</v>
      </c>
    </row>
    <row r="3441" spans="1:6" x14ac:dyDescent="0.25">
      <c r="A3441" s="1" t="s">
        <v>336</v>
      </c>
      <c r="C3441" s="1" t="s">
        <v>366</v>
      </c>
      <c r="D3441" s="1" t="s">
        <v>1488</v>
      </c>
      <c r="E3441" s="1" t="s">
        <v>201</v>
      </c>
      <c r="F3441" s="1" t="s">
        <v>202</v>
      </c>
    </row>
    <row r="3442" spans="1:6" x14ac:dyDescent="0.25">
      <c r="A3442" s="1" t="s">
        <v>336</v>
      </c>
      <c r="C3442" s="1" t="s">
        <v>428</v>
      </c>
      <c r="D3442" s="1" t="s">
        <v>1486</v>
      </c>
      <c r="E3442" s="1" t="s">
        <v>201</v>
      </c>
      <c r="F3442" s="1" t="s">
        <v>202</v>
      </c>
    </row>
    <row r="3443" spans="1:6" x14ac:dyDescent="0.25">
      <c r="A3443" s="1" t="s">
        <v>121</v>
      </c>
      <c r="C3443" s="1" t="s">
        <v>184</v>
      </c>
      <c r="D3443" s="1" t="s">
        <v>1468</v>
      </c>
      <c r="E3443" s="1" t="s">
        <v>201</v>
      </c>
      <c r="F3443" s="1" t="s">
        <v>202</v>
      </c>
    </row>
    <row r="3444" spans="1:6" x14ac:dyDescent="0.25">
      <c r="A3444" s="1" t="s">
        <v>336</v>
      </c>
      <c r="C3444" s="1" t="s">
        <v>363</v>
      </c>
      <c r="D3444" s="1" t="s">
        <v>338</v>
      </c>
      <c r="E3444" s="1" t="s">
        <v>201</v>
      </c>
      <c r="F3444" s="1" t="s">
        <v>202</v>
      </c>
    </row>
    <row r="3445" spans="1:6" x14ac:dyDescent="0.25">
      <c r="A3445" s="1" t="s">
        <v>336</v>
      </c>
      <c r="C3445" s="1" t="s">
        <v>363</v>
      </c>
      <c r="D3445" s="1" t="s">
        <v>1487</v>
      </c>
      <c r="E3445" s="1" t="s">
        <v>201</v>
      </c>
      <c r="F3445" s="1" t="s">
        <v>202</v>
      </c>
    </row>
    <row r="3446" spans="1:6" x14ac:dyDescent="0.25">
      <c r="A3446" s="1" t="s">
        <v>336</v>
      </c>
      <c r="C3446" s="1" t="s">
        <v>426</v>
      </c>
      <c r="D3446" s="1" t="s">
        <v>388</v>
      </c>
      <c r="E3446" s="1" t="s">
        <v>201</v>
      </c>
      <c r="F3446" s="1" t="s">
        <v>202</v>
      </c>
    </row>
    <row r="3447" spans="1:6" x14ac:dyDescent="0.25">
      <c r="A3447" s="1" t="s">
        <v>336</v>
      </c>
      <c r="C3447" s="1" t="s">
        <v>420</v>
      </c>
      <c r="D3447" s="1" t="s">
        <v>1486</v>
      </c>
      <c r="E3447" s="1" t="s">
        <v>201</v>
      </c>
      <c r="F3447" s="1" t="s">
        <v>202</v>
      </c>
    </row>
    <row r="3448" spans="1:6" x14ac:dyDescent="0.25">
      <c r="A3448" s="1" t="s">
        <v>336</v>
      </c>
      <c r="C3448" s="1" t="s">
        <v>361</v>
      </c>
      <c r="D3448" s="1" t="s">
        <v>1485</v>
      </c>
      <c r="E3448" s="1" t="s">
        <v>201</v>
      </c>
      <c r="F3448" s="1" t="s">
        <v>202</v>
      </c>
    </row>
    <row r="3449" spans="1:6" x14ac:dyDescent="0.25">
      <c r="A3449" s="1" t="s">
        <v>336</v>
      </c>
      <c r="C3449" s="1" t="s">
        <v>359</v>
      </c>
      <c r="D3449" s="1" t="s">
        <v>129</v>
      </c>
      <c r="E3449" s="1" t="s">
        <v>201</v>
      </c>
      <c r="F3449" s="1" t="s">
        <v>202</v>
      </c>
    </row>
    <row r="3450" spans="1:6" x14ac:dyDescent="0.25">
      <c r="A3450" s="1" t="s">
        <v>336</v>
      </c>
      <c r="C3450" s="1" t="s">
        <v>416</v>
      </c>
      <c r="D3450" s="1" t="s">
        <v>249</v>
      </c>
      <c r="E3450" s="1" t="s">
        <v>201</v>
      </c>
      <c r="F3450" s="1" t="s">
        <v>202</v>
      </c>
    </row>
    <row r="3451" spans="1:6" x14ac:dyDescent="0.25">
      <c r="A3451" s="1" t="s">
        <v>121</v>
      </c>
      <c r="C3451" s="1" t="s">
        <v>182</v>
      </c>
      <c r="D3451" s="1" t="s">
        <v>236</v>
      </c>
      <c r="E3451" s="1" t="s">
        <v>201</v>
      </c>
      <c r="F3451" s="1" t="s">
        <v>202</v>
      </c>
    </row>
    <row r="3452" spans="1:6" x14ac:dyDescent="0.25">
      <c r="A3452" s="1" t="s">
        <v>336</v>
      </c>
      <c r="C3452" s="1">
        <v>1902</v>
      </c>
      <c r="D3452" s="1" t="s">
        <v>226</v>
      </c>
      <c r="E3452" s="1" t="s">
        <v>201</v>
      </c>
      <c r="F3452" s="1" t="s">
        <v>202</v>
      </c>
    </row>
    <row r="3453" spans="1:6" x14ac:dyDescent="0.25">
      <c r="A3453" s="1" t="s">
        <v>121</v>
      </c>
      <c r="C3453" s="1" t="s">
        <v>180</v>
      </c>
      <c r="D3453" s="1" t="s">
        <v>222</v>
      </c>
      <c r="E3453" s="1" t="s">
        <v>201</v>
      </c>
      <c r="F3453" s="1" t="s">
        <v>202</v>
      </c>
    </row>
    <row r="3454" spans="1:6" x14ac:dyDescent="0.25">
      <c r="A3454" s="1" t="s">
        <v>336</v>
      </c>
      <c r="C3454" s="1" t="s">
        <v>355</v>
      </c>
      <c r="D3454" s="1" t="s">
        <v>167</v>
      </c>
      <c r="E3454" s="1" t="s">
        <v>201</v>
      </c>
      <c r="F3454" s="1" t="s">
        <v>202</v>
      </c>
    </row>
    <row r="3455" spans="1:6" x14ac:dyDescent="0.25">
      <c r="A3455" s="1" t="s">
        <v>336</v>
      </c>
      <c r="C3455" s="1" t="s">
        <v>406</v>
      </c>
      <c r="D3455" s="1" t="s">
        <v>1484</v>
      </c>
      <c r="E3455" s="1" t="s">
        <v>201</v>
      </c>
      <c r="F3455" s="1" t="s">
        <v>202</v>
      </c>
    </row>
    <row r="3456" spans="1:6" x14ac:dyDescent="0.25">
      <c r="A3456" s="1" t="s">
        <v>336</v>
      </c>
      <c r="C3456" s="1" t="s">
        <v>353</v>
      </c>
      <c r="D3456" s="1" t="s">
        <v>162</v>
      </c>
      <c r="E3456" s="1" t="s">
        <v>201</v>
      </c>
      <c r="F3456" s="1" t="s">
        <v>202</v>
      </c>
    </row>
    <row r="3457" spans="1:6" x14ac:dyDescent="0.25">
      <c r="A3457" s="1" t="s">
        <v>336</v>
      </c>
      <c r="C3457" s="1" t="s">
        <v>351</v>
      </c>
      <c r="D3457" s="1" t="s">
        <v>233</v>
      </c>
      <c r="E3457" s="1" t="s">
        <v>201</v>
      </c>
      <c r="F3457" s="1" t="s">
        <v>202</v>
      </c>
    </row>
    <row r="3458" spans="1:6" x14ac:dyDescent="0.25">
      <c r="A3458" s="1" t="s">
        <v>336</v>
      </c>
      <c r="C3458" s="1" t="s">
        <v>349</v>
      </c>
      <c r="D3458" s="1" t="s">
        <v>158</v>
      </c>
      <c r="E3458" s="1" t="s">
        <v>201</v>
      </c>
      <c r="F3458" s="1" t="s">
        <v>202</v>
      </c>
    </row>
    <row r="3459" spans="1:6" x14ac:dyDescent="0.25">
      <c r="A3459" s="1" t="s">
        <v>336</v>
      </c>
      <c r="C3459" s="1" t="s">
        <v>347</v>
      </c>
      <c r="D3459" s="1" t="s">
        <v>1483</v>
      </c>
      <c r="E3459" s="1" t="s">
        <v>201</v>
      </c>
      <c r="F3459" s="1" t="s">
        <v>202</v>
      </c>
    </row>
    <row r="3460" spans="1:6" x14ac:dyDescent="0.25">
      <c r="A3460" s="1" t="s">
        <v>336</v>
      </c>
      <c r="C3460" s="1">
        <v>1873</v>
      </c>
      <c r="D3460" s="1" t="s">
        <v>1482</v>
      </c>
      <c r="E3460" s="1" t="s">
        <v>201</v>
      </c>
      <c r="F3460" s="1" t="s">
        <v>202</v>
      </c>
    </row>
    <row r="3461" spans="1:6" x14ac:dyDescent="0.25">
      <c r="A3461" s="1" t="s">
        <v>336</v>
      </c>
      <c r="C3461" s="1" t="s">
        <v>345</v>
      </c>
      <c r="D3461" s="1" t="s">
        <v>1481</v>
      </c>
      <c r="E3461" s="1" t="s">
        <v>201</v>
      </c>
      <c r="F3461" s="1" t="s">
        <v>202</v>
      </c>
    </row>
    <row r="3462" spans="1:6" x14ac:dyDescent="0.25">
      <c r="A3462" s="1" t="s">
        <v>336</v>
      </c>
      <c r="C3462" s="1" t="s">
        <v>395</v>
      </c>
      <c r="D3462" s="1" t="s">
        <v>1443</v>
      </c>
      <c r="E3462" s="1" t="s">
        <v>201</v>
      </c>
      <c r="F3462" s="1" t="s">
        <v>202</v>
      </c>
    </row>
    <row r="3463" spans="1:6" x14ac:dyDescent="0.25">
      <c r="A3463" s="1" t="s">
        <v>336</v>
      </c>
      <c r="C3463" s="1" t="s">
        <v>343</v>
      </c>
      <c r="D3463" s="1" t="s">
        <v>1464</v>
      </c>
      <c r="E3463" s="1" t="s">
        <v>201</v>
      </c>
      <c r="F3463" s="1" t="s">
        <v>202</v>
      </c>
    </row>
    <row r="3464" spans="1:6" x14ac:dyDescent="0.25">
      <c r="A3464" s="1" t="s">
        <v>336</v>
      </c>
      <c r="C3464" s="1" t="s">
        <v>341</v>
      </c>
      <c r="D3464" s="1" t="s">
        <v>1480</v>
      </c>
      <c r="E3464" s="1" t="s">
        <v>201</v>
      </c>
      <c r="F3464" s="1" t="s">
        <v>202</v>
      </c>
    </row>
    <row r="3465" spans="1:6" x14ac:dyDescent="0.25">
      <c r="A3465" s="1" t="s">
        <v>336</v>
      </c>
      <c r="C3465" s="1">
        <v>1846</v>
      </c>
      <c r="D3465" s="1" t="s">
        <v>1480</v>
      </c>
      <c r="E3465" s="1" t="s">
        <v>201</v>
      </c>
      <c r="F3465" s="1" t="s">
        <v>202</v>
      </c>
    </row>
    <row r="3466" spans="1:6" x14ac:dyDescent="0.25">
      <c r="A3466" s="1" t="s">
        <v>336</v>
      </c>
      <c r="C3466" s="1" t="s">
        <v>337</v>
      </c>
      <c r="D3466" s="1" t="s">
        <v>1479</v>
      </c>
      <c r="E3466" s="1" t="s">
        <v>201</v>
      </c>
      <c r="F3466" s="1" t="s">
        <v>202</v>
      </c>
    </row>
    <row r="3467" spans="1:6" x14ac:dyDescent="0.25">
      <c r="A3467" s="1" t="s">
        <v>121</v>
      </c>
      <c r="C3467" s="1" t="s">
        <v>1466</v>
      </c>
      <c r="D3467" s="1" t="s">
        <v>1467</v>
      </c>
      <c r="E3467" s="1" t="s">
        <v>201</v>
      </c>
      <c r="F3467" s="1" t="s">
        <v>202</v>
      </c>
    </row>
    <row r="3468" spans="1:6" x14ac:dyDescent="0.25">
      <c r="A3468" s="1" t="s">
        <v>301</v>
      </c>
      <c r="C3468" s="1" t="s">
        <v>302</v>
      </c>
      <c r="D3468" s="1" t="s">
        <v>1471</v>
      </c>
      <c r="E3468" s="1" t="s">
        <v>201</v>
      </c>
      <c r="F3468" s="1" t="s">
        <v>202</v>
      </c>
    </row>
    <row r="3469" spans="1:6" x14ac:dyDescent="0.25">
      <c r="A3469" s="1" t="s">
        <v>121</v>
      </c>
      <c r="C3469" s="1" t="s">
        <v>288</v>
      </c>
      <c r="D3469" s="1" t="s">
        <v>1465</v>
      </c>
      <c r="E3469" s="1" t="s">
        <v>201</v>
      </c>
      <c r="F3469" s="1" t="s">
        <v>202</v>
      </c>
    </row>
    <row r="3470" spans="1:6" x14ac:dyDescent="0.25">
      <c r="A3470" s="1" t="s">
        <v>121</v>
      </c>
      <c r="C3470" s="1" t="s">
        <v>172</v>
      </c>
      <c r="D3470" s="1" t="s">
        <v>1453</v>
      </c>
      <c r="E3470" s="1" t="s">
        <v>201</v>
      </c>
      <c r="F3470" s="1" t="s">
        <v>202</v>
      </c>
    </row>
    <row r="3471" spans="1:6" x14ac:dyDescent="0.25">
      <c r="A3471" s="1" t="s">
        <v>121</v>
      </c>
      <c r="C3471" s="1" t="s">
        <v>170</v>
      </c>
      <c r="D3471" s="1" t="s">
        <v>1464</v>
      </c>
      <c r="E3471" s="1" t="s">
        <v>201</v>
      </c>
      <c r="F3471" s="1" t="s">
        <v>202</v>
      </c>
    </row>
    <row r="3472" spans="1:6" x14ac:dyDescent="0.25">
      <c r="A3472" s="1" t="s">
        <v>121</v>
      </c>
      <c r="C3472" s="1" t="s">
        <v>286</v>
      </c>
      <c r="D3472" s="1" t="s">
        <v>1463</v>
      </c>
      <c r="E3472" s="1" t="s">
        <v>201</v>
      </c>
      <c r="F3472" s="1" t="s">
        <v>202</v>
      </c>
    </row>
    <row r="3473" spans="1:6" x14ac:dyDescent="0.25">
      <c r="A3473" s="1" t="s">
        <v>121</v>
      </c>
      <c r="C3473" s="1" t="s">
        <v>281</v>
      </c>
      <c r="D3473" s="1" t="s">
        <v>1462</v>
      </c>
      <c r="E3473" s="1" t="s">
        <v>201</v>
      </c>
      <c r="F3473" s="1" t="s">
        <v>202</v>
      </c>
    </row>
    <row r="3474" spans="1:6" x14ac:dyDescent="0.25">
      <c r="A3474" s="1" t="s">
        <v>121</v>
      </c>
      <c r="C3474" s="1" t="s">
        <v>166</v>
      </c>
      <c r="D3474" s="1" t="s">
        <v>1461</v>
      </c>
      <c r="E3474" s="1" t="s">
        <v>201</v>
      </c>
      <c r="F3474" s="1" t="s">
        <v>202</v>
      </c>
    </row>
    <row r="3475" spans="1:6" x14ac:dyDescent="0.25">
      <c r="A3475" s="1" t="s">
        <v>121</v>
      </c>
      <c r="C3475" s="1" t="s">
        <v>163</v>
      </c>
      <c r="D3475" s="1" t="s">
        <v>1460</v>
      </c>
      <c r="E3475" s="1" t="s">
        <v>201</v>
      </c>
      <c r="F3475" s="1" t="s">
        <v>202</v>
      </c>
    </row>
    <row r="3476" spans="1:6" x14ac:dyDescent="0.25">
      <c r="A3476" s="1" t="s">
        <v>121</v>
      </c>
      <c r="C3476" s="1" t="s">
        <v>161</v>
      </c>
      <c r="D3476" s="1" t="s">
        <v>1459</v>
      </c>
      <c r="E3476" s="1" t="s">
        <v>201</v>
      </c>
      <c r="F3476" s="1" t="s">
        <v>202</v>
      </c>
    </row>
    <row r="3477" spans="1:6" x14ac:dyDescent="0.25">
      <c r="A3477" s="1" t="s">
        <v>121</v>
      </c>
      <c r="C3477" s="1" t="s">
        <v>157</v>
      </c>
      <c r="D3477" s="1" t="s">
        <v>1456</v>
      </c>
      <c r="E3477" s="1" t="s">
        <v>201</v>
      </c>
      <c r="F3477" s="1" t="s">
        <v>202</v>
      </c>
    </row>
    <row r="3478" spans="1:6" x14ac:dyDescent="0.25">
      <c r="A3478" s="1" t="s">
        <v>121</v>
      </c>
      <c r="C3478" s="1" t="s">
        <v>1458</v>
      </c>
      <c r="D3478" s="1" t="s">
        <v>1449</v>
      </c>
      <c r="E3478" s="1" t="s">
        <v>201</v>
      </c>
      <c r="F3478" s="1" t="s">
        <v>202</v>
      </c>
    </row>
    <row r="3479" spans="1:6" x14ac:dyDescent="0.25">
      <c r="A3479" s="1" t="s">
        <v>121</v>
      </c>
      <c r="C3479" s="1" t="s">
        <v>268</v>
      </c>
      <c r="D3479" s="1" t="s">
        <v>1448</v>
      </c>
      <c r="E3479" s="1" t="s">
        <v>201</v>
      </c>
      <c r="F3479" s="1" t="s">
        <v>202</v>
      </c>
    </row>
    <row r="3480" spans="1:6" x14ac:dyDescent="0.25">
      <c r="A3480" s="1" t="s">
        <v>121</v>
      </c>
      <c r="C3480" s="1" t="s">
        <v>151</v>
      </c>
      <c r="D3480" s="1" t="s">
        <v>1431</v>
      </c>
      <c r="E3480" s="1" t="s">
        <v>201</v>
      </c>
      <c r="F3480" s="1" t="s">
        <v>202</v>
      </c>
    </row>
    <row r="3481" spans="1:6" x14ac:dyDescent="0.25">
      <c r="A3481" s="1" t="s">
        <v>121</v>
      </c>
      <c r="C3481" s="1" t="s">
        <v>149</v>
      </c>
      <c r="D3481" s="1" t="s">
        <v>1457</v>
      </c>
      <c r="E3481" s="1" t="s">
        <v>201</v>
      </c>
      <c r="F3481" s="1" t="s">
        <v>202</v>
      </c>
    </row>
    <row r="3482" spans="1:6" x14ac:dyDescent="0.25">
      <c r="A3482" s="1" t="s">
        <v>121</v>
      </c>
      <c r="C3482" s="1" t="s">
        <v>265</v>
      </c>
      <c r="D3482" s="1" t="s">
        <v>1456</v>
      </c>
      <c r="E3482" s="1" t="s">
        <v>201</v>
      </c>
      <c r="F3482" s="1" t="s">
        <v>202</v>
      </c>
    </row>
    <row r="3483" spans="1:6" x14ac:dyDescent="0.25">
      <c r="A3483" s="1" t="s">
        <v>121</v>
      </c>
      <c r="C3483" s="1" t="s">
        <v>147</v>
      </c>
      <c r="D3483" s="1" t="s">
        <v>1456</v>
      </c>
      <c r="E3483" s="1" t="s">
        <v>201</v>
      </c>
      <c r="F3483" s="1" t="s">
        <v>202</v>
      </c>
    </row>
    <row r="3484" spans="1:6" x14ac:dyDescent="0.25">
      <c r="A3484" s="1" t="s">
        <v>121</v>
      </c>
      <c r="C3484" s="1" t="s">
        <v>1454</v>
      </c>
      <c r="D3484" s="1" t="s">
        <v>1455</v>
      </c>
      <c r="E3484" s="1" t="s">
        <v>201</v>
      </c>
      <c r="F3484" s="1" t="s">
        <v>202</v>
      </c>
    </row>
    <row r="3485" spans="1:6" x14ac:dyDescent="0.25">
      <c r="A3485" s="1" t="s">
        <v>121</v>
      </c>
      <c r="C3485" s="1" t="s">
        <v>145</v>
      </c>
      <c r="D3485" s="1" t="s">
        <v>1453</v>
      </c>
      <c r="E3485" s="1" t="s">
        <v>201</v>
      </c>
      <c r="F3485" s="1" t="s">
        <v>202</v>
      </c>
    </row>
    <row r="3486" spans="1:6" x14ac:dyDescent="0.25">
      <c r="A3486" s="1" t="s">
        <v>121</v>
      </c>
      <c r="C3486" s="1" t="s">
        <v>144</v>
      </c>
      <c r="D3486" s="1" t="s">
        <v>1452</v>
      </c>
      <c r="E3486" s="1" t="s">
        <v>201</v>
      </c>
      <c r="F3486" s="1" t="s">
        <v>202</v>
      </c>
    </row>
    <row r="3487" spans="1:6" x14ac:dyDescent="0.25">
      <c r="A3487" s="1" t="s">
        <v>121</v>
      </c>
      <c r="C3487" s="1" t="s">
        <v>1450</v>
      </c>
      <c r="D3487" s="1" t="s">
        <v>1451</v>
      </c>
      <c r="E3487" s="1" t="s">
        <v>201</v>
      </c>
      <c r="F3487" s="1" t="s">
        <v>202</v>
      </c>
    </row>
    <row r="3488" spans="1:6" x14ac:dyDescent="0.25">
      <c r="A3488" s="1" t="s">
        <v>121</v>
      </c>
      <c r="C3488" s="1" t="s">
        <v>141</v>
      </c>
      <c r="D3488" s="1" t="s">
        <v>1449</v>
      </c>
      <c r="E3488" s="1" t="s">
        <v>201</v>
      </c>
      <c r="F3488" s="1" t="s">
        <v>202</v>
      </c>
    </row>
    <row r="3489" spans="1:6" x14ac:dyDescent="0.25">
      <c r="A3489" s="1" t="s">
        <v>121</v>
      </c>
      <c r="C3489" s="1" t="s">
        <v>261</v>
      </c>
      <c r="D3489" s="1" t="s">
        <v>1448</v>
      </c>
      <c r="E3489" s="1" t="s">
        <v>201</v>
      </c>
      <c r="F3489" s="1" t="s">
        <v>202</v>
      </c>
    </row>
    <row r="3490" spans="1:6" x14ac:dyDescent="0.25">
      <c r="A3490" s="1" t="s">
        <v>121</v>
      </c>
      <c r="C3490" s="1" t="s">
        <v>136</v>
      </c>
      <c r="D3490" s="1" t="s">
        <v>1447</v>
      </c>
      <c r="E3490" s="1" t="s">
        <v>201</v>
      </c>
      <c r="F3490" s="1" t="s">
        <v>202</v>
      </c>
    </row>
    <row r="3491" spans="1:6" x14ac:dyDescent="0.25">
      <c r="A3491" s="1" t="s">
        <v>121</v>
      </c>
      <c r="C3491" s="1" t="s">
        <v>255</v>
      </c>
      <c r="D3491" s="1" t="s">
        <v>1446</v>
      </c>
      <c r="E3491" s="1" t="s">
        <v>201</v>
      </c>
      <c r="F3491" s="1" t="s">
        <v>202</v>
      </c>
    </row>
    <row r="3492" spans="1:6" x14ac:dyDescent="0.25">
      <c r="A3492" s="1" t="s">
        <v>121</v>
      </c>
      <c r="C3492" s="1" t="s">
        <v>253</v>
      </c>
      <c r="D3492" s="1" t="s">
        <v>1445</v>
      </c>
      <c r="E3492" s="1" t="s">
        <v>201</v>
      </c>
      <c r="F3492" s="1" t="s">
        <v>202</v>
      </c>
    </row>
    <row r="3493" spans="1:6" x14ac:dyDescent="0.25">
      <c r="A3493" s="1" t="s">
        <v>121</v>
      </c>
      <c r="C3493" s="1" t="s">
        <v>251</v>
      </c>
      <c r="D3493" s="1" t="s">
        <v>1431</v>
      </c>
      <c r="E3493" s="1" t="s">
        <v>201</v>
      </c>
      <c r="F3493" s="1" t="s">
        <v>202</v>
      </c>
    </row>
    <row r="3494" spans="1:6" x14ac:dyDescent="0.25">
      <c r="A3494" s="1" t="s">
        <v>121</v>
      </c>
      <c r="C3494" s="1" t="s">
        <v>246</v>
      </c>
      <c r="D3494" s="1" t="s">
        <v>1444</v>
      </c>
      <c r="E3494" s="1" t="s">
        <v>201</v>
      </c>
      <c r="F3494" s="1" t="s">
        <v>202</v>
      </c>
    </row>
    <row r="3495" spans="1:6" x14ac:dyDescent="0.25">
      <c r="A3495" s="1" t="s">
        <v>121</v>
      </c>
      <c r="C3495" s="1" t="s">
        <v>243</v>
      </c>
      <c r="D3495" s="1" t="s">
        <v>1443</v>
      </c>
      <c r="E3495" s="1" t="s">
        <v>201</v>
      </c>
      <c r="F3495" s="1" t="s">
        <v>202</v>
      </c>
    </row>
    <row r="3496" spans="1:6" x14ac:dyDescent="0.25">
      <c r="A3496" s="1" t="s">
        <v>121</v>
      </c>
      <c r="C3496" s="1" t="s">
        <v>241</v>
      </c>
      <c r="D3496" s="1" t="s">
        <v>1442</v>
      </c>
      <c r="E3496" s="1" t="s">
        <v>201</v>
      </c>
      <c r="F3496" s="1" t="s">
        <v>202</v>
      </c>
    </row>
    <row r="3497" spans="1:6" x14ac:dyDescent="0.25">
      <c r="A3497" s="1" t="s">
        <v>121</v>
      </c>
      <c r="C3497" s="1" t="s">
        <v>240</v>
      </c>
      <c r="D3497" s="1" t="s">
        <v>1441</v>
      </c>
      <c r="E3497" s="1" t="s">
        <v>201</v>
      </c>
      <c r="F3497" s="1" t="s">
        <v>202</v>
      </c>
    </row>
    <row r="3498" spans="1:6" x14ac:dyDescent="0.25">
      <c r="A3498" s="1" t="s">
        <v>121</v>
      </c>
      <c r="C3498" s="1" t="s">
        <v>234</v>
      </c>
      <c r="D3498" s="1" t="s">
        <v>1440</v>
      </c>
      <c r="E3498" s="1" t="s">
        <v>201</v>
      </c>
      <c r="F3498" s="1" t="s">
        <v>202</v>
      </c>
    </row>
    <row r="3499" spans="1:6" x14ac:dyDescent="0.25">
      <c r="A3499" s="1" t="s">
        <v>121</v>
      </c>
      <c r="C3499" s="1" t="s">
        <v>232</v>
      </c>
      <c r="D3499" s="1" t="s">
        <v>1432</v>
      </c>
      <c r="E3499" s="1" t="s">
        <v>201</v>
      </c>
      <c r="F3499" s="1" t="s">
        <v>202</v>
      </c>
    </row>
    <row r="3500" spans="1:6" x14ac:dyDescent="0.25">
      <c r="A3500" s="1" t="s">
        <v>121</v>
      </c>
      <c r="C3500" s="1" t="s">
        <v>231</v>
      </c>
      <c r="D3500" s="1" t="s">
        <v>1439</v>
      </c>
      <c r="E3500" s="1" t="s">
        <v>201</v>
      </c>
      <c r="F3500" s="1" t="s">
        <v>202</v>
      </c>
    </row>
    <row r="3501" spans="1:6" x14ac:dyDescent="0.25">
      <c r="A3501" s="1" t="s">
        <v>121</v>
      </c>
      <c r="C3501" s="1" t="s">
        <v>229</v>
      </c>
      <c r="D3501" s="1" t="s">
        <v>1438</v>
      </c>
      <c r="E3501" s="1" t="s">
        <v>201</v>
      </c>
      <c r="F3501" s="1" t="s">
        <v>202</v>
      </c>
    </row>
    <row r="3502" spans="1:6" x14ac:dyDescent="0.25">
      <c r="A3502" s="1" t="s">
        <v>121</v>
      </c>
      <c r="C3502" s="1" t="s">
        <v>227</v>
      </c>
      <c r="D3502" s="1" t="s">
        <v>1437</v>
      </c>
      <c r="E3502" s="1" t="s">
        <v>201</v>
      </c>
      <c r="F3502" s="1" t="s">
        <v>202</v>
      </c>
    </row>
    <row r="3503" spans="1:6" x14ac:dyDescent="0.25">
      <c r="A3503" s="1" t="s">
        <v>121</v>
      </c>
      <c r="C3503" s="1" t="s">
        <v>225</v>
      </c>
      <c r="D3503" s="1" t="s">
        <v>1436</v>
      </c>
      <c r="E3503" s="1" t="s">
        <v>201</v>
      </c>
      <c r="F3503" s="1" t="s">
        <v>202</v>
      </c>
    </row>
    <row r="3504" spans="1:6" x14ac:dyDescent="0.25">
      <c r="A3504" s="1" t="s">
        <v>121</v>
      </c>
      <c r="C3504" s="1" t="s">
        <v>223</v>
      </c>
      <c r="D3504" s="1" t="s">
        <v>1435</v>
      </c>
      <c r="E3504" s="1" t="s">
        <v>201</v>
      </c>
      <c r="F3504" s="1" t="s">
        <v>202</v>
      </c>
    </row>
    <row r="3505" spans="1:6" x14ac:dyDescent="0.25">
      <c r="A3505" s="1" t="s">
        <v>121</v>
      </c>
      <c r="C3505" s="1" t="s">
        <v>221</v>
      </c>
      <c r="D3505" s="1" t="s">
        <v>1434</v>
      </c>
      <c r="E3505" s="1" t="s">
        <v>201</v>
      </c>
      <c r="F3505" s="1" t="s">
        <v>202</v>
      </c>
    </row>
    <row r="3506" spans="1:6" x14ac:dyDescent="0.25">
      <c r="A3506" s="1" t="s">
        <v>121</v>
      </c>
      <c r="C3506" s="1" t="s">
        <v>219</v>
      </c>
      <c r="D3506" s="1" t="s">
        <v>1433</v>
      </c>
      <c r="E3506" s="1" t="s">
        <v>201</v>
      </c>
      <c r="F3506" s="1" t="s">
        <v>202</v>
      </c>
    </row>
    <row r="3507" spans="1:6" x14ac:dyDescent="0.25">
      <c r="A3507" s="1" t="s">
        <v>121</v>
      </c>
      <c r="C3507" s="1" t="s">
        <v>217</v>
      </c>
      <c r="D3507" s="1" t="s">
        <v>1432</v>
      </c>
      <c r="E3507" s="1" t="s">
        <v>201</v>
      </c>
      <c r="F3507" s="1" t="s">
        <v>202</v>
      </c>
    </row>
    <row r="3508" spans="1:6" x14ac:dyDescent="0.25">
      <c r="A3508" s="1" t="s">
        <v>121</v>
      </c>
      <c r="C3508" s="1" t="s">
        <v>214</v>
      </c>
      <c r="D3508" s="1" t="s">
        <v>1431</v>
      </c>
      <c r="E3508" s="1" t="s">
        <v>201</v>
      </c>
      <c r="F3508" s="1" t="s">
        <v>202</v>
      </c>
    </row>
    <row r="3509" spans="1:6" x14ac:dyDescent="0.25">
      <c r="A3509" s="1" t="s">
        <v>121</v>
      </c>
      <c r="C3509" s="1" t="s">
        <v>1429</v>
      </c>
      <c r="D3509" s="1" t="s">
        <v>1430</v>
      </c>
      <c r="E3509" s="1" t="s">
        <v>201</v>
      </c>
      <c r="F3509" s="1" t="s">
        <v>202</v>
      </c>
    </row>
    <row r="3510" spans="1:6" x14ac:dyDescent="0.25">
      <c r="A3510" s="1" t="s">
        <v>121</v>
      </c>
      <c r="C3510" s="1" t="s">
        <v>208</v>
      </c>
      <c r="D3510" s="1" t="s">
        <v>1428</v>
      </c>
      <c r="E3510" s="1" t="s">
        <v>201</v>
      </c>
      <c r="F3510" s="1" t="s">
        <v>202</v>
      </c>
    </row>
    <row r="3511" spans="1:6" x14ac:dyDescent="0.25">
      <c r="A3511" s="1" t="s">
        <v>121</v>
      </c>
      <c r="C3511" s="1" t="s">
        <v>205</v>
      </c>
      <c r="D3511" s="1" t="s">
        <v>1426</v>
      </c>
      <c r="E3511" s="1" t="s">
        <v>201</v>
      </c>
      <c r="F3511" s="1" t="s">
        <v>202</v>
      </c>
    </row>
    <row r="3512" spans="1:6" x14ac:dyDescent="0.25">
      <c r="A3512" s="1" t="s">
        <v>121</v>
      </c>
      <c r="C3512" s="1" t="s">
        <v>203</v>
      </c>
      <c r="D3512" s="1" t="s">
        <v>1427</v>
      </c>
      <c r="E3512" s="1" t="s">
        <v>201</v>
      </c>
      <c r="F3512" s="1" t="s">
        <v>202</v>
      </c>
    </row>
    <row r="3513" spans="1:6" x14ac:dyDescent="0.25">
      <c r="A3513" s="1" t="s">
        <v>121</v>
      </c>
      <c r="C3513" s="1" t="s">
        <v>200</v>
      </c>
      <c r="D3513" s="1" t="s">
        <v>1426</v>
      </c>
      <c r="E3513" s="1" t="s">
        <v>201</v>
      </c>
      <c r="F3513" s="1" t="s">
        <v>202</v>
      </c>
    </row>
  </sheetData>
  <sheetProtection selectLockedCells="1" selectUnlockedCells="1"/>
  <hyperlinks>
    <hyperlink ref="A1" r:id="rId1"/>
  </hyperlink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2"/>
  <headerFooter alignWithMargins="0">
    <oddHeader>&amp;C&amp;"Times New Roman,Normal"&amp;12&amp;A</oddHeader>
    <oddFooter>&amp;C&amp;"Times New Roman,Normal"&amp;12Page &amp;P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H63"/>
  <sheetViews>
    <sheetView zoomScale="60" zoomScaleNormal="60" workbookViewId="0"/>
  </sheetViews>
  <sheetFormatPr baseColWidth="10" defaultColWidth="11.5546875" defaultRowHeight="13.2" x14ac:dyDescent="0.25"/>
  <cols>
    <col min="1" max="1" width="10.109375" style="13" customWidth="1"/>
    <col min="2" max="2" width="15.5546875" style="13" customWidth="1"/>
    <col min="3" max="3" width="19.109375" style="13" customWidth="1"/>
    <col min="4" max="4" width="18.5546875" style="13" customWidth="1"/>
    <col min="5" max="5" width="24.88671875" style="13" customWidth="1"/>
    <col min="6" max="6" width="2.88671875" style="13" customWidth="1"/>
    <col min="7" max="16384" width="11.5546875" style="13"/>
  </cols>
  <sheetData>
    <row r="1" spans="1:8" ht="36.6" customHeight="1" x14ac:dyDescent="0.3">
      <c r="A1" s="20" t="s">
        <v>17</v>
      </c>
      <c r="B1" s="21"/>
      <c r="C1" s="21"/>
      <c r="D1" s="21"/>
      <c r="E1" s="24">
        <v>21</v>
      </c>
      <c r="F1" s="24"/>
      <c r="G1" s="24"/>
    </row>
    <row r="2" spans="1:8" ht="46.2" x14ac:dyDescent="0.85">
      <c r="A2" s="18" t="s">
        <v>0</v>
      </c>
      <c r="B2" s="19"/>
      <c r="C2" s="19"/>
      <c r="D2" s="19"/>
      <c r="E2" s="87">
        <f>E1/100</f>
        <v>0.21</v>
      </c>
      <c r="F2" s="25" t="s">
        <v>21</v>
      </c>
      <c r="G2" s="26" t="s">
        <v>22</v>
      </c>
      <c r="H2" s="25"/>
    </row>
    <row r="3" spans="1:8" ht="39.6" x14ac:dyDescent="0.25">
      <c r="A3" s="14" t="s">
        <v>18</v>
      </c>
      <c r="B3" s="14" t="s">
        <v>24</v>
      </c>
      <c r="C3" s="14" t="s">
        <v>19</v>
      </c>
      <c r="D3" s="22" t="s">
        <v>20</v>
      </c>
      <c r="E3" s="23" t="str">
        <f>CONCATENATE(F2,100*E2,G2)</f>
        <v xml:space="preserve">  21%  du cumul anthropique depuis 1958 (ppm)</v>
      </c>
      <c r="F3" s="17"/>
    </row>
    <row r="4" spans="1:8" x14ac:dyDescent="0.25">
      <c r="A4" s="2">
        <v>1959</v>
      </c>
      <c r="B4" s="2">
        <v>315.97000000000003</v>
      </c>
      <c r="C4" s="9">
        <v>1.1575471698113209</v>
      </c>
      <c r="D4" s="13">
        <v>0</v>
      </c>
      <c r="E4" s="13">
        <f>$E$2*C4</f>
        <v>0.24308490566037738</v>
      </c>
    </row>
    <row r="5" spans="1:8" x14ac:dyDescent="0.25">
      <c r="A5" s="2">
        <v>1960</v>
      </c>
      <c r="B5" s="2">
        <v>316.91000000000003</v>
      </c>
      <c r="C5" s="9">
        <v>2.3693396226415091</v>
      </c>
      <c r="D5" s="13">
        <f t="shared" ref="D5:D59" si="0">B5-315</f>
        <v>1.910000000000025</v>
      </c>
      <c r="E5" s="13">
        <f t="shared" ref="E5:E59" si="1">$E$2*C5</f>
        <v>0.49756132075471687</v>
      </c>
    </row>
    <row r="6" spans="1:8" x14ac:dyDescent="0.25">
      <c r="A6" s="2">
        <v>1961</v>
      </c>
      <c r="B6" s="2">
        <v>317.64</v>
      </c>
      <c r="C6" s="9">
        <v>3.5863207547169806</v>
      </c>
      <c r="D6" s="13">
        <f t="shared" si="0"/>
        <v>2.6399999999999864</v>
      </c>
      <c r="E6" s="13">
        <f t="shared" si="1"/>
        <v>0.75312735849056589</v>
      </c>
    </row>
    <row r="7" spans="1:8" x14ac:dyDescent="0.25">
      <c r="A7" s="2">
        <v>1962</v>
      </c>
      <c r="B7" s="2">
        <v>318.45</v>
      </c>
      <c r="C7" s="9">
        <v>4.853301886792452</v>
      </c>
      <c r="D7" s="13">
        <f t="shared" si="0"/>
        <v>3.4499999999999886</v>
      </c>
      <c r="E7" s="13">
        <f t="shared" si="1"/>
        <v>1.0191933962264148</v>
      </c>
    </row>
    <row r="8" spans="1:8" x14ac:dyDescent="0.25">
      <c r="A8" s="2">
        <v>1963</v>
      </c>
      <c r="B8" s="2">
        <v>318.99</v>
      </c>
      <c r="C8" s="9">
        <v>6.189622641509434</v>
      </c>
      <c r="D8" s="13">
        <f t="shared" si="0"/>
        <v>3.9900000000000091</v>
      </c>
      <c r="E8" s="13">
        <f t="shared" si="1"/>
        <v>1.2998207547169811</v>
      </c>
    </row>
    <row r="9" spans="1:8" x14ac:dyDescent="0.25">
      <c r="A9" s="2">
        <v>1964</v>
      </c>
      <c r="B9" s="2">
        <v>319.62</v>
      </c>
      <c r="C9" s="9">
        <v>7.6023584905660382</v>
      </c>
      <c r="D9" s="13">
        <f t="shared" si="0"/>
        <v>4.6200000000000045</v>
      </c>
      <c r="E9" s="13">
        <f t="shared" si="1"/>
        <v>1.5964952830188679</v>
      </c>
    </row>
    <row r="10" spans="1:8" x14ac:dyDescent="0.25">
      <c r="A10" s="2">
        <v>1965</v>
      </c>
      <c r="B10" s="2">
        <v>320.04000000000002</v>
      </c>
      <c r="C10" s="9">
        <v>9.0787735849056599</v>
      </c>
      <c r="D10" s="13">
        <f t="shared" si="0"/>
        <v>5.0400000000000205</v>
      </c>
      <c r="E10" s="13">
        <f t="shared" si="1"/>
        <v>1.9065424528301884</v>
      </c>
    </row>
    <row r="11" spans="1:8" x14ac:dyDescent="0.25">
      <c r="A11" s="2">
        <v>1966</v>
      </c>
      <c r="B11" s="2">
        <v>321.38</v>
      </c>
      <c r="C11" s="9">
        <v>10.629716981132075</v>
      </c>
      <c r="D11" s="13">
        <f t="shared" si="0"/>
        <v>6.3799999999999955</v>
      </c>
      <c r="E11" s="13">
        <f t="shared" si="1"/>
        <v>2.2322405660377358</v>
      </c>
    </row>
    <row r="12" spans="1:8" x14ac:dyDescent="0.25">
      <c r="A12" s="2">
        <v>1967</v>
      </c>
      <c r="B12" s="2">
        <v>322.16000000000003</v>
      </c>
      <c r="C12" s="9">
        <v>12.230188679245282</v>
      </c>
      <c r="D12" s="13">
        <f t="shared" si="0"/>
        <v>7.160000000000025</v>
      </c>
      <c r="E12" s="13">
        <f t="shared" si="1"/>
        <v>2.5683396226415094</v>
      </c>
    </row>
    <row r="13" spans="1:8" x14ac:dyDescent="0.25">
      <c r="A13" s="2">
        <v>1968</v>
      </c>
      <c r="B13" s="2">
        <v>323.04000000000002</v>
      </c>
      <c r="C13" s="9">
        <v>13.912264150943395</v>
      </c>
      <c r="D13" s="13">
        <f t="shared" si="0"/>
        <v>8.0400000000000205</v>
      </c>
      <c r="E13" s="13">
        <f t="shared" si="1"/>
        <v>2.9215754716981128</v>
      </c>
    </row>
    <row r="14" spans="1:8" x14ac:dyDescent="0.25">
      <c r="A14" s="2">
        <v>1969</v>
      </c>
      <c r="B14" s="2">
        <v>324.62</v>
      </c>
      <c r="C14" s="9">
        <v>15.695283018867924</v>
      </c>
      <c r="D14" s="13">
        <f t="shared" si="0"/>
        <v>9.6200000000000045</v>
      </c>
      <c r="E14" s="13">
        <f t="shared" si="1"/>
        <v>3.2960094339622641</v>
      </c>
    </row>
    <row r="15" spans="1:8" x14ac:dyDescent="0.25">
      <c r="A15" s="2">
        <v>1970</v>
      </c>
      <c r="B15" s="2">
        <v>325.68</v>
      </c>
      <c r="C15" s="9">
        <v>17.60707547169811</v>
      </c>
      <c r="D15" s="13">
        <f t="shared" si="0"/>
        <v>10.680000000000007</v>
      </c>
      <c r="E15" s="13">
        <f t="shared" si="1"/>
        <v>3.6974858490566032</v>
      </c>
    </row>
    <row r="16" spans="1:8" x14ac:dyDescent="0.25">
      <c r="A16" s="2">
        <v>1971</v>
      </c>
      <c r="B16" s="2">
        <v>326.32</v>
      </c>
      <c r="C16" s="9">
        <v>19.591981132075468</v>
      </c>
      <c r="D16" s="13">
        <f t="shared" si="0"/>
        <v>11.319999999999993</v>
      </c>
      <c r="E16" s="13">
        <f t="shared" si="1"/>
        <v>4.1143160377358479</v>
      </c>
    </row>
    <row r="17" spans="1:5" x14ac:dyDescent="0.25">
      <c r="A17" s="2">
        <v>1972</v>
      </c>
      <c r="B17" s="2">
        <v>327.45</v>
      </c>
      <c r="C17" s="9">
        <v>21.656132075471696</v>
      </c>
      <c r="D17" s="13">
        <f t="shared" si="0"/>
        <v>12.449999999999989</v>
      </c>
      <c r="E17" s="13">
        <f t="shared" si="1"/>
        <v>4.5477877358490559</v>
      </c>
    </row>
    <row r="18" spans="1:5" x14ac:dyDescent="0.25">
      <c r="A18" s="2">
        <v>1973</v>
      </c>
      <c r="B18" s="2">
        <v>329.68</v>
      </c>
      <c r="C18" s="9">
        <v>23.832547169811317</v>
      </c>
      <c r="D18" s="13">
        <f t="shared" si="0"/>
        <v>14.680000000000007</v>
      </c>
      <c r="E18" s="13">
        <f t="shared" si="1"/>
        <v>5.0048349056603767</v>
      </c>
    </row>
    <row r="19" spans="1:5" x14ac:dyDescent="0.25">
      <c r="A19" s="2">
        <v>1974</v>
      </c>
      <c r="B19" s="2">
        <v>330.18</v>
      </c>
      <c r="C19" s="9">
        <v>26.013207547169806</v>
      </c>
      <c r="D19" s="13">
        <f t="shared" si="0"/>
        <v>15.180000000000007</v>
      </c>
      <c r="E19" s="13">
        <f t="shared" si="1"/>
        <v>5.4627735849056593</v>
      </c>
    </row>
    <row r="20" spans="1:5" x14ac:dyDescent="0.25">
      <c r="A20" s="2">
        <v>1975</v>
      </c>
      <c r="B20" s="2">
        <v>331.11</v>
      </c>
      <c r="C20" s="9">
        <v>28.181132075471691</v>
      </c>
      <c r="D20" s="13">
        <f t="shared" si="0"/>
        <v>16.110000000000014</v>
      </c>
      <c r="E20" s="13">
        <f t="shared" si="1"/>
        <v>5.9180377358490546</v>
      </c>
    </row>
    <row r="21" spans="1:5" x14ac:dyDescent="0.25">
      <c r="A21" s="2">
        <v>1976</v>
      </c>
      <c r="B21" s="2">
        <v>332.04</v>
      </c>
      <c r="C21" s="9">
        <v>30.4754716981132</v>
      </c>
      <c r="D21" s="13">
        <f t="shared" si="0"/>
        <v>17.04000000000002</v>
      </c>
      <c r="E21" s="13">
        <f t="shared" si="1"/>
        <v>6.399849056603772</v>
      </c>
    </row>
    <row r="22" spans="1:5" x14ac:dyDescent="0.25">
      <c r="A22" s="2">
        <v>1977</v>
      </c>
      <c r="B22" s="2">
        <v>333.83</v>
      </c>
      <c r="C22" s="9">
        <v>32.841509433962258</v>
      </c>
      <c r="D22" s="13">
        <f t="shared" si="0"/>
        <v>18.829999999999984</v>
      </c>
      <c r="E22" s="13">
        <f t="shared" si="1"/>
        <v>6.8967169811320739</v>
      </c>
    </row>
    <row r="23" spans="1:5" x14ac:dyDescent="0.25">
      <c r="A23" s="2">
        <v>1978</v>
      </c>
      <c r="B23" s="2">
        <v>335.4</v>
      </c>
      <c r="C23" s="9">
        <v>35.234905660377351</v>
      </c>
      <c r="D23" s="13">
        <f t="shared" si="0"/>
        <v>20.399999999999977</v>
      </c>
      <c r="E23" s="13">
        <f t="shared" si="1"/>
        <v>7.3993301886792437</v>
      </c>
    </row>
    <row r="24" spans="1:5" x14ac:dyDescent="0.25">
      <c r="A24" s="2">
        <v>1979</v>
      </c>
      <c r="B24" s="2">
        <v>336.84</v>
      </c>
      <c r="C24" s="9">
        <v>37.761792452830186</v>
      </c>
      <c r="D24" s="13">
        <f t="shared" si="0"/>
        <v>21.839999999999975</v>
      </c>
      <c r="E24" s="13">
        <f t="shared" si="1"/>
        <v>7.9299764150943384</v>
      </c>
    </row>
    <row r="25" spans="1:5" x14ac:dyDescent="0.25">
      <c r="A25" s="2">
        <v>1980</v>
      </c>
      <c r="B25" s="2">
        <v>338.75</v>
      </c>
      <c r="C25" s="9">
        <v>40.262264150943395</v>
      </c>
      <c r="D25" s="13">
        <f t="shared" si="0"/>
        <v>23.75</v>
      </c>
      <c r="E25" s="13">
        <f t="shared" si="1"/>
        <v>8.4550754716981125</v>
      </c>
    </row>
    <row r="26" spans="1:5" x14ac:dyDescent="0.25">
      <c r="A26" s="2">
        <v>1981</v>
      </c>
      <c r="B26" s="2">
        <v>340.11</v>
      </c>
      <c r="C26" s="9">
        <v>42.685849056603772</v>
      </c>
      <c r="D26" s="13">
        <f t="shared" si="0"/>
        <v>25.110000000000014</v>
      </c>
      <c r="E26" s="13">
        <f t="shared" si="1"/>
        <v>8.9640283018867919</v>
      </c>
    </row>
    <row r="27" spans="1:5" x14ac:dyDescent="0.25">
      <c r="A27" s="2">
        <v>1982</v>
      </c>
      <c r="B27" s="2">
        <v>341.45</v>
      </c>
      <c r="C27" s="9">
        <v>45.088679245283011</v>
      </c>
      <c r="D27" s="13">
        <f t="shared" si="0"/>
        <v>26.449999999999989</v>
      </c>
      <c r="E27" s="13">
        <f t="shared" si="1"/>
        <v>9.4686226415094321</v>
      </c>
    </row>
    <row r="28" spans="1:5" x14ac:dyDescent="0.25">
      <c r="A28" s="2">
        <v>1983</v>
      </c>
      <c r="B28" s="2">
        <v>343.05</v>
      </c>
      <c r="C28" s="9">
        <v>47.482547169811319</v>
      </c>
      <c r="D28" s="13">
        <f t="shared" si="0"/>
        <v>28.050000000000011</v>
      </c>
      <c r="E28" s="13">
        <f t="shared" si="1"/>
        <v>9.9713349056603775</v>
      </c>
    </row>
    <row r="29" spans="1:5" x14ac:dyDescent="0.25">
      <c r="A29" s="2">
        <v>1984</v>
      </c>
      <c r="B29" s="2">
        <v>344.65</v>
      </c>
      <c r="C29" s="9">
        <v>49.9627358490566</v>
      </c>
      <c r="D29" s="13">
        <f t="shared" si="0"/>
        <v>29.649999999999977</v>
      </c>
      <c r="E29" s="13">
        <f t="shared" si="1"/>
        <v>10.492174528301886</v>
      </c>
    </row>
    <row r="30" spans="1:5" x14ac:dyDescent="0.25">
      <c r="A30" s="2">
        <v>1985</v>
      </c>
      <c r="B30" s="2">
        <v>346.12</v>
      </c>
      <c r="C30" s="9">
        <v>52.517924528301883</v>
      </c>
      <c r="D30" s="13">
        <f t="shared" si="0"/>
        <v>31.120000000000005</v>
      </c>
      <c r="E30" s="13">
        <f t="shared" si="1"/>
        <v>11.028764150943395</v>
      </c>
    </row>
    <row r="31" spans="1:5" x14ac:dyDescent="0.25">
      <c r="A31" s="2">
        <v>1986</v>
      </c>
      <c r="B31" s="2">
        <v>347.42</v>
      </c>
      <c r="C31" s="9">
        <v>55.151415094339619</v>
      </c>
      <c r="D31" s="13">
        <f t="shared" si="0"/>
        <v>32.420000000000016</v>
      </c>
      <c r="E31" s="13">
        <f t="shared" si="1"/>
        <v>11.581797169811319</v>
      </c>
    </row>
    <row r="32" spans="1:5" x14ac:dyDescent="0.25">
      <c r="A32" s="2">
        <v>1987</v>
      </c>
      <c r="B32" s="2">
        <v>349.19</v>
      </c>
      <c r="C32" s="9">
        <v>57.851886792452824</v>
      </c>
      <c r="D32" s="13">
        <f t="shared" si="0"/>
        <v>34.19</v>
      </c>
      <c r="E32" s="13">
        <f t="shared" si="1"/>
        <v>12.148896226415092</v>
      </c>
    </row>
    <row r="33" spans="1:5" x14ac:dyDescent="0.25">
      <c r="A33" s="2">
        <v>1988</v>
      </c>
      <c r="B33" s="2">
        <v>351.57</v>
      </c>
      <c r="C33" s="9">
        <v>60.651886792452821</v>
      </c>
      <c r="D33" s="13">
        <f t="shared" si="0"/>
        <v>36.569999999999993</v>
      </c>
      <c r="E33" s="13">
        <f t="shared" si="1"/>
        <v>12.736896226415093</v>
      </c>
    </row>
    <row r="34" spans="1:5" x14ac:dyDescent="0.25">
      <c r="A34" s="2">
        <v>1989</v>
      </c>
      <c r="B34" s="2">
        <v>353.12</v>
      </c>
      <c r="C34" s="9">
        <v>63.513207547169806</v>
      </c>
      <c r="D34" s="13">
        <f t="shared" si="0"/>
        <v>38.120000000000005</v>
      </c>
      <c r="E34" s="13">
        <f t="shared" si="1"/>
        <v>13.337773584905658</v>
      </c>
    </row>
    <row r="35" spans="1:5" x14ac:dyDescent="0.25">
      <c r="A35" s="2">
        <v>1990</v>
      </c>
      <c r="B35" s="2">
        <v>354.39</v>
      </c>
      <c r="C35" s="9">
        <v>66.378301886792457</v>
      </c>
      <c r="D35" s="13">
        <f t="shared" si="0"/>
        <v>39.389999999999986</v>
      </c>
      <c r="E35" s="13">
        <f t="shared" si="1"/>
        <v>13.939443396226416</v>
      </c>
    </row>
    <row r="36" spans="1:5" x14ac:dyDescent="0.25">
      <c r="A36" s="2">
        <v>1991</v>
      </c>
      <c r="B36" s="2">
        <v>355.61</v>
      </c>
      <c r="C36" s="9">
        <v>69.275471698113208</v>
      </c>
      <c r="D36" s="13">
        <f t="shared" si="0"/>
        <v>40.610000000000014</v>
      </c>
      <c r="E36" s="13">
        <f t="shared" si="1"/>
        <v>14.547849056603773</v>
      </c>
    </row>
    <row r="37" spans="1:5" x14ac:dyDescent="0.25">
      <c r="A37" s="2">
        <v>1992</v>
      </c>
      <c r="B37" s="2">
        <v>356.45</v>
      </c>
      <c r="C37" s="9">
        <v>72.142452830188674</v>
      </c>
      <c r="D37" s="13">
        <f t="shared" si="0"/>
        <v>41.449999999999989</v>
      </c>
      <c r="E37" s="13">
        <f t="shared" si="1"/>
        <v>15.149915094339621</v>
      </c>
    </row>
    <row r="38" spans="1:5" x14ac:dyDescent="0.25">
      <c r="A38" s="2">
        <v>1993</v>
      </c>
      <c r="B38" s="2">
        <v>357.1</v>
      </c>
      <c r="C38" s="9">
        <v>75.005660377358481</v>
      </c>
      <c r="D38" s="13">
        <f t="shared" si="0"/>
        <v>42.100000000000023</v>
      </c>
      <c r="E38" s="13">
        <f t="shared" si="1"/>
        <v>15.751188679245281</v>
      </c>
    </row>
    <row r="39" spans="1:5" x14ac:dyDescent="0.25">
      <c r="A39" s="2">
        <v>1994</v>
      </c>
      <c r="B39" s="2">
        <v>358.83</v>
      </c>
      <c r="C39" s="9">
        <v>77.917924528301882</v>
      </c>
      <c r="D39" s="13">
        <f t="shared" si="0"/>
        <v>43.829999999999984</v>
      </c>
      <c r="E39" s="13">
        <f t="shared" si="1"/>
        <v>16.362764150943395</v>
      </c>
    </row>
    <row r="40" spans="1:5" x14ac:dyDescent="0.25">
      <c r="A40" s="2">
        <v>1995</v>
      </c>
      <c r="B40" s="2">
        <v>360.82</v>
      </c>
      <c r="C40" s="9">
        <v>80.891981132075472</v>
      </c>
      <c r="D40" s="13">
        <f t="shared" si="0"/>
        <v>45.819999999999993</v>
      </c>
      <c r="E40" s="13">
        <f t="shared" si="1"/>
        <v>16.987316037735848</v>
      </c>
    </row>
    <row r="41" spans="1:5" x14ac:dyDescent="0.25">
      <c r="A41" s="2">
        <v>1996</v>
      </c>
      <c r="B41" s="2">
        <v>362.61</v>
      </c>
      <c r="C41" s="9">
        <v>83.933490566037747</v>
      </c>
      <c r="D41" s="13">
        <f t="shared" si="0"/>
        <v>47.610000000000014</v>
      </c>
      <c r="E41" s="13">
        <f t="shared" si="1"/>
        <v>17.626033018867926</v>
      </c>
    </row>
    <row r="42" spans="1:5" x14ac:dyDescent="0.25">
      <c r="A42" s="2">
        <v>1997</v>
      </c>
      <c r="B42" s="2">
        <v>363.73</v>
      </c>
      <c r="C42" s="9">
        <v>87.025943396226424</v>
      </c>
      <c r="D42" s="13">
        <f t="shared" si="0"/>
        <v>48.730000000000018</v>
      </c>
      <c r="E42" s="13">
        <f t="shared" si="1"/>
        <v>18.275448113207549</v>
      </c>
    </row>
    <row r="43" spans="1:5" x14ac:dyDescent="0.25">
      <c r="A43" s="2">
        <v>1998</v>
      </c>
      <c r="B43" s="2">
        <v>366.7</v>
      </c>
      <c r="C43" s="9">
        <v>90.127830188679255</v>
      </c>
      <c r="D43" s="13">
        <f t="shared" si="0"/>
        <v>51.699999999999989</v>
      </c>
      <c r="E43" s="13">
        <f t="shared" si="1"/>
        <v>18.926844339622644</v>
      </c>
    </row>
    <row r="44" spans="1:5" x14ac:dyDescent="0.25">
      <c r="A44" s="2">
        <v>1999</v>
      </c>
      <c r="B44" s="2">
        <v>368.38</v>
      </c>
      <c r="C44" s="9">
        <v>93.22264150943397</v>
      </c>
      <c r="D44" s="13">
        <f t="shared" si="0"/>
        <v>53.379999999999995</v>
      </c>
      <c r="E44" s="13">
        <f t="shared" si="1"/>
        <v>19.576754716981132</v>
      </c>
    </row>
    <row r="45" spans="1:5" x14ac:dyDescent="0.25">
      <c r="A45" s="2">
        <v>2000</v>
      </c>
      <c r="B45" s="2">
        <v>369.55</v>
      </c>
      <c r="C45" s="9">
        <v>96.398584905660385</v>
      </c>
      <c r="D45" s="13">
        <f t="shared" si="0"/>
        <v>54.550000000000011</v>
      </c>
      <c r="E45" s="13">
        <f t="shared" si="1"/>
        <v>20.243702830188681</v>
      </c>
    </row>
    <row r="46" spans="1:5" x14ac:dyDescent="0.25">
      <c r="A46" s="2">
        <v>2001</v>
      </c>
      <c r="B46" s="2">
        <v>371.14</v>
      </c>
      <c r="C46" s="9">
        <v>99.65000000000002</v>
      </c>
      <c r="D46" s="13">
        <f t="shared" si="0"/>
        <v>56.139999999999986</v>
      </c>
      <c r="E46" s="13">
        <f t="shared" si="1"/>
        <v>20.926500000000004</v>
      </c>
    </row>
    <row r="47" spans="1:5" x14ac:dyDescent="0.25">
      <c r="A47" s="2">
        <v>2002</v>
      </c>
      <c r="B47" s="2">
        <v>373.28</v>
      </c>
      <c r="C47" s="9">
        <v>102.9490566037736</v>
      </c>
      <c r="D47" s="13">
        <f t="shared" si="0"/>
        <v>58.279999999999973</v>
      </c>
      <c r="E47" s="13">
        <f t="shared" si="1"/>
        <v>21.619301886792456</v>
      </c>
    </row>
    <row r="48" spans="1:5" x14ac:dyDescent="0.25">
      <c r="A48" s="2">
        <v>2003</v>
      </c>
      <c r="B48" s="2">
        <v>375.8</v>
      </c>
      <c r="C48" s="9">
        <v>106.42830188679247</v>
      </c>
      <c r="D48" s="13">
        <f t="shared" si="0"/>
        <v>60.800000000000011</v>
      </c>
      <c r="E48" s="13">
        <f t="shared" si="1"/>
        <v>22.349943396226418</v>
      </c>
    </row>
    <row r="49" spans="1:5" x14ac:dyDescent="0.25">
      <c r="A49" s="2">
        <v>2004</v>
      </c>
      <c r="B49" s="2">
        <v>377.52</v>
      </c>
      <c r="C49" s="9">
        <v>110.0806603773585</v>
      </c>
      <c r="D49" s="13">
        <f t="shared" si="0"/>
        <v>62.519999999999982</v>
      </c>
      <c r="E49" s="13">
        <f t="shared" si="1"/>
        <v>23.116938679245283</v>
      </c>
    </row>
    <row r="50" spans="1:5" x14ac:dyDescent="0.25">
      <c r="A50" s="2">
        <v>2005</v>
      </c>
      <c r="B50" s="2">
        <v>379.8</v>
      </c>
      <c r="C50" s="9">
        <v>113.8740566037736</v>
      </c>
      <c r="D50" s="13">
        <f t="shared" si="0"/>
        <v>64.800000000000011</v>
      </c>
      <c r="E50" s="13">
        <f t="shared" si="1"/>
        <v>23.913551886792455</v>
      </c>
    </row>
    <row r="51" spans="1:5" x14ac:dyDescent="0.25">
      <c r="A51" s="2">
        <v>2006</v>
      </c>
      <c r="B51" s="2">
        <v>381.9</v>
      </c>
      <c r="C51" s="9">
        <v>117.80613207547172</v>
      </c>
      <c r="D51" s="13">
        <f t="shared" si="0"/>
        <v>66.899999999999977</v>
      </c>
      <c r="E51" s="13">
        <f t="shared" si="1"/>
        <v>24.739287735849061</v>
      </c>
    </row>
    <row r="52" spans="1:5" x14ac:dyDescent="0.25">
      <c r="A52" s="2">
        <v>2007</v>
      </c>
      <c r="B52" s="2">
        <v>383.79</v>
      </c>
      <c r="C52" s="9">
        <v>121.8169811320755</v>
      </c>
      <c r="D52" s="13">
        <f t="shared" si="0"/>
        <v>68.79000000000002</v>
      </c>
      <c r="E52" s="13">
        <f t="shared" si="1"/>
        <v>25.581566037735854</v>
      </c>
    </row>
    <row r="53" spans="1:5" x14ac:dyDescent="0.25">
      <c r="A53" s="2">
        <v>2008</v>
      </c>
      <c r="B53" s="2">
        <v>385.6</v>
      </c>
      <c r="C53" s="9">
        <v>125.95660377358493</v>
      </c>
      <c r="D53" s="13">
        <f t="shared" si="0"/>
        <v>70.600000000000023</v>
      </c>
      <c r="E53" s="13">
        <f t="shared" si="1"/>
        <v>26.450886792452835</v>
      </c>
    </row>
    <row r="54" spans="1:5" x14ac:dyDescent="0.25">
      <c r="A54" s="2">
        <v>2009</v>
      </c>
      <c r="B54" s="2">
        <v>387.43</v>
      </c>
      <c r="C54" s="9">
        <v>130.05896226415098</v>
      </c>
      <c r="D54" s="13">
        <f t="shared" si="0"/>
        <v>72.430000000000007</v>
      </c>
      <c r="E54" s="13">
        <f t="shared" si="1"/>
        <v>27.312382075471703</v>
      </c>
    </row>
    <row r="55" spans="1:5" x14ac:dyDescent="0.25">
      <c r="A55" s="2">
        <v>2010</v>
      </c>
      <c r="B55" s="2">
        <v>389.9</v>
      </c>
      <c r="C55" s="9">
        <v>134.36462264150947</v>
      </c>
      <c r="D55" s="13">
        <f t="shared" si="0"/>
        <v>74.899999999999977</v>
      </c>
      <c r="E55" s="13">
        <f t="shared" si="1"/>
        <v>28.216570754716987</v>
      </c>
    </row>
    <row r="56" spans="1:5" x14ac:dyDescent="0.25">
      <c r="A56" s="2">
        <v>2011</v>
      </c>
      <c r="B56" s="2">
        <v>391.65</v>
      </c>
      <c r="C56" s="9">
        <v>138.84716981132078</v>
      </c>
      <c r="D56" s="13">
        <f t="shared" si="0"/>
        <v>76.649999999999977</v>
      </c>
      <c r="E56" s="13">
        <f t="shared" si="1"/>
        <v>29.157905660377363</v>
      </c>
    </row>
    <row r="57" spans="1:5" x14ac:dyDescent="0.25">
      <c r="A57" s="2">
        <v>2012</v>
      </c>
      <c r="B57" s="2">
        <v>393.85</v>
      </c>
      <c r="C57" s="9">
        <v>143.40990566037738</v>
      </c>
      <c r="D57" s="13">
        <f t="shared" si="0"/>
        <v>78.850000000000023</v>
      </c>
      <c r="E57" s="13">
        <f t="shared" si="1"/>
        <v>30.116080188679248</v>
      </c>
    </row>
    <row r="58" spans="1:5" x14ac:dyDescent="0.25">
      <c r="A58" s="2">
        <v>2013</v>
      </c>
      <c r="B58" s="2">
        <v>396.52</v>
      </c>
      <c r="C58" s="9">
        <v>148.01981132075474</v>
      </c>
      <c r="D58" s="13">
        <f t="shared" si="0"/>
        <v>81.519999999999982</v>
      </c>
      <c r="E58" s="13">
        <f t="shared" si="1"/>
        <v>31.084160377358494</v>
      </c>
    </row>
    <row r="59" spans="1:5" x14ac:dyDescent="0.25">
      <c r="A59" s="2">
        <v>2014</v>
      </c>
      <c r="B59" s="2">
        <v>398.65</v>
      </c>
      <c r="C59" s="9">
        <v>152.66839622641513</v>
      </c>
      <c r="D59" s="13">
        <f t="shared" si="0"/>
        <v>83.649999999999977</v>
      </c>
      <c r="E59" s="13">
        <f t="shared" si="1"/>
        <v>32.060363207547177</v>
      </c>
    </row>
    <row r="60" spans="1:5" x14ac:dyDescent="0.25">
      <c r="A60" s="13">
        <v>2015</v>
      </c>
      <c r="B60" s="13">
        <v>400.83</v>
      </c>
    </row>
    <row r="61" spans="1:5" x14ac:dyDescent="0.25">
      <c r="A61" s="13">
        <v>2016</v>
      </c>
      <c r="B61" s="13">
        <v>404.24</v>
      </c>
    </row>
    <row r="62" spans="1:5" x14ac:dyDescent="0.25">
      <c r="A62" s="13">
        <v>2017</v>
      </c>
      <c r="B62" s="13">
        <v>406.55</v>
      </c>
    </row>
    <row r="63" spans="1:5" x14ac:dyDescent="0.25">
      <c r="A63" s="13">
        <v>2018</v>
      </c>
      <c r="B63" s="13">
        <v>408.52</v>
      </c>
    </row>
  </sheetData>
  <hyperlinks>
    <hyperlink ref="A1" r:id="rId1"/>
    <hyperlink ref="A2" r:id="rId2"/>
  </hyperlinks>
  <pageMargins left="0.7" right="0.7" top="0.75" bottom="0.75" header="0.3" footer="0.3"/>
  <pageSetup paperSize="9" orientation="portrait" horizontalDpi="0" verticalDpi="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6" name="Scroll Bar 1">
              <controlPr defaultSize="0" autoPict="0">
                <anchor moveWithCells="1">
                  <from>
                    <xdr:col>4</xdr:col>
                    <xdr:colOff>297180</xdr:colOff>
                    <xdr:row>0</xdr:row>
                    <xdr:rowOff>53340</xdr:rowOff>
                  </from>
                  <to>
                    <xdr:col>6</xdr:col>
                    <xdr:colOff>441960</xdr:colOff>
                    <xdr:row>0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O170"/>
  <sheetViews>
    <sheetView tabSelected="1" zoomScale="50" zoomScaleNormal="50" workbookViewId="0">
      <selection activeCell="AJ2" sqref="AJ2"/>
    </sheetView>
  </sheetViews>
  <sheetFormatPr baseColWidth="10" defaultColWidth="9.5546875" defaultRowHeight="13.8" x14ac:dyDescent="0.25"/>
  <cols>
    <col min="1" max="1" width="9.109375" style="1" customWidth="1"/>
    <col min="2" max="2" width="15" style="1" customWidth="1"/>
    <col min="3" max="3" width="13.109375" style="1" customWidth="1"/>
    <col min="4" max="4" width="12.88671875" style="1" customWidth="1"/>
    <col min="5" max="5" width="19" style="1" customWidth="1"/>
    <col min="6" max="6" width="5.109375" style="1" customWidth="1"/>
    <col min="7" max="7" width="9.44140625" style="1" customWidth="1"/>
    <col min="8" max="9" width="15.5546875" style="1" customWidth="1"/>
    <col min="10" max="10" width="6" style="1" customWidth="1"/>
    <col min="11" max="11" width="21.44140625" style="1" customWidth="1"/>
    <col min="12" max="12" width="28.88671875" style="1" customWidth="1"/>
    <col min="13" max="13" width="9.5546875" style="1" customWidth="1"/>
    <col min="14" max="14" width="8.88671875" style="1" customWidth="1"/>
    <col min="15" max="15" width="3.44140625" style="1" customWidth="1"/>
    <col min="16" max="16" width="4.44140625" style="1" customWidth="1"/>
    <col min="17" max="17" width="2.44140625" style="1" customWidth="1"/>
    <col min="18" max="18" width="13.5546875" style="143" customWidth="1"/>
    <col min="19" max="19" width="5.44140625" style="1" customWidth="1"/>
    <col min="20" max="20" width="5.5546875" style="1" customWidth="1"/>
    <col min="21" max="21" width="5.88671875" style="1" customWidth="1"/>
    <col min="22" max="22" width="8.44140625" style="1" customWidth="1"/>
    <col min="23" max="261" width="9.5546875" style="1"/>
    <col min="262" max="262" width="8" style="1" customWidth="1"/>
    <col min="263" max="263" width="16.5546875" style="1" customWidth="1"/>
    <col min="264" max="264" width="17" style="1" customWidth="1"/>
    <col min="265" max="266" width="12.109375" style="1" customWidth="1"/>
    <col min="267" max="267" width="19" style="1" customWidth="1"/>
    <col min="268" max="268" width="17" style="1" customWidth="1"/>
    <col min="269" max="269" width="9.5546875" style="1" customWidth="1"/>
    <col min="270" max="270" width="8.88671875" style="1" customWidth="1"/>
    <col min="271" max="271" width="3.44140625" style="1" customWidth="1"/>
    <col min="272" max="272" width="4.44140625" style="1" customWidth="1"/>
    <col min="273" max="273" width="2.44140625" style="1" customWidth="1"/>
    <col min="274" max="274" width="13.5546875" style="1" customWidth="1"/>
    <col min="275" max="275" width="5.44140625" style="1" customWidth="1"/>
    <col min="276" max="276" width="5.5546875" style="1" customWidth="1"/>
    <col min="277" max="277" width="5.88671875" style="1" customWidth="1"/>
    <col min="278" max="278" width="8.44140625" style="1" customWidth="1"/>
    <col min="279" max="517" width="9.5546875" style="1"/>
    <col min="518" max="518" width="8" style="1" customWidth="1"/>
    <col min="519" max="519" width="16.5546875" style="1" customWidth="1"/>
    <col min="520" max="520" width="17" style="1" customWidth="1"/>
    <col min="521" max="522" width="12.109375" style="1" customWidth="1"/>
    <col min="523" max="523" width="19" style="1" customWidth="1"/>
    <col min="524" max="524" width="17" style="1" customWidth="1"/>
    <col min="525" max="525" width="9.5546875" style="1" customWidth="1"/>
    <col min="526" max="526" width="8.88671875" style="1" customWidth="1"/>
    <col min="527" max="527" width="3.44140625" style="1" customWidth="1"/>
    <col min="528" max="528" width="4.44140625" style="1" customWidth="1"/>
    <col min="529" max="529" width="2.44140625" style="1" customWidth="1"/>
    <col min="530" max="530" width="13.5546875" style="1" customWidth="1"/>
    <col min="531" max="531" width="5.44140625" style="1" customWidth="1"/>
    <col min="532" max="532" width="5.5546875" style="1" customWidth="1"/>
    <col min="533" max="533" width="5.88671875" style="1" customWidth="1"/>
    <col min="534" max="534" width="8.44140625" style="1" customWidth="1"/>
    <col min="535" max="773" width="9.5546875" style="1"/>
    <col min="774" max="774" width="8" style="1" customWidth="1"/>
    <col min="775" max="775" width="16.5546875" style="1" customWidth="1"/>
    <col min="776" max="776" width="17" style="1" customWidth="1"/>
    <col min="777" max="778" width="12.109375" style="1" customWidth="1"/>
    <col min="779" max="779" width="19" style="1" customWidth="1"/>
    <col min="780" max="780" width="17" style="1" customWidth="1"/>
    <col min="781" max="781" width="9.5546875" style="1" customWidth="1"/>
    <col min="782" max="782" width="8.88671875" style="1" customWidth="1"/>
    <col min="783" max="783" width="3.44140625" style="1" customWidth="1"/>
    <col min="784" max="784" width="4.44140625" style="1" customWidth="1"/>
    <col min="785" max="785" width="2.44140625" style="1" customWidth="1"/>
    <col min="786" max="786" width="13.5546875" style="1" customWidth="1"/>
    <col min="787" max="787" width="5.44140625" style="1" customWidth="1"/>
    <col min="788" max="788" width="5.5546875" style="1" customWidth="1"/>
    <col min="789" max="789" width="5.88671875" style="1" customWidth="1"/>
    <col min="790" max="790" width="8.44140625" style="1" customWidth="1"/>
    <col min="791" max="1029" width="9.5546875" style="1"/>
    <col min="1030" max="1030" width="8" style="1" customWidth="1"/>
    <col min="1031" max="1031" width="16.5546875" style="1" customWidth="1"/>
    <col min="1032" max="1032" width="17" style="1" customWidth="1"/>
    <col min="1033" max="1034" width="12.109375" style="1" customWidth="1"/>
    <col min="1035" max="1035" width="19" style="1" customWidth="1"/>
    <col min="1036" max="1036" width="17" style="1" customWidth="1"/>
    <col min="1037" max="1037" width="9.5546875" style="1" customWidth="1"/>
    <col min="1038" max="1038" width="8.88671875" style="1" customWidth="1"/>
    <col min="1039" max="1039" width="3.44140625" style="1" customWidth="1"/>
    <col min="1040" max="1040" width="4.44140625" style="1" customWidth="1"/>
    <col min="1041" max="1041" width="2.44140625" style="1" customWidth="1"/>
    <col min="1042" max="1042" width="13.5546875" style="1" customWidth="1"/>
    <col min="1043" max="1043" width="5.44140625" style="1" customWidth="1"/>
    <col min="1044" max="1044" width="5.5546875" style="1" customWidth="1"/>
    <col min="1045" max="1045" width="5.88671875" style="1" customWidth="1"/>
    <col min="1046" max="1046" width="8.44140625" style="1" customWidth="1"/>
    <col min="1047" max="1285" width="9.5546875" style="1"/>
    <col min="1286" max="1286" width="8" style="1" customWidth="1"/>
    <col min="1287" max="1287" width="16.5546875" style="1" customWidth="1"/>
    <col min="1288" max="1288" width="17" style="1" customWidth="1"/>
    <col min="1289" max="1290" width="12.109375" style="1" customWidth="1"/>
    <col min="1291" max="1291" width="19" style="1" customWidth="1"/>
    <col min="1292" max="1292" width="17" style="1" customWidth="1"/>
    <col min="1293" max="1293" width="9.5546875" style="1" customWidth="1"/>
    <col min="1294" max="1294" width="8.88671875" style="1" customWidth="1"/>
    <col min="1295" max="1295" width="3.44140625" style="1" customWidth="1"/>
    <col min="1296" max="1296" width="4.44140625" style="1" customWidth="1"/>
    <col min="1297" max="1297" width="2.44140625" style="1" customWidth="1"/>
    <col min="1298" max="1298" width="13.5546875" style="1" customWidth="1"/>
    <col min="1299" max="1299" width="5.44140625" style="1" customWidth="1"/>
    <col min="1300" max="1300" width="5.5546875" style="1" customWidth="1"/>
    <col min="1301" max="1301" width="5.88671875" style="1" customWidth="1"/>
    <col min="1302" max="1302" width="8.44140625" style="1" customWidth="1"/>
    <col min="1303" max="1541" width="9.5546875" style="1"/>
    <col min="1542" max="1542" width="8" style="1" customWidth="1"/>
    <col min="1543" max="1543" width="16.5546875" style="1" customWidth="1"/>
    <col min="1544" max="1544" width="17" style="1" customWidth="1"/>
    <col min="1545" max="1546" width="12.109375" style="1" customWidth="1"/>
    <col min="1547" max="1547" width="19" style="1" customWidth="1"/>
    <col min="1548" max="1548" width="17" style="1" customWidth="1"/>
    <col min="1549" max="1549" width="9.5546875" style="1" customWidth="1"/>
    <col min="1550" max="1550" width="8.88671875" style="1" customWidth="1"/>
    <col min="1551" max="1551" width="3.44140625" style="1" customWidth="1"/>
    <col min="1552" max="1552" width="4.44140625" style="1" customWidth="1"/>
    <col min="1553" max="1553" width="2.44140625" style="1" customWidth="1"/>
    <col min="1554" max="1554" width="13.5546875" style="1" customWidth="1"/>
    <col min="1555" max="1555" width="5.44140625" style="1" customWidth="1"/>
    <col min="1556" max="1556" width="5.5546875" style="1" customWidth="1"/>
    <col min="1557" max="1557" width="5.88671875" style="1" customWidth="1"/>
    <col min="1558" max="1558" width="8.44140625" style="1" customWidth="1"/>
    <col min="1559" max="1797" width="9.5546875" style="1"/>
    <col min="1798" max="1798" width="8" style="1" customWidth="1"/>
    <col min="1799" max="1799" width="16.5546875" style="1" customWidth="1"/>
    <col min="1800" max="1800" width="17" style="1" customWidth="1"/>
    <col min="1801" max="1802" width="12.109375" style="1" customWidth="1"/>
    <col min="1803" max="1803" width="19" style="1" customWidth="1"/>
    <col min="1804" max="1804" width="17" style="1" customWidth="1"/>
    <col min="1805" max="1805" width="9.5546875" style="1" customWidth="1"/>
    <col min="1806" max="1806" width="8.88671875" style="1" customWidth="1"/>
    <col min="1807" max="1807" width="3.44140625" style="1" customWidth="1"/>
    <col min="1808" max="1808" width="4.44140625" style="1" customWidth="1"/>
    <col min="1809" max="1809" width="2.44140625" style="1" customWidth="1"/>
    <col min="1810" max="1810" width="13.5546875" style="1" customWidth="1"/>
    <col min="1811" max="1811" width="5.44140625" style="1" customWidth="1"/>
    <col min="1812" max="1812" width="5.5546875" style="1" customWidth="1"/>
    <col min="1813" max="1813" width="5.88671875" style="1" customWidth="1"/>
    <col min="1814" max="1814" width="8.44140625" style="1" customWidth="1"/>
    <col min="1815" max="2053" width="9.5546875" style="1"/>
    <col min="2054" max="2054" width="8" style="1" customWidth="1"/>
    <col min="2055" max="2055" width="16.5546875" style="1" customWidth="1"/>
    <col min="2056" max="2056" width="17" style="1" customWidth="1"/>
    <col min="2057" max="2058" width="12.109375" style="1" customWidth="1"/>
    <col min="2059" max="2059" width="19" style="1" customWidth="1"/>
    <col min="2060" max="2060" width="17" style="1" customWidth="1"/>
    <col min="2061" max="2061" width="9.5546875" style="1" customWidth="1"/>
    <col min="2062" max="2062" width="8.88671875" style="1" customWidth="1"/>
    <col min="2063" max="2063" width="3.44140625" style="1" customWidth="1"/>
    <col min="2064" max="2064" width="4.44140625" style="1" customWidth="1"/>
    <col min="2065" max="2065" width="2.44140625" style="1" customWidth="1"/>
    <col min="2066" max="2066" width="13.5546875" style="1" customWidth="1"/>
    <col min="2067" max="2067" width="5.44140625" style="1" customWidth="1"/>
    <col min="2068" max="2068" width="5.5546875" style="1" customWidth="1"/>
    <col min="2069" max="2069" width="5.88671875" style="1" customWidth="1"/>
    <col min="2070" max="2070" width="8.44140625" style="1" customWidth="1"/>
    <col min="2071" max="2309" width="9.5546875" style="1"/>
    <col min="2310" max="2310" width="8" style="1" customWidth="1"/>
    <col min="2311" max="2311" width="16.5546875" style="1" customWidth="1"/>
    <col min="2312" max="2312" width="17" style="1" customWidth="1"/>
    <col min="2313" max="2314" width="12.109375" style="1" customWidth="1"/>
    <col min="2315" max="2315" width="19" style="1" customWidth="1"/>
    <col min="2316" max="2316" width="17" style="1" customWidth="1"/>
    <col min="2317" max="2317" width="9.5546875" style="1" customWidth="1"/>
    <col min="2318" max="2318" width="8.88671875" style="1" customWidth="1"/>
    <col min="2319" max="2319" width="3.44140625" style="1" customWidth="1"/>
    <col min="2320" max="2320" width="4.44140625" style="1" customWidth="1"/>
    <col min="2321" max="2321" width="2.44140625" style="1" customWidth="1"/>
    <col min="2322" max="2322" width="13.5546875" style="1" customWidth="1"/>
    <col min="2323" max="2323" width="5.44140625" style="1" customWidth="1"/>
    <col min="2324" max="2324" width="5.5546875" style="1" customWidth="1"/>
    <col min="2325" max="2325" width="5.88671875" style="1" customWidth="1"/>
    <col min="2326" max="2326" width="8.44140625" style="1" customWidth="1"/>
    <col min="2327" max="2565" width="9.5546875" style="1"/>
    <col min="2566" max="2566" width="8" style="1" customWidth="1"/>
    <col min="2567" max="2567" width="16.5546875" style="1" customWidth="1"/>
    <col min="2568" max="2568" width="17" style="1" customWidth="1"/>
    <col min="2569" max="2570" width="12.109375" style="1" customWidth="1"/>
    <col min="2571" max="2571" width="19" style="1" customWidth="1"/>
    <col min="2572" max="2572" width="17" style="1" customWidth="1"/>
    <col min="2573" max="2573" width="9.5546875" style="1" customWidth="1"/>
    <col min="2574" max="2574" width="8.88671875" style="1" customWidth="1"/>
    <col min="2575" max="2575" width="3.44140625" style="1" customWidth="1"/>
    <col min="2576" max="2576" width="4.44140625" style="1" customWidth="1"/>
    <col min="2577" max="2577" width="2.44140625" style="1" customWidth="1"/>
    <col min="2578" max="2578" width="13.5546875" style="1" customWidth="1"/>
    <col min="2579" max="2579" width="5.44140625" style="1" customWidth="1"/>
    <col min="2580" max="2580" width="5.5546875" style="1" customWidth="1"/>
    <col min="2581" max="2581" width="5.88671875" style="1" customWidth="1"/>
    <col min="2582" max="2582" width="8.44140625" style="1" customWidth="1"/>
    <col min="2583" max="2821" width="9.5546875" style="1"/>
    <col min="2822" max="2822" width="8" style="1" customWidth="1"/>
    <col min="2823" max="2823" width="16.5546875" style="1" customWidth="1"/>
    <col min="2824" max="2824" width="17" style="1" customWidth="1"/>
    <col min="2825" max="2826" width="12.109375" style="1" customWidth="1"/>
    <col min="2827" max="2827" width="19" style="1" customWidth="1"/>
    <col min="2828" max="2828" width="17" style="1" customWidth="1"/>
    <col min="2829" max="2829" width="9.5546875" style="1" customWidth="1"/>
    <col min="2830" max="2830" width="8.88671875" style="1" customWidth="1"/>
    <col min="2831" max="2831" width="3.44140625" style="1" customWidth="1"/>
    <col min="2832" max="2832" width="4.44140625" style="1" customWidth="1"/>
    <col min="2833" max="2833" width="2.44140625" style="1" customWidth="1"/>
    <col min="2834" max="2834" width="13.5546875" style="1" customWidth="1"/>
    <col min="2835" max="2835" width="5.44140625" style="1" customWidth="1"/>
    <col min="2836" max="2836" width="5.5546875" style="1" customWidth="1"/>
    <col min="2837" max="2837" width="5.88671875" style="1" customWidth="1"/>
    <col min="2838" max="2838" width="8.44140625" style="1" customWidth="1"/>
    <col min="2839" max="3077" width="9.5546875" style="1"/>
    <col min="3078" max="3078" width="8" style="1" customWidth="1"/>
    <col min="3079" max="3079" width="16.5546875" style="1" customWidth="1"/>
    <col min="3080" max="3080" width="17" style="1" customWidth="1"/>
    <col min="3081" max="3082" width="12.109375" style="1" customWidth="1"/>
    <col min="3083" max="3083" width="19" style="1" customWidth="1"/>
    <col min="3084" max="3084" width="17" style="1" customWidth="1"/>
    <col min="3085" max="3085" width="9.5546875" style="1" customWidth="1"/>
    <col min="3086" max="3086" width="8.88671875" style="1" customWidth="1"/>
    <col min="3087" max="3087" width="3.44140625" style="1" customWidth="1"/>
    <col min="3088" max="3088" width="4.44140625" style="1" customWidth="1"/>
    <col min="3089" max="3089" width="2.44140625" style="1" customWidth="1"/>
    <col min="3090" max="3090" width="13.5546875" style="1" customWidth="1"/>
    <col min="3091" max="3091" width="5.44140625" style="1" customWidth="1"/>
    <col min="3092" max="3092" width="5.5546875" style="1" customWidth="1"/>
    <col min="3093" max="3093" width="5.88671875" style="1" customWidth="1"/>
    <col min="3094" max="3094" width="8.44140625" style="1" customWidth="1"/>
    <col min="3095" max="3333" width="9.5546875" style="1"/>
    <col min="3334" max="3334" width="8" style="1" customWidth="1"/>
    <col min="3335" max="3335" width="16.5546875" style="1" customWidth="1"/>
    <col min="3336" max="3336" width="17" style="1" customWidth="1"/>
    <col min="3337" max="3338" width="12.109375" style="1" customWidth="1"/>
    <col min="3339" max="3339" width="19" style="1" customWidth="1"/>
    <col min="3340" max="3340" width="17" style="1" customWidth="1"/>
    <col min="3341" max="3341" width="9.5546875" style="1" customWidth="1"/>
    <col min="3342" max="3342" width="8.88671875" style="1" customWidth="1"/>
    <col min="3343" max="3343" width="3.44140625" style="1" customWidth="1"/>
    <col min="3344" max="3344" width="4.44140625" style="1" customWidth="1"/>
    <col min="3345" max="3345" width="2.44140625" style="1" customWidth="1"/>
    <col min="3346" max="3346" width="13.5546875" style="1" customWidth="1"/>
    <col min="3347" max="3347" width="5.44140625" style="1" customWidth="1"/>
    <col min="3348" max="3348" width="5.5546875" style="1" customWidth="1"/>
    <col min="3349" max="3349" width="5.88671875" style="1" customWidth="1"/>
    <col min="3350" max="3350" width="8.44140625" style="1" customWidth="1"/>
    <col min="3351" max="3589" width="9.5546875" style="1"/>
    <col min="3590" max="3590" width="8" style="1" customWidth="1"/>
    <col min="3591" max="3591" width="16.5546875" style="1" customWidth="1"/>
    <col min="3592" max="3592" width="17" style="1" customWidth="1"/>
    <col min="3593" max="3594" width="12.109375" style="1" customWidth="1"/>
    <col min="3595" max="3595" width="19" style="1" customWidth="1"/>
    <col min="3596" max="3596" width="17" style="1" customWidth="1"/>
    <col min="3597" max="3597" width="9.5546875" style="1" customWidth="1"/>
    <col min="3598" max="3598" width="8.88671875" style="1" customWidth="1"/>
    <col min="3599" max="3599" width="3.44140625" style="1" customWidth="1"/>
    <col min="3600" max="3600" width="4.44140625" style="1" customWidth="1"/>
    <col min="3601" max="3601" width="2.44140625" style="1" customWidth="1"/>
    <col min="3602" max="3602" width="13.5546875" style="1" customWidth="1"/>
    <col min="3603" max="3603" width="5.44140625" style="1" customWidth="1"/>
    <col min="3604" max="3604" width="5.5546875" style="1" customWidth="1"/>
    <col min="3605" max="3605" width="5.88671875" style="1" customWidth="1"/>
    <col min="3606" max="3606" width="8.44140625" style="1" customWidth="1"/>
    <col min="3607" max="3845" width="9.5546875" style="1"/>
    <col min="3846" max="3846" width="8" style="1" customWidth="1"/>
    <col min="3847" max="3847" width="16.5546875" style="1" customWidth="1"/>
    <col min="3848" max="3848" width="17" style="1" customWidth="1"/>
    <col min="3849" max="3850" width="12.109375" style="1" customWidth="1"/>
    <col min="3851" max="3851" width="19" style="1" customWidth="1"/>
    <col min="3852" max="3852" width="17" style="1" customWidth="1"/>
    <col min="3853" max="3853" width="9.5546875" style="1" customWidth="1"/>
    <col min="3854" max="3854" width="8.88671875" style="1" customWidth="1"/>
    <col min="3855" max="3855" width="3.44140625" style="1" customWidth="1"/>
    <col min="3856" max="3856" width="4.44140625" style="1" customWidth="1"/>
    <col min="3857" max="3857" width="2.44140625" style="1" customWidth="1"/>
    <col min="3858" max="3858" width="13.5546875" style="1" customWidth="1"/>
    <col min="3859" max="3859" width="5.44140625" style="1" customWidth="1"/>
    <col min="3860" max="3860" width="5.5546875" style="1" customWidth="1"/>
    <col min="3861" max="3861" width="5.88671875" style="1" customWidth="1"/>
    <col min="3862" max="3862" width="8.44140625" style="1" customWidth="1"/>
    <col min="3863" max="4101" width="9.5546875" style="1"/>
    <col min="4102" max="4102" width="8" style="1" customWidth="1"/>
    <col min="4103" max="4103" width="16.5546875" style="1" customWidth="1"/>
    <col min="4104" max="4104" width="17" style="1" customWidth="1"/>
    <col min="4105" max="4106" width="12.109375" style="1" customWidth="1"/>
    <col min="4107" max="4107" width="19" style="1" customWidth="1"/>
    <col min="4108" max="4108" width="17" style="1" customWidth="1"/>
    <col min="4109" max="4109" width="9.5546875" style="1" customWidth="1"/>
    <col min="4110" max="4110" width="8.88671875" style="1" customWidth="1"/>
    <col min="4111" max="4111" width="3.44140625" style="1" customWidth="1"/>
    <col min="4112" max="4112" width="4.44140625" style="1" customWidth="1"/>
    <col min="4113" max="4113" width="2.44140625" style="1" customWidth="1"/>
    <col min="4114" max="4114" width="13.5546875" style="1" customWidth="1"/>
    <col min="4115" max="4115" width="5.44140625" style="1" customWidth="1"/>
    <col min="4116" max="4116" width="5.5546875" style="1" customWidth="1"/>
    <col min="4117" max="4117" width="5.88671875" style="1" customWidth="1"/>
    <col min="4118" max="4118" width="8.44140625" style="1" customWidth="1"/>
    <col min="4119" max="4357" width="9.5546875" style="1"/>
    <col min="4358" max="4358" width="8" style="1" customWidth="1"/>
    <col min="4359" max="4359" width="16.5546875" style="1" customWidth="1"/>
    <col min="4360" max="4360" width="17" style="1" customWidth="1"/>
    <col min="4361" max="4362" width="12.109375" style="1" customWidth="1"/>
    <col min="4363" max="4363" width="19" style="1" customWidth="1"/>
    <col min="4364" max="4364" width="17" style="1" customWidth="1"/>
    <col min="4365" max="4365" width="9.5546875" style="1" customWidth="1"/>
    <col min="4366" max="4366" width="8.88671875" style="1" customWidth="1"/>
    <col min="4367" max="4367" width="3.44140625" style="1" customWidth="1"/>
    <col min="4368" max="4368" width="4.44140625" style="1" customWidth="1"/>
    <col min="4369" max="4369" width="2.44140625" style="1" customWidth="1"/>
    <col min="4370" max="4370" width="13.5546875" style="1" customWidth="1"/>
    <col min="4371" max="4371" width="5.44140625" style="1" customWidth="1"/>
    <col min="4372" max="4372" width="5.5546875" style="1" customWidth="1"/>
    <col min="4373" max="4373" width="5.88671875" style="1" customWidth="1"/>
    <col min="4374" max="4374" width="8.44140625" style="1" customWidth="1"/>
    <col min="4375" max="4613" width="9.5546875" style="1"/>
    <col min="4614" max="4614" width="8" style="1" customWidth="1"/>
    <col min="4615" max="4615" width="16.5546875" style="1" customWidth="1"/>
    <col min="4616" max="4616" width="17" style="1" customWidth="1"/>
    <col min="4617" max="4618" width="12.109375" style="1" customWidth="1"/>
    <col min="4619" max="4619" width="19" style="1" customWidth="1"/>
    <col min="4620" max="4620" width="17" style="1" customWidth="1"/>
    <col min="4621" max="4621" width="9.5546875" style="1" customWidth="1"/>
    <col min="4622" max="4622" width="8.88671875" style="1" customWidth="1"/>
    <col min="4623" max="4623" width="3.44140625" style="1" customWidth="1"/>
    <col min="4624" max="4624" width="4.44140625" style="1" customWidth="1"/>
    <col min="4625" max="4625" width="2.44140625" style="1" customWidth="1"/>
    <col min="4626" max="4626" width="13.5546875" style="1" customWidth="1"/>
    <col min="4627" max="4627" width="5.44140625" style="1" customWidth="1"/>
    <col min="4628" max="4628" width="5.5546875" style="1" customWidth="1"/>
    <col min="4629" max="4629" width="5.88671875" style="1" customWidth="1"/>
    <col min="4630" max="4630" width="8.44140625" style="1" customWidth="1"/>
    <col min="4631" max="4869" width="9.5546875" style="1"/>
    <col min="4870" max="4870" width="8" style="1" customWidth="1"/>
    <col min="4871" max="4871" width="16.5546875" style="1" customWidth="1"/>
    <col min="4872" max="4872" width="17" style="1" customWidth="1"/>
    <col min="4873" max="4874" width="12.109375" style="1" customWidth="1"/>
    <col min="4875" max="4875" width="19" style="1" customWidth="1"/>
    <col min="4876" max="4876" width="17" style="1" customWidth="1"/>
    <col min="4877" max="4877" width="9.5546875" style="1" customWidth="1"/>
    <col min="4878" max="4878" width="8.88671875" style="1" customWidth="1"/>
    <col min="4879" max="4879" width="3.44140625" style="1" customWidth="1"/>
    <col min="4880" max="4880" width="4.44140625" style="1" customWidth="1"/>
    <col min="4881" max="4881" width="2.44140625" style="1" customWidth="1"/>
    <col min="4882" max="4882" width="13.5546875" style="1" customWidth="1"/>
    <col min="4883" max="4883" width="5.44140625" style="1" customWidth="1"/>
    <col min="4884" max="4884" width="5.5546875" style="1" customWidth="1"/>
    <col min="4885" max="4885" width="5.88671875" style="1" customWidth="1"/>
    <col min="4886" max="4886" width="8.44140625" style="1" customWidth="1"/>
    <col min="4887" max="5125" width="9.5546875" style="1"/>
    <col min="5126" max="5126" width="8" style="1" customWidth="1"/>
    <col min="5127" max="5127" width="16.5546875" style="1" customWidth="1"/>
    <col min="5128" max="5128" width="17" style="1" customWidth="1"/>
    <col min="5129" max="5130" width="12.109375" style="1" customWidth="1"/>
    <col min="5131" max="5131" width="19" style="1" customWidth="1"/>
    <col min="5132" max="5132" width="17" style="1" customWidth="1"/>
    <col min="5133" max="5133" width="9.5546875" style="1" customWidth="1"/>
    <col min="5134" max="5134" width="8.88671875" style="1" customWidth="1"/>
    <col min="5135" max="5135" width="3.44140625" style="1" customWidth="1"/>
    <col min="5136" max="5136" width="4.44140625" style="1" customWidth="1"/>
    <col min="5137" max="5137" width="2.44140625" style="1" customWidth="1"/>
    <col min="5138" max="5138" width="13.5546875" style="1" customWidth="1"/>
    <col min="5139" max="5139" width="5.44140625" style="1" customWidth="1"/>
    <col min="5140" max="5140" width="5.5546875" style="1" customWidth="1"/>
    <col min="5141" max="5141" width="5.88671875" style="1" customWidth="1"/>
    <col min="5142" max="5142" width="8.44140625" style="1" customWidth="1"/>
    <col min="5143" max="5381" width="9.5546875" style="1"/>
    <col min="5382" max="5382" width="8" style="1" customWidth="1"/>
    <col min="5383" max="5383" width="16.5546875" style="1" customWidth="1"/>
    <col min="5384" max="5384" width="17" style="1" customWidth="1"/>
    <col min="5385" max="5386" width="12.109375" style="1" customWidth="1"/>
    <col min="5387" max="5387" width="19" style="1" customWidth="1"/>
    <col min="5388" max="5388" width="17" style="1" customWidth="1"/>
    <col min="5389" max="5389" width="9.5546875" style="1" customWidth="1"/>
    <col min="5390" max="5390" width="8.88671875" style="1" customWidth="1"/>
    <col min="5391" max="5391" width="3.44140625" style="1" customWidth="1"/>
    <col min="5392" max="5392" width="4.44140625" style="1" customWidth="1"/>
    <col min="5393" max="5393" width="2.44140625" style="1" customWidth="1"/>
    <col min="5394" max="5394" width="13.5546875" style="1" customWidth="1"/>
    <col min="5395" max="5395" width="5.44140625" style="1" customWidth="1"/>
    <col min="5396" max="5396" width="5.5546875" style="1" customWidth="1"/>
    <col min="5397" max="5397" width="5.88671875" style="1" customWidth="1"/>
    <col min="5398" max="5398" width="8.44140625" style="1" customWidth="1"/>
    <col min="5399" max="5637" width="9.5546875" style="1"/>
    <col min="5638" max="5638" width="8" style="1" customWidth="1"/>
    <col min="5639" max="5639" width="16.5546875" style="1" customWidth="1"/>
    <col min="5640" max="5640" width="17" style="1" customWidth="1"/>
    <col min="5641" max="5642" width="12.109375" style="1" customWidth="1"/>
    <col min="5643" max="5643" width="19" style="1" customWidth="1"/>
    <col min="5644" max="5644" width="17" style="1" customWidth="1"/>
    <col min="5645" max="5645" width="9.5546875" style="1" customWidth="1"/>
    <col min="5646" max="5646" width="8.88671875" style="1" customWidth="1"/>
    <col min="5647" max="5647" width="3.44140625" style="1" customWidth="1"/>
    <col min="5648" max="5648" width="4.44140625" style="1" customWidth="1"/>
    <col min="5649" max="5649" width="2.44140625" style="1" customWidth="1"/>
    <col min="5650" max="5650" width="13.5546875" style="1" customWidth="1"/>
    <col min="5651" max="5651" width="5.44140625" style="1" customWidth="1"/>
    <col min="5652" max="5652" width="5.5546875" style="1" customWidth="1"/>
    <col min="5653" max="5653" width="5.88671875" style="1" customWidth="1"/>
    <col min="5654" max="5654" width="8.44140625" style="1" customWidth="1"/>
    <col min="5655" max="5893" width="9.5546875" style="1"/>
    <col min="5894" max="5894" width="8" style="1" customWidth="1"/>
    <col min="5895" max="5895" width="16.5546875" style="1" customWidth="1"/>
    <col min="5896" max="5896" width="17" style="1" customWidth="1"/>
    <col min="5897" max="5898" width="12.109375" style="1" customWidth="1"/>
    <col min="5899" max="5899" width="19" style="1" customWidth="1"/>
    <col min="5900" max="5900" width="17" style="1" customWidth="1"/>
    <col min="5901" max="5901" width="9.5546875" style="1" customWidth="1"/>
    <col min="5902" max="5902" width="8.88671875" style="1" customWidth="1"/>
    <col min="5903" max="5903" width="3.44140625" style="1" customWidth="1"/>
    <col min="5904" max="5904" width="4.44140625" style="1" customWidth="1"/>
    <col min="5905" max="5905" width="2.44140625" style="1" customWidth="1"/>
    <col min="5906" max="5906" width="13.5546875" style="1" customWidth="1"/>
    <col min="5907" max="5907" width="5.44140625" style="1" customWidth="1"/>
    <col min="5908" max="5908" width="5.5546875" style="1" customWidth="1"/>
    <col min="5909" max="5909" width="5.88671875" style="1" customWidth="1"/>
    <col min="5910" max="5910" width="8.44140625" style="1" customWidth="1"/>
    <col min="5911" max="6149" width="9.5546875" style="1"/>
    <col min="6150" max="6150" width="8" style="1" customWidth="1"/>
    <col min="6151" max="6151" width="16.5546875" style="1" customWidth="1"/>
    <col min="6152" max="6152" width="17" style="1" customWidth="1"/>
    <col min="6153" max="6154" width="12.109375" style="1" customWidth="1"/>
    <col min="6155" max="6155" width="19" style="1" customWidth="1"/>
    <col min="6156" max="6156" width="17" style="1" customWidth="1"/>
    <col min="6157" max="6157" width="9.5546875" style="1" customWidth="1"/>
    <col min="6158" max="6158" width="8.88671875" style="1" customWidth="1"/>
    <col min="6159" max="6159" width="3.44140625" style="1" customWidth="1"/>
    <col min="6160" max="6160" width="4.44140625" style="1" customWidth="1"/>
    <col min="6161" max="6161" width="2.44140625" style="1" customWidth="1"/>
    <col min="6162" max="6162" width="13.5546875" style="1" customWidth="1"/>
    <col min="6163" max="6163" width="5.44140625" style="1" customWidth="1"/>
    <col min="6164" max="6164" width="5.5546875" style="1" customWidth="1"/>
    <col min="6165" max="6165" width="5.88671875" style="1" customWidth="1"/>
    <col min="6166" max="6166" width="8.44140625" style="1" customWidth="1"/>
    <col min="6167" max="6405" width="9.5546875" style="1"/>
    <col min="6406" max="6406" width="8" style="1" customWidth="1"/>
    <col min="6407" max="6407" width="16.5546875" style="1" customWidth="1"/>
    <col min="6408" max="6408" width="17" style="1" customWidth="1"/>
    <col min="6409" max="6410" width="12.109375" style="1" customWidth="1"/>
    <col min="6411" max="6411" width="19" style="1" customWidth="1"/>
    <col min="6412" max="6412" width="17" style="1" customWidth="1"/>
    <col min="6413" max="6413" width="9.5546875" style="1" customWidth="1"/>
    <col min="6414" max="6414" width="8.88671875" style="1" customWidth="1"/>
    <col min="6415" max="6415" width="3.44140625" style="1" customWidth="1"/>
    <col min="6416" max="6416" width="4.44140625" style="1" customWidth="1"/>
    <col min="6417" max="6417" width="2.44140625" style="1" customWidth="1"/>
    <col min="6418" max="6418" width="13.5546875" style="1" customWidth="1"/>
    <col min="6419" max="6419" width="5.44140625" style="1" customWidth="1"/>
    <col min="6420" max="6420" width="5.5546875" style="1" customWidth="1"/>
    <col min="6421" max="6421" width="5.88671875" style="1" customWidth="1"/>
    <col min="6422" max="6422" width="8.44140625" style="1" customWidth="1"/>
    <col min="6423" max="6661" width="9.5546875" style="1"/>
    <col min="6662" max="6662" width="8" style="1" customWidth="1"/>
    <col min="6663" max="6663" width="16.5546875" style="1" customWidth="1"/>
    <col min="6664" max="6664" width="17" style="1" customWidth="1"/>
    <col min="6665" max="6666" width="12.109375" style="1" customWidth="1"/>
    <col min="6667" max="6667" width="19" style="1" customWidth="1"/>
    <col min="6668" max="6668" width="17" style="1" customWidth="1"/>
    <col min="6669" max="6669" width="9.5546875" style="1" customWidth="1"/>
    <col min="6670" max="6670" width="8.88671875" style="1" customWidth="1"/>
    <col min="6671" max="6671" width="3.44140625" style="1" customWidth="1"/>
    <col min="6672" max="6672" width="4.44140625" style="1" customWidth="1"/>
    <col min="6673" max="6673" width="2.44140625" style="1" customWidth="1"/>
    <col min="6674" max="6674" width="13.5546875" style="1" customWidth="1"/>
    <col min="6675" max="6675" width="5.44140625" style="1" customWidth="1"/>
    <col min="6676" max="6676" width="5.5546875" style="1" customWidth="1"/>
    <col min="6677" max="6677" width="5.88671875" style="1" customWidth="1"/>
    <col min="6678" max="6678" width="8.44140625" style="1" customWidth="1"/>
    <col min="6679" max="6917" width="9.5546875" style="1"/>
    <col min="6918" max="6918" width="8" style="1" customWidth="1"/>
    <col min="6919" max="6919" width="16.5546875" style="1" customWidth="1"/>
    <col min="6920" max="6920" width="17" style="1" customWidth="1"/>
    <col min="6921" max="6922" width="12.109375" style="1" customWidth="1"/>
    <col min="6923" max="6923" width="19" style="1" customWidth="1"/>
    <col min="6924" max="6924" width="17" style="1" customWidth="1"/>
    <col min="6925" max="6925" width="9.5546875" style="1" customWidth="1"/>
    <col min="6926" max="6926" width="8.88671875" style="1" customWidth="1"/>
    <col min="6927" max="6927" width="3.44140625" style="1" customWidth="1"/>
    <col min="6928" max="6928" width="4.44140625" style="1" customWidth="1"/>
    <col min="6929" max="6929" width="2.44140625" style="1" customWidth="1"/>
    <col min="6930" max="6930" width="13.5546875" style="1" customWidth="1"/>
    <col min="6931" max="6931" width="5.44140625" style="1" customWidth="1"/>
    <col min="6932" max="6932" width="5.5546875" style="1" customWidth="1"/>
    <col min="6933" max="6933" width="5.88671875" style="1" customWidth="1"/>
    <col min="6934" max="6934" width="8.44140625" style="1" customWidth="1"/>
    <col min="6935" max="7173" width="9.5546875" style="1"/>
    <col min="7174" max="7174" width="8" style="1" customWidth="1"/>
    <col min="7175" max="7175" width="16.5546875" style="1" customWidth="1"/>
    <col min="7176" max="7176" width="17" style="1" customWidth="1"/>
    <col min="7177" max="7178" width="12.109375" style="1" customWidth="1"/>
    <col min="7179" max="7179" width="19" style="1" customWidth="1"/>
    <col min="7180" max="7180" width="17" style="1" customWidth="1"/>
    <col min="7181" max="7181" width="9.5546875" style="1" customWidth="1"/>
    <col min="7182" max="7182" width="8.88671875" style="1" customWidth="1"/>
    <col min="7183" max="7183" width="3.44140625" style="1" customWidth="1"/>
    <col min="7184" max="7184" width="4.44140625" style="1" customWidth="1"/>
    <col min="7185" max="7185" width="2.44140625" style="1" customWidth="1"/>
    <col min="7186" max="7186" width="13.5546875" style="1" customWidth="1"/>
    <col min="7187" max="7187" width="5.44140625" style="1" customWidth="1"/>
    <col min="7188" max="7188" width="5.5546875" style="1" customWidth="1"/>
    <col min="7189" max="7189" width="5.88671875" style="1" customWidth="1"/>
    <col min="7190" max="7190" width="8.44140625" style="1" customWidth="1"/>
    <col min="7191" max="7429" width="9.5546875" style="1"/>
    <col min="7430" max="7430" width="8" style="1" customWidth="1"/>
    <col min="7431" max="7431" width="16.5546875" style="1" customWidth="1"/>
    <col min="7432" max="7432" width="17" style="1" customWidth="1"/>
    <col min="7433" max="7434" width="12.109375" style="1" customWidth="1"/>
    <col min="7435" max="7435" width="19" style="1" customWidth="1"/>
    <col min="7436" max="7436" width="17" style="1" customWidth="1"/>
    <col min="7437" max="7437" width="9.5546875" style="1" customWidth="1"/>
    <col min="7438" max="7438" width="8.88671875" style="1" customWidth="1"/>
    <col min="7439" max="7439" width="3.44140625" style="1" customWidth="1"/>
    <col min="7440" max="7440" width="4.44140625" style="1" customWidth="1"/>
    <col min="7441" max="7441" width="2.44140625" style="1" customWidth="1"/>
    <col min="7442" max="7442" width="13.5546875" style="1" customWidth="1"/>
    <col min="7443" max="7443" width="5.44140625" style="1" customWidth="1"/>
    <col min="7444" max="7444" width="5.5546875" style="1" customWidth="1"/>
    <col min="7445" max="7445" width="5.88671875" style="1" customWidth="1"/>
    <col min="7446" max="7446" width="8.44140625" style="1" customWidth="1"/>
    <col min="7447" max="7685" width="9.5546875" style="1"/>
    <col min="7686" max="7686" width="8" style="1" customWidth="1"/>
    <col min="7687" max="7687" width="16.5546875" style="1" customWidth="1"/>
    <col min="7688" max="7688" width="17" style="1" customWidth="1"/>
    <col min="7689" max="7690" width="12.109375" style="1" customWidth="1"/>
    <col min="7691" max="7691" width="19" style="1" customWidth="1"/>
    <col min="7692" max="7692" width="17" style="1" customWidth="1"/>
    <col min="7693" max="7693" width="9.5546875" style="1" customWidth="1"/>
    <col min="7694" max="7694" width="8.88671875" style="1" customWidth="1"/>
    <col min="7695" max="7695" width="3.44140625" style="1" customWidth="1"/>
    <col min="7696" max="7696" width="4.44140625" style="1" customWidth="1"/>
    <col min="7697" max="7697" width="2.44140625" style="1" customWidth="1"/>
    <col min="7698" max="7698" width="13.5546875" style="1" customWidth="1"/>
    <col min="7699" max="7699" width="5.44140625" style="1" customWidth="1"/>
    <col min="7700" max="7700" width="5.5546875" style="1" customWidth="1"/>
    <col min="7701" max="7701" width="5.88671875" style="1" customWidth="1"/>
    <col min="7702" max="7702" width="8.44140625" style="1" customWidth="1"/>
    <col min="7703" max="7941" width="9.5546875" style="1"/>
    <col min="7942" max="7942" width="8" style="1" customWidth="1"/>
    <col min="7943" max="7943" width="16.5546875" style="1" customWidth="1"/>
    <col min="7944" max="7944" width="17" style="1" customWidth="1"/>
    <col min="7945" max="7946" width="12.109375" style="1" customWidth="1"/>
    <col min="7947" max="7947" width="19" style="1" customWidth="1"/>
    <col min="7948" max="7948" width="17" style="1" customWidth="1"/>
    <col min="7949" max="7949" width="9.5546875" style="1" customWidth="1"/>
    <col min="7950" max="7950" width="8.88671875" style="1" customWidth="1"/>
    <col min="7951" max="7951" width="3.44140625" style="1" customWidth="1"/>
    <col min="7952" max="7952" width="4.44140625" style="1" customWidth="1"/>
    <col min="7953" max="7953" width="2.44140625" style="1" customWidth="1"/>
    <col min="7954" max="7954" width="13.5546875" style="1" customWidth="1"/>
    <col min="7955" max="7955" width="5.44140625" style="1" customWidth="1"/>
    <col min="7956" max="7956" width="5.5546875" style="1" customWidth="1"/>
    <col min="7957" max="7957" width="5.88671875" style="1" customWidth="1"/>
    <col min="7958" max="7958" width="8.44140625" style="1" customWidth="1"/>
    <col min="7959" max="8197" width="9.5546875" style="1"/>
    <col min="8198" max="8198" width="8" style="1" customWidth="1"/>
    <col min="8199" max="8199" width="16.5546875" style="1" customWidth="1"/>
    <col min="8200" max="8200" width="17" style="1" customWidth="1"/>
    <col min="8201" max="8202" width="12.109375" style="1" customWidth="1"/>
    <col min="8203" max="8203" width="19" style="1" customWidth="1"/>
    <col min="8204" max="8204" width="17" style="1" customWidth="1"/>
    <col min="8205" max="8205" width="9.5546875" style="1" customWidth="1"/>
    <col min="8206" max="8206" width="8.88671875" style="1" customWidth="1"/>
    <col min="8207" max="8207" width="3.44140625" style="1" customWidth="1"/>
    <col min="8208" max="8208" width="4.44140625" style="1" customWidth="1"/>
    <col min="8209" max="8209" width="2.44140625" style="1" customWidth="1"/>
    <col min="8210" max="8210" width="13.5546875" style="1" customWidth="1"/>
    <col min="8211" max="8211" width="5.44140625" style="1" customWidth="1"/>
    <col min="8212" max="8212" width="5.5546875" style="1" customWidth="1"/>
    <col min="8213" max="8213" width="5.88671875" style="1" customWidth="1"/>
    <col min="8214" max="8214" width="8.44140625" style="1" customWidth="1"/>
    <col min="8215" max="8453" width="9.5546875" style="1"/>
    <col min="8454" max="8454" width="8" style="1" customWidth="1"/>
    <col min="8455" max="8455" width="16.5546875" style="1" customWidth="1"/>
    <col min="8456" max="8456" width="17" style="1" customWidth="1"/>
    <col min="8457" max="8458" width="12.109375" style="1" customWidth="1"/>
    <col min="8459" max="8459" width="19" style="1" customWidth="1"/>
    <col min="8460" max="8460" width="17" style="1" customWidth="1"/>
    <col min="8461" max="8461" width="9.5546875" style="1" customWidth="1"/>
    <col min="8462" max="8462" width="8.88671875" style="1" customWidth="1"/>
    <col min="8463" max="8463" width="3.44140625" style="1" customWidth="1"/>
    <col min="8464" max="8464" width="4.44140625" style="1" customWidth="1"/>
    <col min="8465" max="8465" width="2.44140625" style="1" customWidth="1"/>
    <col min="8466" max="8466" width="13.5546875" style="1" customWidth="1"/>
    <col min="8467" max="8467" width="5.44140625" style="1" customWidth="1"/>
    <col min="8468" max="8468" width="5.5546875" style="1" customWidth="1"/>
    <col min="8469" max="8469" width="5.88671875" style="1" customWidth="1"/>
    <col min="8470" max="8470" width="8.44140625" style="1" customWidth="1"/>
    <col min="8471" max="8709" width="9.5546875" style="1"/>
    <col min="8710" max="8710" width="8" style="1" customWidth="1"/>
    <col min="8711" max="8711" width="16.5546875" style="1" customWidth="1"/>
    <col min="8712" max="8712" width="17" style="1" customWidth="1"/>
    <col min="8713" max="8714" width="12.109375" style="1" customWidth="1"/>
    <col min="8715" max="8715" width="19" style="1" customWidth="1"/>
    <col min="8716" max="8716" width="17" style="1" customWidth="1"/>
    <col min="8717" max="8717" width="9.5546875" style="1" customWidth="1"/>
    <col min="8718" max="8718" width="8.88671875" style="1" customWidth="1"/>
    <col min="8719" max="8719" width="3.44140625" style="1" customWidth="1"/>
    <col min="8720" max="8720" width="4.44140625" style="1" customWidth="1"/>
    <col min="8721" max="8721" width="2.44140625" style="1" customWidth="1"/>
    <col min="8722" max="8722" width="13.5546875" style="1" customWidth="1"/>
    <col min="8723" max="8723" width="5.44140625" style="1" customWidth="1"/>
    <col min="8724" max="8724" width="5.5546875" style="1" customWidth="1"/>
    <col min="8725" max="8725" width="5.88671875" style="1" customWidth="1"/>
    <col min="8726" max="8726" width="8.44140625" style="1" customWidth="1"/>
    <col min="8727" max="8965" width="9.5546875" style="1"/>
    <col min="8966" max="8966" width="8" style="1" customWidth="1"/>
    <col min="8967" max="8967" width="16.5546875" style="1" customWidth="1"/>
    <col min="8968" max="8968" width="17" style="1" customWidth="1"/>
    <col min="8969" max="8970" width="12.109375" style="1" customWidth="1"/>
    <col min="8971" max="8971" width="19" style="1" customWidth="1"/>
    <col min="8972" max="8972" width="17" style="1" customWidth="1"/>
    <col min="8973" max="8973" width="9.5546875" style="1" customWidth="1"/>
    <col min="8974" max="8974" width="8.88671875" style="1" customWidth="1"/>
    <col min="8975" max="8975" width="3.44140625" style="1" customWidth="1"/>
    <col min="8976" max="8976" width="4.44140625" style="1" customWidth="1"/>
    <col min="8977" max="8977" width="2.44140625" style="1" customWidth="1"/>
    <col min="8978" max="8978" width="13.5546875" style="1" customWidth="1"/>
    <col min="8979" max="8979" width="5.44140625" style="1" customWidth="1"/>
    <col min="8980" max="8980" width="5.5546875" style="1" customWidth="1"/>
    <col min="8981" max="8981" width="5.88671875" style="1" customWidth="1"/>
    <col min="8982" max="8982" width="8.44140625" style="1" customWidth="1"/>
    <col min="8983" max="9221" width="9.5546875" style="1"/>
    <col min="9222" max="9222" width="8" style="1" customWidth="1"/>
    <col min="9223" max="9223" width="16.5546875" style="1" customWidth="1"/>
    <col min="9224" max="9224" width="17" style="1" customWidth="1"/>
    <col min="9225" max="9226" width="12.109375" style="1" customWidth="1"/>
    <col min="9227" max="9227" width="19" style="1" customWidth="1"/>
    <col min="9228" max="9228" width="17" style="1" customWidth="1"/>
    <col min="9229" max="9229" width="9.5546875" style="1" customWidth="1"/>
    <col min="9230" max="9230" width="8.88671875" style="1" customWidth="1"/>
    <col min="9231" max="9231" width="3.44140625" style="1" customWidth="1"/>
    <col min="9232" max="9232" width="4.44140625" style="1" customWidth="1"/>
    <col min="9233" max="9233" width="2.44140625" style="1" customWidth="1"/>
    <col min="9234" max="9234" width="13.5546875" style="1" customWidth="1"/>
    <col min="9235" max="9235" width="5.44140625" style="1" customWidth="1"/>
    <col min="9236" max="9236" width="5.5546875" style="1" customWidth="1"/>
    <col min="9237" max="9237" width="5.88671875" style="1" customWidth="1"/>
    <col min="9238" max="9238" width="8.44140625" style="1" customWidth="1"/>
    <col min="9239" max="9477" width="9.5546875" style="1"/>
    <col min="9478" max="9478" width="8" style="1" customWidth="1"/>
    <col min="9479" max="9479" width="16.5546875" style="1" customWidth="1"/>
    <col min="9480" max="9480" width="17" style="1" customWidth="1"/>
    <col min="9481" max="9482" width="12.109375" style="1" customWidth="1"/>
    <col min="9483" max="9483" width="19" style="1" customWidth="1"/>
    <col min="9484" max="9484" width="17" style="1" customWidth="1"/>
    <col min="9485" max="9485" width="9.5546875" style="1" customWidth="1"/>
    <col min="9486" max="9486" width="8.88671875" style="1" customWidth="1"/>
    <col min="9487" max="9487" width="3.44140625" style="1" customWidth="1"/>
    <col min="9488" max="9488" width="4.44140625" style="1" customWidth="1"/>
    <col min="9489" max="9489" width="2.44140625" style="1" customWidth="1"/>
    <col min="9490" max="9490" width="13.5546875" style="1" customWidth="1"/>
    <col min="9491" max="9491" width="5.44140625" style="1" customWidth="1"/>
    <col min="9492" max="9492" width="5.5546875" style="1" customWidth="1"/>
    <col min="9493" max="9493" width="5.88671875" style="1" customWidth="1"/>
    <col min="9494" max="9494" width="8.44140625" style="1" customWidth="1"/>
    <col min="9495" max="9733" width="9.5546875" style="1"/>
    <col min="9734" max="9734" width="8" style="1" customWidth="1"/>
    <col min="9735" max="9735" width="16.5546875" style="1" customWidth="1"/>
    <col min="9736" max="9736" width="17" style="1" customWidth="1"/>
    <col min="9737" max="9738" width="12.109375" style="1" customWidth="1"/>
    <col min="9739" max="9739" width="19" style="1" customWidth="1"/>
    <col min="9740" max="9740" width="17" style="1" customWidth="1"/>
    <col min="9741" max="9741" width="9.5546875" style="1" customWidth="1"/>
    <col min="9742" max="9742" width="8.88671875" style="1" customWidth="1"/>
    <col min="9743" max="9743" width="3.44140625" style="1" customWidth="1"/>
    <col min="9744" max="9744" width="4.44140625" style="1" customWidth="1"/>
    <col min="9745" max="9745" width="2.44140625" style="1" customWidth="1"/>
    <col min="9746" max="9746" width="13.5546875" style="1" customWidth="1"/>
    <col min="9747" max="9747" width="5.44140625" style="1" customWidth="1"/>
    <col min="9748" max="9748" width="5.5546875" style="1" customWidth="1"/>
    <col min="9749" max="9749" width="5.88671875" style="1" customWidth="1"/>
    <col min="9750" max="9750" width="8.44140625" style="1" customWidth="1"/>
    <col min="9751" max="9989" width="9.5546875" style="1"/>
    <col min="9990" max="9990" width="8" style="1" customWidth="1"/>
    <col min="9991" max="9991" width="16.5546875" style="1" customWidth="1"/>
    <col min="9992" max="9992" width="17" style="1" customWidth="1"/>
    <col min="9993" max="9994" width="12.109375" style="1" customWidth="1"/>
    <col min="9995" max="9995" width="19" style="1" customWidth="1"/>
    <col min="9996" max="9996" width="17" style="1" customWidth="1"/>
    <col min="9997" max="9997" width="9.5546875" style="1" customWidth="1"/>
    <col min="9998" max="9998" width="8.88671875" style="1" customWidth="1"/>
    <col min="9999" max="9999" width="3.44140625" style="1" customWidth="1"/>
    <col min="10000" max="10000" width="4.44140625" style="1" customWidth="1"/>
    <col min="10001" max="10001" width="2.44140625" style="1" customWidth="1"/>
    <col min="10002" max="10002" width="13.5546875" style="1" customWidth="1"/>
    <col min="10003" max="10003" width="5.44140625" style="1" customWidth="1"/>
    <col min="10004" max="10004" width="5.5546875" style="1" customWidth="1"/>
    <col min="10005" max="10005" width="5.88671875" style="1" customWidth="1"/>
    <col min="10006" max="10006" width="8.44140625" style="1" customWidth="1"/>
    <col min="10007" max="10245" width="9.5546875" style="1"/>
    <col min="10246" max="10246" width="8" style="1" customWidth="1"/>
    <col min="10247" max="10247" width="16.5546875" style="1" customWidth="1"/>
    <col min="10248" max="10248" width="17" style="1" customWidth="1"/>
    <col min="10249" max="10250" width="12.109375" style="1" customWidth="1"/>
    <col min="10251" max="10251" width="19" style="1" customWidth="1"/>
    <col min="10252" max="10252" width="17" style="1" customWidth="1"/>
    <col min="10253" max="10253" width="9.5546875" style="1" customWidth="1"/>
    <col min="10254" max="10254" width="8.88671875" style="1" customWidth="1"/>
    <col min="10255" max="10255" width="3.44140625" style="1" customWidth="1"/>
    <col min="10256" max="10256" width="4.44140625" style="1" customWidth="1"/>
    <col min="10257" max="10257" width="2.44140625" style="1" customWidth="1"/>
    <col min="10258" max="10258" width="13.5546875" style="1" customWidth="1"/>
    <col min="10259" max="10259" width="5.44140625" style="1" customWidth="1"/>
    <col min="10260" max="10260" width="5.5546875" style="1" customWidth="1"/>
    <col min="10261" max="10261" width="5.88671875" style="1" customWidth="1"/>
    <col min="10262" max="10262" width="8.44140625" style="1" customWidth="1"/>
    <col min="10263" max="10501" width="9.5546875" style="1"/>
    <col min="10502" max="10502" width="8" style="1" customWidth="1"/>
    <col min="10503" max="10503" width="16.5546875" style="1" customWidth="1"/>
    <col min="10504" max="10504" width="17" style="1" customWidth="1"/>
    <col min="10505" max="10506" width="12.109375" style="1" customWidth="1"/>
    <col min="10507" max="10507" width="19" style="1" customWidth="1"/>
    <col min="10508" max="10508" width="17" style="1" customWidth="1"/>
    <col min="10509" max="10509" width="9.5546875" style="1" customWidth="1"/>
    <col min="10510" max="10510" width="8.88671875" style="1" customWidth="1"/>
    <col min="10511" max="10511" width="3.44140625" style="1" customWidth="1"/>
    <col min="10512" max="10512" width="4.44140625" style="1" customWidth="1"/>
    <col min="10513" max="10513" width="2.44140625" style="1" customWidth="1"/>
    <col min="10514" max="10514" width="13.5546875" style="1" customWidth="1"/>
    <col min="10515" max="10515" width="5.44140625" style="1" customWidth="1"/>
    <col min="10516" max="10516" width="5.5546875" style="1" customWidth="1"/>
    <col min="10517" max="10517" width="5.88671875" style="1" customWidth="1"/>
    <col min="10518" max="10518" width="8.44140625" style="1" customWidth="1"/>
    <col min="10519" max="10757" width="9.5546875" style="1"/>
    <col min="10758" max="10758" width="8" style="1" customWidth="1"/>
    <col min="10759" max="10759" width="16.5546875" style="1" customWidth="1"/>
    <col min="10760" max="10760" width="17" style="1" customWidth="1"/>
    <col min="10761" max="10762" width="12.109375" style="1" customWidth="1"/>
    <col min="10763" max="10763" width="19" style="1" customWidth="1"/>
    <col min="10764" max="10764" width="17" style="1" customWidth="1"/>
    <col min="10765" max="10765" width="9.5546875" style="1" customWidth="1"/>
    <col min="10766" max="10766" width="8.88671875" style="1" customWidth="1"/>
    <col min="10767" max="10767" width="3.44140625" style="1" customWidth="1"/>
    <col min="10768" max="10768" width="4.44140625" style="1" customWidth="1"/>
    <col min="10769" max="10769" width="2.44140625" style="1" customWidth="1"/>
    <col min="10770" max="10770" width="13.5546875" style="1" customWidth="1"/>
    <col min="10771" max="10771" width="5.44140625" style="1" customWidth="1"/>
    <col min="10772" max="10772" width="5.5546875" style="1" customWidth="1"/>
    <col min="10773" max="10773" width="5.88671875" style="1" customWidth="1"/>
    <col min="10774" max="10774" width="8.44140625" style="1" customWidth="1"/>
    <col min="10775" max="11013" width="9.5546875" style="1"/>
    <col min="11014" max="11014" width="8" style="1" customWidth="1"/>
    <col min="11015" max="11015" width="16.5546875" style="1" customWidth="1"/>
    <col min="11016" max="11016" width="17" style="1" customWidth="1"/>
    <col min="11017" max="11018" width="12.109375" style="1" customWidth="1"/>
    <col min="11019" max="11019" width="19" style="1" customWidth="1"/>
    <col min="11020" max="11020" width="17" style="1" customWidth="1"/>
    <col min="11021" max="11021" width="9.5546875" style="1" customWidth="1"/>
    <col min="11022" max="11022" width="8.88671875" style="1" customWidth="1"/>
    <col min="11023" max="11023" width="3.44140625" style="1" customWidth="1"/>
    <col min="11024" max="11024" width="4.44140625" style="1" customWidth="1"/>
    <col min="11025" max="11025" width="2.44140625" style="1" customWidth="1"/>
    <col min="11026" max="11026" width="13.5546875" style="1" customWidth="1"/>
    <col min="11027" max="11027" width="5.44140625" style="1" customWidth="1"/>
    <col min="11028" max="11028" width="5.5546875" style="1" customWidth="1"/>
    <col min="11029" max="11029" width="5.88671875" style="1" customWidth="1"/>
    <col min="11030" max="11030" width="8.44140625" style="1" customWidth="1"/>
    <col min="11031" max="11269" width="9.5546875" style="1"/>
    <col min="11270" max="11270" width="8" style="1" customWidth="1"/>
    <col min="11271" max="11271" width="16.5546875" style="1" customWidth="1"/>
    <col min="11272" max="11272" width="17" style="1" customWidth="1"/>
    <col min="11273" max="11274" width="12.109375" style="1" customWidth="1"/>
    <col min="11275" max="11275" width="19" style="1" customWidth="1"/>
    <col min="11276" max="11276" width="17" style="1" customWidth="1"/>
    <col min="11277" max="11277" width="9.5546875" style="1" customWidth="1"/>
    <col min="11278" max="11278" width="8.88671875" style="1" customWidth="1"/>
    <col min="11279" max="11279" width="3.44140625" style="1" customWidth="1"/>
    <col min="11280" max="11280" width="4.44140625" style="1" customWidth="1"/>
    <col min="11281" max="11281" width="2.44140625" style="1" customWidth="1"/>
    <col min="11282" max="11282" width="13.5546875" style="1" customWidth="1"/>
    <col min="11283" max="11283" width="5.44140625" style="1" customWidth="1"/>
    <col min="11284" max="11284" width="5.5546875" style="1" customWidth="1"/>
    <col min="11285" max="11285" width="5.88671875" style="1" customWidth="1"/>
    <col min="11286" max="11286" width="8.44140625" style="1" customWidth="1"/>
    <col min="11287" max="11525" width="9.5546875" style="1"/>
    <col min="11526" max="11526" width="8" style="1" customWidth="1"/>
    <col min="11527" max="11527" width="16.5546875" style="1" customWidth="1"/>
    <col min="11528" max="11528" width="17" style="1" customWidth="1"/>
    <col min="11529" max="11530" width="12.109375" style="1" customWidth="1"/>
    <col min="11531" max="11531" width="19" style="1" customWidth="1"/>
    <col min="11532" max="11532" width="17" style="1" customWidth="1"/>
    <col min="11533" max="11533" width="9.5546875" style="1" customWidth="1"/>
    <col min="11534" max="11534" width="8.88671875" style="1" customWidth="1"/>
    <col min="11535" max="11535" width="3.44140625" style="1" customWidth="1"/>
    <col min="11536" max="11536" width="4.44140625" style="1" customWidth="1"/>
    <col min="11537" max="11537" width="2.44140625" style="1" customWidth="1"/>
    <col min="11538" max="11538" width="13.5546875" style="1" customWidth="1"/>
    <col min="11539" max="11539" width="5.44140625" style="1" customWidth="1"/>
    <col min="11540" max="11540" width="5.5546875" style="1" customWidth="1"/>
    <col min="11541" max="11541" width="5.88671875" style="1" customWidth="1"/>
    <col min="11542" max="11542" width="8.44140625" style="1" customWidth="1"/>
    <col min="11543" max="11781" width="9.5546875" style="1"/>
    <col min="11782" max="11782" width="8" style="1" customWidth="1"/>
    <col min="11783" max="11783" width="16.5546875" style="1" customWidth="1"/>
    <col min="11784" max="11784" width="17" style="1" customWidth="1"/>
    <col min="11785" max="11786" width="12.109375" style="1" customWidth="1"/>
    <col min="11787" max="11787" width="19" style="1" customWidth="1"/>
    <col min="11788" max="11788" width="17" style="1" customWidth="1"/>
    <col min="11789" max="11789" width="9.5546875" style="1" customWidth="1"/>
    <col min="11790" max="11790" width="8.88671875" style="1" customWidth="1"/>
    <col min="11791" max="11791" width="3.44140625" style="1" customWidth="1"/>
    <col min="11792" max="11792" width="4.44140625" style="1" customWidth="1"/>
    <col min="11793" max="11793" width="2.44140625" style="1" customWidth="1"/>
    <col min="11794" max="11794" width="13.5546875" style="1" customWidth="1"/>
    <col min="11795" max="11795" width="5.44140625" style="1" customWidth="1"/>
    <col min="11796" max="11796" width="5.5546875" style="1" customWidth="1"/>
    <col min="11797" max="11797" width="5.88671875" style="1" customWidth="1"/>
    <col min="11798" max="11798" width="8.44140625" style="1" customWidth="1"/>
    <col min="11799" max="12037" width="9.5546875" style="1"/>
    <col min="12038" max="12038" width="8" style="1" customWidth="1"/>
    <col min="12039" max="12039" width="16.5546875" style="1" customWidth="1"/>
    <col min="12040" max="12040" width="17" style="1" customWidth="1"/>
    <col min="12041" max="12042" width="12.109375" style="1" customWidth="1"/>
    <col min="12043" max="12043" width="19" style="1" customWidth="1"/>
    <col min="12044" max="12044" width="17" style="1" customWidth="1"/>
    <col min="12045" max="12045" width="9.5546875" style="1" customWidth="1"/>
    <col min="12046" max="12046" width="8.88671875" style="1" customWidth="1"/>
    <col min="12047" max="12047" width="3.44140625" style="1" customWidth="1"/>
    <col min="12048" max="12048" width="4.44140625" style="1" customWidth="1"/>
    <col min="12049" max="12049" width="2.44140625" style="1" customWidth="1"/>
    <col min="12050" max="12050" width="13.5546875" style="1" customWidth="1"/>
    <col min="12051" max="12051" width="5.44140625" style="1" customWidth="1"/>
    <col min="12052" max="12052" width="5.5546875" style="1" customWidth="1"/>
    <col min="12053" max="12053" width="5.88671875" style="1" customWidth="1"/>
    <col min="12054" max="12054" width="8.44140625" style="1" customWidth="1"/>
    <col min="12055" max="12293" width="9.5546875" style="1"/>
    <col min="12294" max="12294" width="8" style="1" customWidth="1"/>
    <col min="12295" max="12295" width="16.5546875" style="1" customWidth="1"/>
    <col min="12296" max="12296" width="17" style="1" customWidth="1"/>
    <col min="12297" max="12298" width="12.109375" style="1" customWidth="1"/>
    <col min="12299" max="12299" width="19" style="1" customWidth="1"/>
    <col min="12300" max="12300" width="17" style="1" customWidth="1"/>
    <col min="12301" max="12301" width="9.5546875" style="1" customWidth="1"/>
    <col min="12302" max="12302" width="8.88671875" style="1" customWidth="1"/>
    <col min="12303" max="12303" width="3.44140625" style="1" customWidth="1"/>
    <col min="12304" max="12304" width="4.44140625" style="1" customWidth="1"/>
    <col min="12305" max="12305" width="2.44140625" style="1" customWidth="1"/>
    <col min="12306" max="12306" width="13.5546875" style="1" customWidth="1"/>
    <col min="12307" max="12307" width="5.44140625" style="1" customWidth="1"/>
    <col min="12308" max="12308" width="5.5546875" style="1" customWidth="1"/>
    <col min="12309" max="12309" width="5.88671875" style="1" customWidth="1"/>
    <col min="12310" max="12310" width="8.44140625" style="1" customWidth="1"/>
    <col min="12311" max="12549" width="9.5546875" style="1"/>
    <col min="12550" max="12550" width="8" style="1" customWidth="1"/>
    <col min="12551" max="12551" width="16.5546875" style="1" customWidth="1"/>
    <col min="12552" max="12552" width="17" style="1" customWidth="1"/>
    <col min="12553" max="12554" width="12.109375" style="1" customWidth="1"/>
    <col min="12555" max="12555" width="19" style="1" customWidth="1"/>
    <col min="12556" max="12556" width="17" style="1" customWidth="1"/>
    <col min="12557" max="12557" width="9.5546875" style="1" customWidth="1"/>
    <col min="12558" max="12558" width="8.88671875" style="1" customWidth="1"/>
    <col min="12559" max="12559" width="3.44140625" style="1" customWidth="1"/>
    <col min="12560" max="12560" width="4.44140625" style="1" customWidth="1"/>
    <col min="12561" max="12561" width="2.44140625" style="1" customWidth="1"/>
    <col min="12562" max="12562" width="13.5546875" style="1" customWidth="1"/>
    <col min="12563" max="12563" width="5.44140625" style="1" customWidth="1"/>
    <col min="12564" max="12564" width="5.5546875" style="1" customWidth="1"/>
    <col min="12565" max="12565" width="5.88671875" style="1" customWidth="1"/>
    <col min="12566" max="12566" width="8.44140625" style="1" customWidth="1"/>
    <col min="12567" max="12805" width="9.5546875" style="1"/>
    <col min="12806" max="12806" width="8" style="1" customWidth="1"/>
    <col min="12807" max="12807" width="16.5546875" style="1" customWidth="1"/>
    <col min="12808" max="12808" width="17" style="1" customWidth="1"/>
    <col min="12809" max="12810" width="12.109375" style="1" customWidth="1"/>
    <col min="12811" max="12811" width="19" style="1" customWidth="1"/>
    <col min="12812" max="12812" width="17" style="1" customWidth="1"/>
    <col min="12813" max="12813" width="9.5546875" style="1" customWidth="1"/>
    <col min="12814" max="12814" width="8.88671875" style="1" customWidth="1"/>
    <col min="12815" max="12815" width="3.44140625" style="1" customWidth="1"/>
    <col min="12816" max="12816" width="4.44140625" style="1" customWidth="1"/>
    <col min="12817" max="12817" width="2.44140625" style="1" customWidth="1"/>
    <col min="12818" max="12818" width="13.5546875" style="1" customWidth="1"/>
    <col min="12819" max="12819" width="5.44140625" style="1" customWidth="1"/>
    <col min="12820" max="12820" width="5.5546875" style="1" customWidth="1"/>
    <col min="12821" max="12821" width="5.88671875" style="1" customWidth="1"/>
    <col min="12822" max="12822" width="8.44140625" style="1" customWidth="1"/>
    <col min="12823" max="13061" width="9.5546875" style="1"/>
    <col min="13062" max="13062" width="8" style="1" customWidth="1"/>
    <col min="13063" max="13063" width="16.5546875" style="1" customWidth="1"/>
    <col min="13064" max="13064" width="17" style="1" customWidth="1"/>
    <col min="13065" max="13066" width="12.109375" style="1" customWidth="1"/>
    <col min="13067" max="13067" width="19" style="1" customWidth="1"/>
    <col min="13068" max="13068" width="17" style="1" customWidth="1"/>
    <col min="13069" max="13069" width="9.5546875" style="1" customWidth="1"/>
    <col min="13070" max="13070" width="8.88671875" style="1" customWidth="1"/>
    <col min="13071" max="13071" width="3.44140625" style="1" customWidth="1"/>
    <col min="13072" max="13072" width="4.44140625" style="1" customWidth="1"/>
    <col min="13073" max="13073" width="2.44140625" style="1" customWidth="1"/>
    <col min="13074" max="13074" width="13.5546875" style="1" customWidth="1"/>
    <col min="13075" max="13075" width="5.44140625" style="1" customWidth="1"/>
    <col min="13076" max="13076" width="5.5546875" style="1" customWidth="1"/>
    <col min="13077" max="13077" width="5.88671875" style="1" customWidth="1"/>
    <col min="13078" max="13078" width="8.44140625" style="1" customWidth="1"/>
    <col min="13079" max="13317" width="9.5546875" style="1"/>
    <col min="13318" max="13318" width="8" style="1" customWidth="1"/>
    <col min="13319" max="13319" width="16.5546875" style="1" customWidth="1"/>
    <col min="13320" max="13320" width="17" style="1" customWidth="1"/>
    <col min="13321" max="13322" width="12.109375" style="1" customWidth="1"/>
    <col min="13323" max="13323" width="19" style="1" customWidth="1"/>
    <col min="13324" max="13324" width="17" style="1" customWidth="1"/>
    <col min="13325" max="13325" width="9.5546875" style="1" customWidth="1"/>
    <col min="13326" max="13326" width="8.88671875" style="1" customWidth="1"/>
    <col min="13327" max="13327" width="3.44140625" style="1" customWidth="1"/>
    <col min="13328" max="13328" width="4.44140625" style="1" customWidth="1"/>
    <col min="13329" max="13329" width="2.44140625" style="1" customWidth="1"/>
    <col min="13330" max="13330" width="13.5546875" style="1" customWidth="1"/>
    <col min="13331" max="13331" width="5.44140625" style="1" customWidth="1"/>
    <col min="13332" max="13332" width="5.5546875" style="1" customWidth="1"/>
    <col min="13333" max="13333" width="5.88671875" style="1" customWidth="1"/>
    <col min="13334" max="13334" width="8.44140625" style="1" customWidth="1"/>
    <col min="13335" max="13573" width="9.5546875" style="1"/>
    <col min="13574" max="13574" width="8" style="1" customWidth="1"/>
    <col min="13575" max="13575" width="16.5546875" style="1" customWidth="1"/>
    <col min="13576" max="13576" width="17" style="1" customWidth="1"/>
    <col min="13577" max="13578" width="12.109375" style="1" customWidth="1"/>
    <col min="13579" max="13579" width="19" style="1" customWidth="1"/>
    <col min="13580" max="13580" width="17" style="1" customWidth="1"/>
    <col min="13581" max="13581" width="9.5546875" style="1" customWidth="1"/>
    <col min="13582" max="13582" width="8.88671875" style="1" customWidth="1"/>
    <col min="13583" max="13583" width="3.44140625" style="1" customWidth="1"/>
    <col min="13584" max="13584" width="4.44140625" style="1" customWidth="1"/>
    <col min="13585" max="13585" width="2.44140625" style="1" customWidth="1"/>
    <col min="13586" max="13586" width="13.5546875" style="1" customWidth="1"/>
    <col min="13587" max="13587" width="5.44140625" style="1" customWidth="1"/>
    <col min="13588" max="13588" width="5.5546875" style="1" customWidth="1"/>
    <col min="13589" max="13589" width="5.88671875" style="1" customWidth="1"/>
    <col min="13590" max="13590" width="8.44140625" style="1" customWidth="1"/>
    <col min="13591" max="13829" width="9.5546875" style="1"/>
    <col min="13830" max="13830" width="8" style="1" customWidth="1"/>
    <col min="13831" max="13831" width="16.5546875" style="1" customWidth="1"/>
    <col min="13832" max="13832" width="17" style="1" customWidth="1"/>
    <col min="13833" max="13834" width="12.109375" style="1" customWidth="1"/>
    <col min="13835" max="13835" width="19" style="1" customWidth="1"/>
    <col min="13836" max="13836" width="17" style="1" customWidth="1"/>
    <col min="13837" max="13837" width="9.5546875" style="1" customWidth="1"/>
    <col min="13838" max="13838" width="8.88671875" style="1" customWidth="1"/>
    <col min="13839" max="13839" width="3.44140625" style="1" customWidth="1"/>
    <col min="13840" max="13840" width="4.44140625" style="1" customWidth="1"/>
    <col min="13841" max="13841" width="2.44140625" style="1" customWidth="1"/>
    <col min="13842" max="13842" width="13.5546875" style="1" customWidth="1"/>
    <col min="13843" max="13843" width="5.44140625" style="1" customWidth="1"/>
    <col min="13844" max="13844" width="5.5546875" style="1" customWidth="1"/>
    <col min="13845" max="13845" width="5.88671875" style="1" customWidth="1"/>
    <col min="13846" max="13846" width="8.44140625" style="1" customWidth="1"/>
    <col min="13847" max="14085" width="9.5546875" style="1"/>
    <col min="14086" max="14086" width="8" style="1" customWidth="1"/>
    <col min="14087" max="14087" width="16.5546875" style="1" customWidth="1"/>
    <col min="14088" max="14088" width="17" style="1" customWidth="1"/>
    <col min="14089" max="14090" width="12.109375" style="1" customWidth="1"/>
    <col min="14091" max="14091" width="19" style="1" customWidth="1"/>
    <col min="14092" max="14092" width="17" style="1" customWidth="1"/>
    <col min="14093" max="14093" width="9.5546875" style="1" customWidth="1"/>
    <col min="14094" max="14094" width="8.88671875" style="1" customWidth="1"/>
    <col min="14095" max="14095" width="3.44140625" style="1" customWidth="1"/>
    <col min="14096" max="14096" width="4.44140625" style="1" customWidth="1"/>
    <col min="14097" max="14097" width="2.44140625" style="1" customWidth="1"/>
    <col min="14098" max="14098" width="13.5546875" style="1" customWidth="1"/>
    <col min="14099" max="14099" width="5.44140625" style="1" customWidth="1"/>
    <col min="14100" max="14100" width="5.5546875" style="1" customWidth="1"/>
    <col min="14101" max="14101" width="5.88671875" style="1" customWidth="1"/>
    <col min="14102" max="14102" width="8.44140625" style="1" customWidth="1"/>
    <col min="14103" max="14341" width="9.5546875" style="1"/>
    <col min="14342" max="14342" width="8" style="1" customWidth="1"/>
    <col min="14343" max="14343" width="16.5546875" style="1" customWidth="1"/>
    <col min="14344" max="14344" width="17" style="1" customWidth="1"/>
    <col min="14345" max="14346" width="12.109375" style="1" customWidth="1"/>
    <col min="14347" max="14347" width="19" style="1" customWidth="1"/>
    <col min="14348" max="14348" width="17" style="1" customWidth="1"/>
    <col min="14349" max="14349" width="9.5546875" style="1" customWidth="1"/>
    <col min="14350" max="14350" width="8.88671875" style="1" customWidth="1"/>
    <col min="14351" max="14351" width="3.44140625" style="1" customWidth="1"/>
    <col min="14352" max="14352" width="4.44140625" style="1" customWidth="1"/>
    <col min="14353" max="14353" width="2.44140625" style="1" customWidth="1"/>
    <col min="14354" max="14354" width="13.5546875" style="1" customWidth="1"/>
    <col min="14355" max="14355" width="5.44140625" style="1" customWidth="1"/>
    <col min="14356" max="14356" width="5.5546875" style="1" customWidth="1"/>
    <col min="14357" max="14357" width="5.88671875" style="1" customWidth="1"/>
    <col min="14358" max="14358" width="8.44140625" style="1" customWidth="1"/>
    <col min="14359" max="14597" width="9.5546875" style="1"/>
    <col min="14598" max="14598" width="8" style="1" customWidth="1"/>
    <col min="14599" max="14599" width="16.5546875" style="1" customWidth="1"/>
    <col min="14600" max="14600" width="17" style="1" customWidth="1"/>
    <col min="14601" max="14602" width="12.109375" style="1" customWidth="1"/>
    <col min="14603" max="14603" width="19" style="1" customWidth="1"/>
    <col min="14604" max="14604" width="17" style="1" customWidth="1"/>
    <col min="14605" max="14605" width="9.5546875" style="1" customWidth="1"/>
    <col min="14606" max="14606" width="8.88671875" style="1" customWidth="1"/>
    <col min="14607" max="14607" width="3.44140625" style="1" customWidth="1"/>
    <col min="14608" max="14608" width="4.44140625" style="1" customWidth="1"/>
    <col min="14609" max="14609" width="2.44140625" style="1" customWidth="1"/>
    <col min="14610" max="14610" width="13.5546875" style="1" customWidth="1"/>
    <col min="14611" max="14611" width="5.44140625" style="1" customWidth="1"/>
    <col min="14612" max="14612" width="5.5546875" style="1" customWidth="1"/>
    <col min="14613" max="14613" width="5.88671875" style="1" customWidth="1"/>
    <col min="14614" max="14614" width="8.44140625" style="1" customWidth="1"/>
    <col min="14615" max="14853" width="9.5546875" style="1"/>
    <col min="14854" max="14854" width="8" style="1" customWidth="1"/>
    <col min="14855" max="14855" width="16.5546875" style="1" customWidth="1"/>
    <col min="14856" max="14856" width="17" style="1" customWidth="1"/>
    <col min="14857" max="14858" width="12.109375" style="1" customWidth="1"/>
    <col min="14859" max="14859" width="19" style="1" customWidth="1"/>
    <col min="14860" max="14860" width="17" style="1" customWidth="1"/>
    <col min="14861" max="14861" width="9.5546875" style="1" customWidth="1"/>
    <col min="14862" max="14862" width="8.88671875" style="1" customWidth="1"/>
    <col min="14863" max="14863" width="3.44140625" style="1" customWidth="1"/>
    <col min="14864" max="14864" width="4.44140625" style="1" customWidth="1"/>
    <col min="14865" max="14865" width="2.44140625" style="1" customWidth="1"/>
    <col min="14866" max="14866" width="13.5546875" style="1" customWidth="1"/>
    <col min="14867" max="14867" width="5.44140625" style="1" customWidth="1"/>
    <col min="14868" max="14868" width="5.5546875" style="1" customWidth="1"/>
    <col min="14869" max="14869" width="5.88671875" style="1" customWidth="1"/>
    <col min="14870" max="14870" width="8.44140625" style="1" customWidth="1"/>
    <col min="14871" max="15109" width="9.5546875" style="1"/>
    <col min="15110" max="15110" width="8" style="1" customWidth="1"/>
    <col min="15111" max="15111" width="16.5546875" style="1" customWidth="1"/>
    <col min="15112" max="15112" width="17" style="1" customWidth="1"/>
    <col min="15113" max="15114" width="12.109375" style="1" customWidth="1"/>
    <col min="15115" max="15115" width="19" style="1" customWidth="1"/>
    <col min="15116" max="15116" width="17" style="1" customWidth="1"/>
    <col min="15117" max="15117" width="9.5546875" style="1" customWidth="1"/>
    <col min="15118" max="15118" width="8.88671875" style="1" customWidth="1"/>
    <col min="15119" max="15119" width="3.44140625" style="1" customWidth="1"/>
    <col min="15120" max="15120" width="4.44140625" style="1" customWidth="1"/>
    <col min="15121" max="15121" width="2.44140625" style="1" customWidth="1"/>
    <col min="15122" max="15122" width="13.5546875" style="1" customWidth="1"/>
    <col min="15123" max="15123" width="5.44140625" style="1" customWidth="1"/>
    <col min="15124" max="15124" width="5.5546875" style="1" customWidth="1"/>
    <col min="15125" max="15125" width="5.88671875" style="1" customWidth="1"/>
    <col min="15126" max="15126" width="8.44140625" style="1" customWidth="1"/>
    <col min="15127" max="15365" width="9.5546875" style="1"/>
    <col min="15366" max="15366" width="8" style="1" customWidth="1"/>
    <col min="15367" max="15367" width="16.5546875" style="1" customWidth="1"/>
    <col min="15368" max="15368" width="17" style="1" customWidth="1"/>
    <col min="15369" max="15370" width="12.109375" style="1" customWidth="1"/>
    <col min="15371" max="15371" width="19" style="1" customWidth="1"/>
    <col min="15372" max="15372" width="17" style="1" customWidth="1"/>
    <col min="15373" max="15373" width="9.5546875" style="1" customWidth="1"/>
    <col min="15374" max="15374" width="8.88671875" style="1" customWidth="1"/>
    <col min="15375" max="15375" width="3.44140625" style="1" customWidth="1"/>
    <col min="15376" max="15376" width="4.44140625" style="1" customWidth="1"/>
    <col min="15377" max="15377" width="2.44140625" style="1" customWidth="1"/>
    <col min="15378" max="15378" width="13.5546875" style="1" customWidth="1"/>
    <col min="15379" max="15379" width="5.44140625" style="1" customWidth="1"/>
    <col min="15380" max="15380" width="5.5546875" style="1" customWidth="1"/>
    <col min="15381" max="15381" width="5.88671875" style="1" customWidth="1"/>
    <col min="15382" max="15382" width="8.44140625" style="1" customWidth="1"/>
    <col min="15383" max="15621" width="9.5546875" style="1"/>
    <col min="15622" max="15622" width="8" style="1" customWidth="1"/>
    <col min="15623" max="15623" width="16.5546875" style="1" customWidth="1"/>
    <col min="15624" max="15624" width="17" style="1" customWidth="1"/>
    <col min="15625" max="15626" width="12.109375" style="1" customWidth="1"/>
    <col min="15627" max="15627" width="19" style="1" customWidth="1"/>
    <col min="15628" max="15628" width="17" style="1" customWidth="1"/>
    <col min="15629" max="15629" width="9.5546875" style="1" customWidth="1"/>
    <col min="15630" max="15630" width="8.88671875" style="1" customWidth="1"/>
    <col min="15631" max="15631" width="3.44140625" style="1" customWidth="1"/>
    <col min="15632" max="15632" width="4.44140625" style="1" customWidth="1"/>
    <col min="15633" max="15633" width="2.44140625" style="1" customWidth="1"/>
    <col min="15634" max="15634" width="13.5546875" style="1" customWidth="1"/>
    <col min="15635" max="15635" width="5.44140625" style="1" customWidth="1"/>
    <col min="15636" max="15636" width="5.5546875" style="1" customWidth="1"/>
    <col min="15637" max="15637" width="5.88671875" style="1" customWidth="1"/>
    <col min="15638" max="15638" width="8.44140625" style="1" customWidth="1"/>
    <col min="15639" max="15877" width="9.5546875" style="1"/>
    <col min="15878" max="15878" width="8" style="1" customWidth="1"/>
    <col min="15879" max="15879" width="16.5546875" style="1" customWidth="1"/>
    <col min="15880" max="15880" width="17" style="1" customWidth="1"/>
    <col min="15881" max="15882" width="12.109375" style="1" customWidth="1"/>
    <col min="15883" max="15883" width="19" style="1" customWidth="1"/>
    <col min="15884" max="15884" width="17" style="1" customWidth="1"/>
    <col min="15885" max="15885" width="9.5546875" style="1" customWidth="1"/>
    <col min="15886" max="15886" width="8.88671875" style="1" customWidth="1"/>
    <col min="15887" max="15887" width="3.44140625" style="1" customWidth="1"/>
    <col min="15888" max="15888" width="4.44140625" style="1" customWidth="1"/>
    <col min="15889" max="15889" width="2.44140625" style="1" customWidth="1"/>
    <col min="15890" max="15890" width="13.5546875" style="1" customWidth="1"/>
    <col min="15891" max="15891" width="5.44140625" style="1" customWidth="1"/>
    <col min="15892" max="15892" width="5.5546875" style="1" customWidth="1"/>
    <col min="15893" max="15893" width="5.88671875" style="1" customWidth="1"/>
    <col min="15894" max="15894" width="8.44140625" style="1" customWidth="1"/>
    <col min="15895" max="16133" width="9.5546875" style="1"/>
    <col min="16134" max="16134" width="8" style="1" customWidth="1"/>
    <col min="16135" max="16135" width="16.5546875" style="1" customWidth="1"/>
    <col min="16136" max="16136" width="17" style="1" customWidth="1"/>
    <col min="16137" max="16138" width="12.109375" style="1" customWidth="1"/>
    <col min="16139" max="16139" width="19" style="1" customWidth="1"/>
    <col min="16140" max="16140" width="17" style="1" customWidth="1"/>
    <col min="16141" max="16141" width="9.5546875" style="1" customWidth="1"/>
    <col min="16142" max="16142" width="8.88671875" style="1" customWidth="1"/>
    <col min="16143" max="16143" width="3.44140625" style="1" customWidth="1"/>
    <col min="16144" max="16144" width="4.44140625" style="1" customWidth="1"/>
    <col min="16145" max="16145" width="2.44140625" style="1" customWidth="1"/>
    <col min="16146" max="16146" width="13.5546875" style="1" customWidth="1"/>
    <col min="16147" max="16147" width="5.44140625" style="1" customWidth="1"/>
    <col min="16148" max="16148" width="5.5546875" style="1" customWidth="1"/>
    <col min="16149" max="16149" width="5.88671875" style="1" customWidth="1"/>
    <col min="16150" max="16150" width="8.44140625" style="1" customWidth="1"/>
    <col min="16151" max="16384" width="9.5546875" style="1"/>
  </cols>
  <sheetData>
    <row r="1" spans="1:41" ht="46.95" customHeight="1" x14ac:dyDescent="0.4">
      <c r="A1" s="3" t="s">
        <v>0</v>
      </c>
      <c r="L1" s="28">
        <v>55</v>
      </c>
      <c r="U1" s="43"/>
    </row>
    <row r="2" spans="1:41" ht="46.2" x14ac:dyDescent="0.85">
      <c r="I2" s="81" t="s">
        <v>1515</v>
      </c>
      <c r="K2" s="29" t="s">
        <v>1521</v>
      </c>
      <c r="L2" s="88">
        <f>L1/100</f>
        <v>0.55000000000000004</v>
      </c>
      <c r="M2" s="30" t="s">
        <v>25</v>
      </c>
      <c r="AO2" s="1">
        <f>7000/311</f>
        <v>22.508038585209004</v>
      </c>
    </row>
    <row r="3" spans="1:41" ht="8.25" customHeight="1" x14ac:dyDescent="0.25">
      <c r="AK3" s="147"/>
    </row>
    <row r="4" spans="1:41" ht="14.25" customHeight="1" x14ac:dyDescent="0.3">
      <c r="E4" s="31">
        <v>2.12</v>
      </c>
    </row>
    <row r="5" spans="1:41" ht="39.6" x14ac:dyDescent="0.25">
      <c r="A5" s="5" t="s">
        <v>26</v>
      </c>
      <c r="B5" s="86" t="s">
        <v>2</v>
      </c>
      <c r="C5" s="6" t="s">
        <v>3</v>
      </c>
      <c r="D5" s="6" t="s">
        <v>27</v>
      </c>
      <c r="E5" s="32" t="s">
        <v>28</v>
      </c>
      <c r="G5" s="76" t="s">
        <v>18</v>
      </c>
      <c r="H5" s="79" t="s">
        <v>1516</v>
      </c>
      <c r="I5" s="82" t="str">
        <f>+CONCATENATE(I2,100*L2,M2)</f>
        <v xml:space="preserve"> D 14C → Law dome   55 % emissions</v>
      </c>
      <c r="K5" s="77" t="s">
        <v>1534</v>
      </c>
      <c r="L5" s="78" t="str">
        <f>+CONCATENATE(K2,100*L2,M2)</f>
        <v xml:space="preserve"> D 14C → Modèle   55 % emissions</v>
      </c>
      <c r="AI5" s="147"/>
    </row>
    <row r="6" spans="1:41" ht="17.399999999999999" x14ac:dyDescent="0.3">
      <c r="A6" s="2">
        <v>1850</v>
      </c>
      <c r="B6" s="2">
        <v>54</v>
      </c>
      <c r="C6" s="2">
        <v>1.3080000000000007</v>
      </c>
      <c r="D6" s="7">
        <v>0.61698113207547201</v>
      </c>
      <c r="E6" s="33">
        <v>2.5471698113207548E-2</v>
      </c>
      <c r="G6" s="75">
        <v>1850</v>
      </c>
      <c r="H6" s="80">
        <v>286.8</v>
      </c>
      <c r="I6" s="83">
        <v>0</v>
      </c>
      <c r="K6" s="47">
        <f>K7-E6*0.55</f>
        <v>295.11794339622651</v>
      </c>
      <c r="L6" s="34">
        <v>0</v>
      </c>
      <c r="AH6" s="144"/>
      <c r="AI6" s="144"/>
      <c r="AJ6" s="144" t="s">
        <v>30</v>
      </c>
      <c r="AK6" s="144"/>
    </row>
    <row r="7" spans="1:41" ht="17.399999999999999" x14ac:dyDescent="0.3">
      <c r="A7" s="2">
        <v>1851</v>
      </c>
      <c r="B7" s="2">
        <v>54</v>
      </c>
      <c r="C7" s="2">
        <f t="shared" ref="C7:C70" si="0">C6+B7/1000</f>
        <v>1.3620000000000008</v>
      </c>
      <c r="D7" s="7">
        <f t="shared" ref="D7:D70" si="1">C7/$E$4</f>
        <v>0.6424528301886796</v>
      </c>
      <c r="E7" s="33">
        <f t="shared" ref="E7:E70" si="2">B7/(1000*$E$4)</f>
        <v>2.5471698113207548E-2</v>
      </c>
      <c r="G7" s="75">
        <v>1851</v>
      </c>
      <c r="H7" s="80">
        <v>286.8</v>
      </c>
      <c r="I7" s="84">
        <f>(H6*I6+E7*$L$2*-1000)/H7</f>
        <v>-4.8847398752664403E-2</v>
      </c>
      <c r="K7" s="47">
        <f t="shared" ref="K7:K70" si="3">K8-E7*0.55</f>
        <v>295.13195283018877</v>
      </c>
      <c r="L7" s="35">
        <f t="shared" ref="L7:L38" si="4">(K6*L6+E7*$L$2*-1000)/K7</f>
        <v>-4.7468374155762168E-2</v>
      </c>
      <c r="AH7" s="144" t="s">
        <v>29</v>
      </c>
      <c r="AI7" s="145">
        <f>29.5*L2</f>
        <v>16.225000000000001</v>
      </c>
      <c r="AJ7" s="145">
        <v>-1000</v>
      </c>
      <c r="AK7" s="145">
        <f>AI7*AJ7</f>
        <v>-16225.000000000002</v>
      </c>
    </row>
    <row r="8" spans="1:41" ht="17.399999999999999" x14ac:dyDescent="0.3">
      <c r="A8" s="2">
        <v>1852</v>
      </c>
      <c r="B8" s="2">
        <v>57</v>
      </c>
      <c r="C8" s="2">
        <f t="shared" si="0"/>
        <v>1.4190000000000007</v>
      </c>
      <c r="D8" s="7">
        <f t="shared" si="1"/>
        <v>0.6693396226415097</v>
      </c>
      <c r="E8" s="33">
        <f t="shared" si="2"/>
        <v>2.688679245283019E-2</v>
      </c>
      <c r="G8" s="75">
        <v>1852</v>
      </c>
      <c r="H8" s="80">
        <v>286.8</v>
      </c>
      <c r="I8" s="84">
        <f t="shared" ref="I8:I71" si="5">(H7*I7+E8*$L$2*-1000)/H8</f>
        <v>-0.10040854188047683</v>
      </c>
      <c r="K8" s="47">
        <f t="shared" si="3"/>
        <v>295.14596226415102</v>
      </c>
      <c r="L8" s="35">
        <f t="shared" si="4"/>
        <v>-9.7569248755460664E-2</v>
      </c>
      <c r="AH8" s="144"/>
      <c r="AI8" s="145">
        <f>AI9-AI7</f>
        <v>294.77499999999998</v>
      </c>
      <c r="AJ8" s="145">
        <v>0</v>
      </c>
      <c r="AK8" s="145">
        <f>AI8*AJ8</f>
        <v>0</v>
      </c>
    </row>
    <row r="9" spans="1:41" ht="17.399999999999999" x14ac:dyDescent="0.3">
      <c r="A9" s="2">
        <v>1853</v>
      </c>
      <c r="B9" s="2">
        <v>59</v>
      </c>
      <c r="C9" s="2">
        <f t="shared" si="0"/>
        <v>1.4780000000000006</v>
      </c>
      <c r="D9" s="7">
        <f t="shared" si="1"/>
        <v>0.69716981132075495</v>
      </c>
      <c r="E9" s="33">
        <f t="shared" si="2"/>
        <v>2.7830188679245284E-2</v>
      </c>
      <c r="G9" s="75">
        <v>1853</v>
      </c>
      <c r="H9" s="80">
        <v>286.7</v>
      </c>
      <c r="I9" s="84">
        <f t="shared" si="5"/>
        <v>-0.15383248547229045</v>
      </c>
      <c r="K9" s="47">
        <f t="shared" si="3"/>
        <v>295.16075000000006</v>
      </c>
      <c r="L9" s="35">
        <f t="shared" si="4"/>
        <v>-0.14942289442246523</v>
      </c>
      <c r="AH9" s="144" t="s">
        <v>31</v>
      </c>
      <c r="AI9" s="145">
        <v>311</v>
      </c>
      <c r="AJ9" s="145"/>
      <c r="AK9" s="145">
        <f>AK7+AK8</f>
        <v>-16225.000000000002</v>
      </c>
    </row>
    <row r="10" spans="1:41" ht="17.399999999999999" x14ac:dyDescent="0.3">
      <c r="A10" s="2">
        <v>1854</v>
      </c>
      <c r="B10" s="2">
        <v>69</v>
      </c>
      <c r="C10" s="2">
        <f t="shared" si="0"/>
        <v>1.5470000000000006</v>
      </c>
      <c r="D10" s="7">
        <f t="shared" si="1"/>
        <v>0.72971698113207573</v>
      </c>
      <c r="E10" s="33">
        <f t="shared" si="2"/>
        <v>3.2547169811320754E-2</v>
      </c>
      <c r="G10" s="75">
        <v>1854</v>
      </c>
      <c r="H10" s="80">
        <v>286.5</v>
      </c>
      <c r="I10" s="84">
        <f t="shared" si="5"/>
        <v>-0.21642135071948371</v>
      </c>
      <c r="K10" s="47">
        <f t="shared" si="3"/>
        <v>295.17605660377365</v>
      </c>
      <c r="L10" s="35">
        <f t="shared" si="4"/>
        <v>-0.21006011698422894</v>
      </c>
      <c r="AH10" s="144"/>
      <c r="AI10" s="145"/>
      <c r="AJ10" s="145"/>
      <c r="AK10" s="146">
        <f>AK9/AI9</f>
        <v>-52.170418006430872</v>
      </c>
    </row>
    <row r="11" spans="1:41" x14ac:dyDescent="0.25">
      <c r="A11" s="2">
        <v>1855</v>
      </c>
      <c r="B11" s="2">
        <v>71</v>
      </c>
      <c r="C11" s="2">
        <f t="shared" si="0"/>
        <v>1.6180000000000005</v>
      </c>
      <c r="D11" s="7">
        <f t="shared" si="1"/>
        <v>0.76320754716981154</v>
      </c>
      <c r="E11" s="33">
        <f t="shared" si="2"/>
        <v>3.3490566037735849E-2</v>
      </c>
      <c r="G11" s="75">
        <v>1855</v>
      </c>
      <c r="H11" s="80">
        <v>286.39999999999998</v>
      </c>
      <c r="I11" s="84">
        <f t="shared" si="5"/>
        <v>-0.28081190049541482</v>
      </c>
      <c r="K11" s="47">
        <f t="shared" si="3"/>
        <v>295.19395754716987</v>
      </c>
      <c r="L11" s="35">
        <f t="shared" si="4"/>
        <v>-0.27244639073967336</v>
      </c>
    </row>
    <row r="12" spans="1:41" x14ac:dyDescent="0.25">
      <c r="A12" s="2">
        <v>1856</v>
      </c>
      <c r="B12" s="2">
        <v>76</v>
      </c>
      <c r="C12" s="2">
        <f t="shared" si="0"/>
        <v>1.6940000000000006</v>
      </c>
      <c r="D12" s="7">
        <f t="shared" si="1"/>
        <v>0.79905660377358512</v>
      </c>
      <c r="E12" s="33">
        <f t="shared" si="2"/>
        <v>3.5849056603773584E-2</v>
      </c>
      <c r="G12" s="75">
        <v>1856</v>
      </c>
      <c r="H12" s="80">
        <v>286.2</v>
      </c>
      <c r="I12" s="84">
        <f t="shared" si="5"/>
        <v>-0.3499004522500429</v>
      </c>
      <c r="K12" s="47">
        <f t="shared" si="3"/>
        <v>295.21237735849064</v>
      </c>
      <c r="L12" s="35">
        <f t="shared" si="4"/>
        <v>-0.33921853253583473</v>
      </c>
    </row>
    <row r="13" spans="1:41" x14ac:dyDescent="0.25">
      <c r="A13" s="2">
        <v>1857</v>
      </c>
      <c r="B13" s="2">
        <v>77</v>
      </c>
      <c r="C13" s="2">
        <f t="shared" si="0"/>
        <v>1.7710000000000006</v>
      </c>
      <c r="D13" s="7">
        <f t="shared" si="1"/>
        <v>0.83537735849056627</v>
      </c>
      <c r="E13" s="33">
        <f t="shared" si="2"/>
        <v>3.6320754716981131E-2</v>
      </c>
      <c r="G13" s="75">
        <v>1857</v>
      </c>
      <c r="H13" s="80">
        <v>286.2</v>
      </c>
      <c r="I13" s="84">
        <f t="shared" si="5"/>
        <v>-0.41969924712893747</v>
      </c>
      <c r="K13" s="47">
        <f t="shared" si="3"/>
        <v>295.23209433962273</v>
      </c>
      <c r="L13" s="35">
        <f t="shared" si="4"/>
        <v>-0.40685930436181922</v>
      </c>
      <c r="AI13" s="1">
        <f>29.5*0.22</f>
        <v>6.49</v>
      </c>
    </row>
    <row r="14" spans="1:41" x14ac:dyDescent="0.25">
      <c r="A14" s="2">
        <v>1858</v>
      </c>
      <c r="B14" s="2">
        <v>78</v>
      </c>
      <c r="C14" s="2">
        <f t="shared" si="0"/>
        <v>1.8490000000000006</v>
      </c>
      <c r="D14" s="7">
        <f t="shared" si="1"/>
        <v>0.872169811320755</v>
      </c>
      <c r="E14" s="33">
        <f t="shared" si="2"/>
        <v>3.6792452830188678E-2</v>
      </c>
      <c r="G14" s="75">
        <v>1858</v>
      </c>
      <c r="H14" s="80">
        <v>286.2</v>
      </c>
      <c r="I14" s="84">
        <f t="shared" si="5"/>
        <v>-0.49040451986340206</v>
      </c>
      <c r="K14" s="47">
        <f t="shared" si="3"/>
        <v>295.25207075471707</v>
      </c>
      <c r="L14" s="35">
        <f t="shared" si="4"/>
        <v>-0.47536931147048805</v>
      </c>
    </row>
    <row r="15" spans="1:41" x14ac:dyDescent="0.25">
      <c r="A15" s="2">
        <v>1859</v>
      </c>
      <c r="B15" s="2">
        <v>83</v>
      </c>
      <c r="C15" s="2">
        <f t="shared" si="0"/>
        <v>1.9320000000000006</v>
      </c>
      <c r="D15" s="7">
        <f t="shared" si="1"/>
        <v>0.91132075471698137</v>
      </c>
      <c r="E15" s="33">
        <f t="shared" si="2"/>
        <v>3.9150943396226413E-2</v>
      </c>
      <c r="G15" s="75">
        <v>1859</v>
      </c>
      <c r="H15" s="80">
        <v>286.2</v>
      </c>
      <c r="I15" s="84">
        <f t="shared" si="5"/>
        <v>-0.56564218187571702</v>
      </c>
      <c r="K15" s="47">
        <f t="shared" si="3"/>
        <v>295.27230660377364</v>
      </c>
      <c r="L15" s="35">
        <f t="shared" si="4"/>
        <v>-0.54826270135135413</v>
      </c>
    </row>
    <row r="16" spans="1:41" x14ac:dyDescent="0.25">
      <c r="A16" s="2">
        <v>1860</v>
      </c>
      <c r="B16" s="2">
        <v>91</v>
      </c>
      <c r="C16" s="2">
        <f t="shared" si="0"/>
        <v>2.0230000000000006</v>
      </c>
      <c r="D16" s="7">
        <f t="shared" si="1"/>
        <v>0.95424528301886813</v>
      </c>
      <c r="E16" s="33">
        <f t="shared" si="2"/>
        <v>4.292452830188679E-2</v>
      </c>
      <c r="G16" s="75">
        <v>1860</v>
      </c>
      <c r="H16" s="80">
        <v>286.10000000000002</v>
      </c>
      <c r="I16" s="84">
        <f t="shared" si="5"/>
        <v>-0.64835820698660585</v>
      </c>
      <c r="K16" s="47">
        <f t="shared" si="3"/>
        <v>295.29383962264154</v>
      </c>
      <c r="L16" s="35">
        <f t="shared" si="4"/>
        <v>-0.6281718685899913</v>
      </c>
    </row>
    <row r="17" spans="1:12" x14ac:dyDescent="0.25">
      <c r="A17" s="2">
        <v>1861</v>
      </c>
      <c r="B17" s="2">
        <v>95</v>
      </c>
      <c r="C17" s="2">
        <f t="shared" si="0"/>
        <v>2.1180000000000008</v>
      </c>
      <c r="D17" s="7">
        <f t="shared" si="1"/>
        <v>0.99905660377358518</v>
      </c>
      <c r="E17" s="33">
        <f t="shared" si="2"/>
        <v>4.4811320754716978E-2</v>
      </c>
      <c r="G17" s="75">
        <v>1861</v>
      </c>
      <c r="H17" s="80">
        <v>286.10000000000002</v>
      </c>
      <c r="I17" s="84">
        <f t="shared" si="5"/>
        <v>-0.73450370301979118</v>
      </c>
      <c r="K17" s="47">
        <f t="shared" si="3"/>
        <v>295.3174481132076</v>
      </c>
      <c r="L17" s="35">
        <f t="shared" si="4"/>
        <v>-0.71157837363340004</v>
      </c>
    </row>
    <row r="18" spans="1:12" x14ac:dyDescent="0.25">
      <c r="A18" s="2">
        <v>1862</v>
      </c>
      <c r="B18" s="2">
        <v>97</v>
      </c>
      <c r="C18" s="2">
        <f t="shared" si="0"/>
        <v>2.2150000000000007</v>
      </c>
      <c r="D18" s="7">
        <f t="shared" si="1"/>
        <v>1.0448113207547174</v>
      </c>
      <c r="E18" s="33">
        <f t="shared" si="2"/>
        <v>4.5754716981132072E-2</v>
      </c>
      <c r="G18" s="75">
        <v>1862</v>
      </c>
      <c r="H18" s="80">
        <v>286.10000000000002</v>
      </c>
      <c r="I18" s="84">
        <f t="shared" si="5"/>
        <v>-0.82246278844314891</v>
      </c>
      <c r="K18" s="47">
        <f t="shared" si="3"/>
        <v>295.34209433962269</v>
      </c>
      <c r="L18" s="35">
        <f t="shared" si="4"/>
        <v>-0.79672558799897597</v>
      </c>
    </row>
    <row r="19" spans="1:12" x14ac:dyDescent="0.25">
      <c r="A19" s="2">
        <v>1863</v>
      </c>
      <c r="B19" s="2">
        <v>104</v>
      </c>
      <c r="C19" s="2">
        <f t="shared" si="0"/>
        <v>2.3190000000000008</v>
      </c>
      <c r="D19" s="7">
        <f t="shared" si="1"/>
        <v>1.0938679245283023</v>
      </c>
      <c r="E19" s="33">
        <f t="shared" si="2"/>
        <v>4.9056603773584909E-2</v>
      </c>
      <c r="G19" s="75">
        <v>1863</v>
      </c>
      <c r="H19" s="80">
        <v>286.10000000000002</v>
      </c>
      <c r="I19" s="84">
        <f t="shared" si="5"/>
        <v>-0.91676943673210975</v>
      </c>
      <c r="K19" s="47">
        <f t="shared" si="3"/>
        <v>295.36725943396232</v>
      </c>
      <c r="L19" s="35">
        <f t="shared" si="4"/>
        <v>-0.88800544905248191</v>
      </c>
    </row>
    <row r="20" spans="1:12" x14ac:dyDescent="0.25">
      <c r="A20" s="2">
        <v>1864</v>
      </c>
      <c r="B20" s="2">
        <v>112</v>
      </c>
      <c r="C20" s="2">
        <f t="shared" si="0"/>
        <v>2.4310000000000009</v>
      </c>
      <c r="D20" s="7">
        <f t="shared" si="1"/>
        <v>1.1466981132075476</v>
      </c>
      <c r="E20" s="33">
        <f t="shared" si="2"/>
        <v>5.2830188679245285E-2</v>
      </c>
      <c r="G20" s="75">
        <v>1864</v>
      </c>
      <c r="H20" s="80">
        <v>286.10000000000002</v>
      </c>
      <c r="I20" s="84">
        <f t="shared" si="5"/>
        <v>-1.0183304425817599</v>
      </c>
      <c r="K20" s="47">
        <f t="shared" si="3"/>
        <v>295.39424056603781</v>
      </c>
      <c r="L20" s="35">
        <f t="shared" si="4"/>
        <v>-0.98628984459671321</v>
      </c>
    </row>
    <row r="21" spans="1:12" x14ac:dyDescent="0.25">
      <c r="A21" s="2">
        <v>1865</v>
      </c>
      <c r="B21" s="2">
        <v>119</v>
      </c>
      <c r="C21" s="2">
        <f t="shared" si="0"/>
        <v>2.5500000000000007</v>
      </c>
      <c r="D21" s="7">
        <f t="shared" si="1"/>
        <v>1.2028301886792456</v>
      </c>
      <c r="E21" s="33">
        <f t="shared" si="2"/>
        <v>5.6132075471698115E-2</v>
      </c>
      <c r="G21" s="75">
        <v>1865</v>
      </c>
      <c r="H21" s="80">
        <v>286.3</v>
      </c>
      <c r="I21" s="84">
        <f t="shared" si="5"/>
        <v>-1.1254522568357508</v>
      </c>
      <c r="K21" s="47">
        <f t="shared" si="3"/>
        <v>295.42329716981141</v>
      </c>
      <c r="L21" s="35">
        <f t="shared" si="4"/>
        <v>-1.0906959072590097</v>
      </c>
    </row>
    <row r="22" spans="1:12" x14ac:dyDescent="0.25">
      <c r="A22" s="2">
        <v>1866</v>
      </c>
      <c r="B22" s="2">
        <v>122</v>
      </c>
      <c r="C22" s="2">
        <f t="shared" si="0"/>
        <v>2.6720000000000006</v>
      </c>
      <c r="D22" s="7">
        <f t="shared" si="1"/>
        <v>1.2603773584905662</v>
      </c>
      <c r="E22" s="33">
        <f t="shared" si="2"/>
        <v>5.7547169811320756E-2</v>
      </c>
      <c r="G22" s="75">
        <v>1866</v>
      </c>
      <c r="H22" s="80">
        <v>286.5</v>
      </c>
      <c r="I22" s="84">
        <f t="shared" si="5"/>
        <v>-1.2351410978300241</v>
      </c>
      <c r="K22" s="47">
        <f t="shared" si="3"/>
        <v>295.45416981132087</v>
      </c>
      <c r="L22" s="35">
        <f t="shared" si="4"/>
        <v>-1.1977083442561818</v>
      </c>
    </row>
    <row r="23" spans="1:12" x14ac:dyDescent="0.25">
      <c r="A23" s="2">
        <v>1867</v>
      </c>
      <c r="B23" s="2">
        <v>130</v>
      </c>
      <c r="C23" s="2">
        <f t="shared" si="0"/>
        <v>2.8020000000000005</v>
      </c>
      <c r="D23" s="7">
        <f t="shared" si="1"/>
        <v>1.3216981132075474</v>
      </c>
      <c r="E23" s="33">
        <f t="shared" si="2"/>
        <v>6.1320754716981132E-2</v>
      </c>
      <c r="G23" s="75">
        <v>1867</v>
      </c>
      <c r="H23" s="80">
        <v>286.8</v>
      </c>
      <c r="I23" s="84">
        <f t="shared" si="5"/>
        <v>-1.3514446988237152</v>
      </c>
      <c r="K23" s="47">
        <f t="shared" si="3"/>
        <v>295.48582075471711</v>
      </c>
      <c r="L23" s="35">
        <f t="shared" si="4"/>
        <v>-1.3117189130519524</v>
      </c>
    </row>
    <row r="24" spans="1:12" x14ac:dyDescent="0.25">
      <c r="A24" s="2">
        <v>1868</v>
      </c>
      <c r="B24" s="2">
        <v>135</v>
      </c>
      <c r="C24" s="2">
        <f t="shared" si="0"/>
        <v>2.9370000000000003</v>
      </c>
      <c r="D24" s="7">
        <f t="shared" si="1"/>
        <v>1.3853773584905662</v>
      </c>
      <c r="E24" s="33">
        <f t="shared" si="2"/>
        <v>6.3679245283018868E-2</v>
      </c>
      <c r="G24" s="75">
        <v>1868</v>
      </c>
      <c r="H24" s="80">
        <v>287.10000000000002</v>
      </c>
      <c r="I24" s="84">
        <f t="shared" si="5"/>
        <v>-1.4720234222511388</v>
      </c>
      <c r="K24" s="47">
        <f t="shared" si="3"/>
        <v>295.51954716981146</v>
      </c>
      <c r="L24" s="35">
        <f t="shared" si="4"/>
        <v>-1.4300845022798347</v>
      </c>
    </row>
    <row r="25" spans="1:12" x14ac:dyDescent="0.25">
      <c r="A25" s="2">
        <v>1869</v>
      </c>
      <c r="B25" s="2">
        <v>142</v>
      </c>
      <c r="C25" s="2">
        <f t="shared" si="0"/>
        <v>3.0790000000000002</v>
      </c>
      <c r="D25" s="7">
        <f t="shared" si="1"/>
        <v>1.4523584905660378</v>
      </c>
      <c r="E25" s="33">
        <f t="shared" si="2"/>
        <v>6.6981132075471697E-2</v>
      </c>
      <c r="G25" s="75">
        <v>1869</v>
      </c>
      <c r="H25" s="80">
        <v>287.5</v>
      </c>
      <c r="I25" s="84">
        <f t="shared" si="5"/>
        <v>-1.59811320754717</v>
      </c>
      <c r="K25" s="47">
        <f t="shared" si="3"/>
        <v>295.55457075471713</v>
      </c>
      <c r="L25" s="35">
        <f t="shared" si="4"/>
        <v>-1.5545607905726435</v>
      </c>
    </row>
    <row r="26" spans="1:12" x14ac:dyDescent="0.25">
      <c r="A26" s="2">
        <v>1870</v>
      </c>
      <c r="B26" s="2">
        <v>147</v>
      </c>
      <c r="C26" s="2">
        <f t="shared" si="0"/>
        <v>3.226</v>
      </c>
      <c r="D26" s="7">
        <f t="shared" si="1"/>
        <v>1.5216981132075471</v>
      </c>
      <c r="E26" s="33">
        <f t="shared" si="2"/>
        <v>6.9339622641509432E-2</v>
      </c>
      <c r="G26" s="75">
        <v>1870</v>
      </c>
      <c r="H26" s="80">
        <v>287.89999999999998</v>
      </c>
      <c r="I26" s="84">
        <f t="shared" si="5"/>
        <v>-1.7283582480814228</v>
      </c>
      <c r="K26" s="47">
        <f t="shared" si="3"/>
        <v>295.59141037735867</v>
      </c>
      <c r="L26" s="35">
        <f t="shared" si="4"/>
        <v>-1.683385653823301</v>
      </c>
    </row>
    <row r="27" spans="1:12" x14ac:dyDescent="0.25">
      <c r="A27" s="2">
        <v>1871</v>
      </c>
      <c r="B27" s="2">
        <v>156</v>
      </c>
      <c r="C27" s="2">
        <f t="shared" si="0"/>
        <v>3.3820000000000001</v>
      </c>
      <c r="D27" s="7">
        <f t="shared" si="1"/>
        <v>1.5952830188679246</v>
      </c>
      <c r="E27" s="33">
        <f t="shared" si="2"/>
        <v>7.3584905660377356E-2</v>
      </c>
      <c r="G27" s="75">
        <v>1871</v>
      </c>
      <c r="H27" s="80">
        <v>288.3</v>
      </c>
      <c r="I27" s="84">
        <f t="shared" si="5"/>
        <v>-1.8663407483033267</v>
      </c>
      <c r="K27" s="47">
        <f t="shared" si="3"/>
        <v>295.62954716981147</v>
      </c>
      <c r="L27" s="35">
        <f t="shared" si="4"/>
        <v>-1.820068538097718</v>
      </c>
    </row>
    <row r="28" spans="1:12" x14ac:dyDescent="0.25">
      <c r="A28" s="2">
        <v>1872</v>
      </c>
      <c r="B28" s="2">
        <v>173</v>
      </c>
      <c r="C28" s="2">
        <f t="shared" si="0"/>
        <v>3.5550000000000002</v>
      </c>
      <c r="D28" s="7">
        <f t="shared" si="1"/>
        <v>1.6768867924528301</v>
      </c>
      <c r="E28" s="33">
        <f t="shared" si="2"/>
        <v>8.1603773584905656E-2</v>
      </c>
      <c r="G28" s="75">
        <v>1872</v>
      </c>
      <c r="H28" s="80">
        <v>288.8</v>
      </c>
      <c r="I28" s="84">
        <f t="shared" si="5"/>
        <v>-2.0185183975330583</v>
      </c>
      <c r="K28" s="47">
        <f t="shared" si="3"/>
        <v>295.67001886792468</v>
      </c>
      <c r="L28" s="35">
        <f t="shared" si="4"/>
        <v>-1.9716172625130086</v>
      </c>
    </row>
    <row r="29" spans="1:12" x14ac:dyDescent="0.25">
      <c r="A29" s="2">
        <v>1873</v>
      </c>
      <c r="B29" s="2">
        <v>184</v>
      </c>
      <c r="C29" s="2">
        <f t="shared" si="0"/>
        <v>3.7390000000000003</v>
      </c>
      <c r="D29" s="7">
        <f t="shared" si="1"/>
        <v>1.763679245283019</v>
      </c>
      <c r="E29" s="33">
        <f t="shared" si="2"/>
        <v>8.6792452830188674E-2</v>
      </c>
      <c r="G29" s="75">
        <v>1873</v>
      </c>
      <c r="H29" s="80">
        <v>289.10000000000002</v>
      </c>
      <c r="I29" s="84">
        <f t="shared" si="5"/>
        <v>-2.181542588253722</v>
      </c>
      <c r="K29" s="47">
        <f t="shared" si="3"/>
        <v>295.7149009433964</v>
      </c>
      <c r="L29" s="35">
        <f t="shared" si="4"/>
        <v>-2.1327432613376223</v>
      </c>
    </row>
    <row r="30" spans="1:12" x14ac:dyDescent="0.25">
      <c r="A30" s="2">
        <v>1874</v>
      </c>
      <c r="B30" s="2">
        <v>174</v>
      </c>
      <c r="C30" s="2">
        <f t="shared" si="0"/>
        <v>3.9130000000000003</v>
      </c>
      <c r="D30" s="7">
        <f t="shared" si="1"/>
        <v>1.8457547169811321</v>
      </c>
      <c r="E30" s="33">
        <f t="shared" si="2"/>
        <v>8.2075471698113203E-2</v>
      </c>
      <c r="G30" s="75">
        <v>1874</v>
      </c>
      <c r="H30" s="80">
        <v>289.39999999999998</v>
      </c>
      <c r="I30" s="84">
        <f t="shared" si="5"/>
        <v>-2.3352642422187748</v>
      </c>
      <c r="K30" s="47">
        <f t="shared" si="3"/>
        <v>295.76263679245301</v>
      </c>
      <c r="L30" s="35">
        <f t="shared" si="4"/>
        <v>-2.285026530150811</v>
      </c>
    </row>
    <row r="31" spans="1:12" x14ac:dyDescent="0.25">
      <c r="A31" s="2">
        <v>1875</v>
      </c>
      <c r="B31" s="2">
        <v>188</v>
      </c>
      <c r="C31" s="2">
        <f t="shared" si="0"/>
        <v>4.101</v>
      </c>
      <c r="D31" s="7">
        <f t="shared" si="1"/>
        <v>1.9344339622641509</v>
      </c>
      <c r="E31" s="33">
        <f t="shared" si="2"/>
        <v>8.8679245283018862E-2</v>
      </c>
      <c r="G31" s="75">
        <v>1875</v>
      </c>
      <c r="H31" s="80">
        <v>289.5</v>
      </c>
      <c r="I31" s="84">
        <f t="shared" si="5"/>
        <v>-2.5029328380095812</v>
      </c>
      <c r="K31" s="47">
        <f t="shared" si="3"/>
        <v>295.80777830188697</v>
      </c>
      <c r="L31" s="35">
        <f t="shared" si="4"/>
        <v>-2.4495605246197529</v>
      </c>
    </row>
    <row r="32" spans="1:12" x14ac:dyDescent="0.25">
      <c r="A32" s="2">
        <v>1876</v>
      </c>
      <c r="B32" s="2">
        <v>191</v>
      </c>
      <c r="C32" s="2">
        <f t="shared" si="0"/>
        <v>4.2919999999999998</v>
      </c>
      <c r="D32" s="7">
        <f t="shared" si="1"/>
        <v>2.0245283018867921</v>
      </c>
      <c r="E32" s="33">
        <f t="shared" si="2"/>
        <v>9.0094339622641503E-2</v>
      </c>
      <c r="G32" s="75">
        <v>1876</v>
      </c>
      <c r="H32" s="80">
        <v>289.5</v>
      </c>
      <c r="I32" s="84">
        <f t="shared" si="5"/>
        <v>-2.6740965229576048</v>
      </c>
      <c r="K32" s="47">
        <f t="shared" si="3"/>
        <v>295.8565518867926</v>
      </c>
      <c r="L32" s="35">
        <f t="shared" si="4"/>
        <v>-2.6166428914930702</v>
      </c>
    </row>
    <row r="33" spans="1:26" x14ac:dyDescent="0.25">
      <c r="A33" s="2">
        <v>1877</v>
      </c>
      <c r="B33" s="2">
        <v>194</v>
      </c>
      <c r="C33" s="2">
        <f t="shared" si="0"/>
        <v>4.4859999999999998</v>
      </c>
      <c r="D33" s="7">
        <f t="shared" si="1"/>
        <v>2.1160377358490563</v>
      </c>
      <c r="E33" s="33">
        <f t="shared" si="2"/>
        <v>9.1509433962264145E-2</v>
      </c>
      <c r="G33" s="75">
        <v>1877</v>
      </c>
      <c r="H33" s="80">
        <v>289.60000000000002</v>
      </c>
      <c r="I33" s="84">
        <f t="shared" si="5"/>
        <v>-2.8469652350672368</v>
      </c>
      <c r="K33" s="47">
        <f t="shared" si="3"/>
        <v>295.90610377358507</v>
      </c>
      <c r="L33" s="35">
        <f t="shared" si="4"/>
        <v>-2.7862930894670903</v>
      </c>
    </row>
    <row r="34" spans="1:26" x14ac:dyDescent="0.25">
      <c r="A34" s="2">
        <v>1878</v>
      </c>
      <c r="B34" s="2">
        <v>196</v>
      </c>
      <c r="C34" s="2">
        <f t="shared" si="0"/>
        <v>4.6819999999999995</v>
      </c>
      <c r="D34" s="7">
        <f t="shared" si="1"/>
        <v>2.2084905660377356</v>
      </c>
      <c r="E34" s="33">
        <f t="shared" si="2"/>
        <v>9.2452830188679239E-2</v>
      </c>
      <c r="G34" s="75">
        <v>1878</v>
      </c>
      <c r="H34" s="80">
        <v>289.60000000000002</v>
      </c>
      <c r="I34" s="84">
        <f t="shared" si="5"/>
        <v>-3.0225489940581673</v>
      </c>
      <c r="K34" s="47">
        <f t="shared" si="3"/>
        <v>295.95643396226433</v>
      </c>
      <c r="L34" s="35">
        <f t="shared" si="4"/>
        <v>-2.9576318952094605</v>
      </c>
    </row>
    <row r="35" spans="1:26" x14ac:dyDescent="0.25">
      <c r="A35" s="2">
        <v>1879</v>
      </c>
      <c r="B35" s="2">
        <v>210</v>
      </c>
      <c r="C35" s="2">
        <f t="shared" si="0"/>
        <v>4.8919999999999995</v>
      </c>
      <c r="D35" s="7">
        <f t="shared" si="1"/>
        <v>2.3075471698113206</v>
      </c>
      <c r="E35" s="33">
        <f t="shared" si="2"/>
        <v>9.9056603773584911E-2</v>
      </c>
      <c r="G35" s="75">
        <v>1879</v>
      </c>
      <c r="H35" s="80">
        <v>289.60000000000002</v>
      </c>
      <c r="I35" s="84">
        <f t="shared" si="5"/>
        <v>-3.2106744501198792</v>
      </c>
      <c r="K35" s="47">
        <f t="shared" si="3"/>
        <v>296.00728301886812</v>
      </c>
      <c r="L35" s="35">
        <f t="shared" si="4"/>
        <v>-3.1411771739935497</v>
      </c>
    </row>
    <row r="36" spans="1:26" x14ac:dyDescent="0.25">
      <c r="A36" s="2">
        <v>1880</v>
      </c>
      <c r="B36" s="2">
        <v>236</v>
      </c>
      <c r="C36" s="2">
        <f t="shared" si="0"/>
        <v>5.1279999999999992</v>
      </c>
      <c r="D36" s="7">
        <f t="shared" si="1"/>
        <v>2.4188679245283016</v>
      </c>
      <c r="E36" s="33">
        <f t="shared" si="2"/>
        <v>0.11132075471698114</v>
      </c>
      <c r="G36" s="75">
        <v>1880</v>
      </c>
      <c r="H36" s="80">
        <v>289.8</v>
      </c>
      <c r="I36" s="84">
        <f t="shared" si="5"/>
        <v>-3.4197299373673449</v>
      </c>
      <c r="K36" s="47">
        <f t="shared" si="3"/>
        <v>296.06176415094359</v>
      </c>
      <c r="L36" s="35">
        <f t="shared" si="4"/>
        <v>-3.3474019811075224</v>
      </c>
    </row>
    <row r="37" spans="1:26" x14ac:dyDescent="0.25">
      <c r="A37" s="2">
        <v>1881</v>
      </c>
      <c r="B37" s="2">
        <v>243</v>
      </c>
      <c r="C37" s="2">
        <f t="shared" si="0"/>
        <v>5.3709999999999996</v>
      </c>
      <c r="D37" s="7">
        <f t="shared" si="1"/>
        <v>2.5334905660377354</v>
      </c>
      <c r="E37" s="33">
        <f t="shared" si="2"/>
        <v>0.11462264150943396</v>
      </c>
      <c r="G37" s="75">
        <v>1881</v>
      </c>
      <c r="H37" s="80">
        <v>289.89999999999998</v>
      </c>
      <c r="I37" s="84">
        <f t="shared" si="5"/>
        <v>-3.6360130689177144</v>
      </c>
      <c r="K37" s="47">
        <f t="shared" si="3"/>
        <v>296.12299056603791</v>
      </c>
      <c r="L37" s="35">
        <f t="shared" si="4"/>
        <v>-3.5596026727420766</v>
      </c>
    </row>
    <row r="38" spans="1:26" x14ac:dyDescent="0.25">
      <c r="A38" s="2">
        <v>1882</v>
      </c>
      <c r="B38" s="2">
        <v>256</v>
      </c>
      <c r="C38" s="2">
        <f t="shared" si="0"/>
        <v>5.6269999999999998</v>
      </c>
      <c r="D38" s="7">
        <f t="shared" si="1"/>
        <v>2.6542452830188679</v>
      </c>
      <c r="E38" s="33">
        <f t="shared" si="2"/>
        <v>0.12075471698113208</v>
      </c>
      <c r="G38" s="75">
        <v>1882</v>
      </c>
      <c r="H38" s="80">
        <v>290.10000000000002</v>
      </c>
      <c r="I38" s="84">
        <f t="shared" si="5"/>
        <v>-3.8624449604235362</v>
      </c>
      <c r="K38" s="47">
        <f t="shared" si="3"/>
        <v>296.1860330188681</v>
      </c>
      <c r="L38" s="35">
        <f t="shared" si="4"/>
        <v>-3.7830794099176459</v>
      </c>
    </row>
    <row r="39" spans="1:26" x14ac:dyDescent="0.25">
      <c r="A39" s="2">
        <v>1883</v>
      </c>
      <c r="B39" s="2">
        <v>272</v>
      </c>
      <c r="C39" s="2">
        <f t="shared" si="0"/>
        <v>5.899</v>
      </c>
      <c r="D39" s="7">
        <f t="shared" si="1"/>
        <v>2.7825471698113207</v>
      </c>
      <c r="E39" s="33">
        <f t="shared" si="2"/>
        <v>0.12830188679245283</v>
      </c>
      <c r="G39" s="75">
        <v>1883</v>
      </c>
      <c r="H39" s="80">
        <v>290.3</v>
      </c>
      <c r="I39" s="84">
        <f t="shared" si="5"/>
        <v>-4.1028636608843154</v>
      </c>
      <c r="K39" s="47">
        <f t="shared" si="3"/>
        <v>296.25244811320772</v>
      </c>
      <c r="L39" s="35">
        <f t="shared" ref="L39:L70" si="6">(K38*L38+E39*$L$2*-1000)/K39</f>
        <v>-4.020426930951718</v>
      </c>
    </row>
    <row r="40" spans="1:26" x14ac:dyDescent="0.25">
      <c r="A40" s="2">
        <v>1884</v>
      </c>
      <c r="B40" s="2">
        <v>275</v>
      </c>
      <c r="C40" s="2">
        <f t="shared" si="0"/>
        <v>6.1740000000000004</v>
      </c>
      <c r="D40" s="7">
        <f t="shared" si="1"/>
        <v>2.9122641509433964</v>
      </c>
      <c r="E40" s="33">
        <f t="shared" si="2"/>
        <v>0.12971698113207547</v>
      </c>
      <c r="G40" s="75">
        <v>1884</v>
      </c>
      <c r="H40" s="80">
        <v>290.60000000000002</v>
      </c>
      <c r="I40" s="84">
        <f t="shared" si="5"/>
        <v>-4.3441351010920792</v>
      </c>
      <c r="K40" s="47">
        <f t="shared" si="3"/>
        <v>296.32301415094355</v>
      </c>
      <c r="L40" s="35">
        <f t="shared" si="6"/>
        <v>-4.2602349466326066</v>
      </c>
    </row>
    <row r="41" spans="1:26" x14ac:dyDescent="0.25">
      <c r="A41" s="2">
        <v>1885</v>
      </c>
      <c r="B41" s="2">
        <v>277</v>
      </c>
      <c r="C41" s="2">
        <f t="shared" si="0"/>
        <v>6.4510000000000005</v>
      </c>
      <c r="D41" s="7">
        <f t="shared" si="1"/>
        <v>3.0429245283018869</v>
      </c>
      <c r="E41" s="33">
        <f t="shared" si="2"/>
        <v>0.13066037735849056</v>
      </c>
      <c r="G41" s="75">
        <v>1885</v>
      </c>
      <c r="H41" s="80">
        <v>290.89999999999998</v>
      </c>
      <c r="I41" s="84">
        <f t="shared" si="5"/>
        <v>-4.5866925676333041</v>
      </c>
      <c r="K41" s="47">
        <f t="shared" si="3"/>
        <v>296.39435849056622</v>
      </c>
      <c r="L41" s="35">
        <f t="shared" si="6"/>
        <v>-4.5016675577750433</v>
      </c>
    </row>
    <row r="42" spans="1:26" x14ac:dyDescent="0.25">
      <c r="A42" s="2">
        <v>1886</v>
      </c>
      <c r="B42" s="2">
        <v>281</v>
      </c>
      <c r="C42" s="2">
        <f t="shared" si="0"/>
        <v>6.7320000000000002</v>
      </c>
      <c r="D42" s="7">
        <f t="shared" si="1"/>
        <v>3.1754716981132076</v>
      </c>
      <c r="E42" s="33">
        <f t="shared" si="2"/>
        <v>0.13254716981132075</v>
      </c>
      <c r="G42" s="75">
        <v>1886</v>
      </c>
      <c r="H42" s="80">
        <v>291.3</v>
      </c>
      <c r="I42" s="84">
        <f t="shared" si="5"/>
        <v>-4.8306550337135405</v>
      </c>
      <c r="K42" s="47">
        <f t="shared" si="3"/>
        <v>296.46622169811337</v>
      </c>
      <c r="L42" s="35">
        <f t="shared" si="6"/>
        <v>-4.7464760176073346</v>
      </c>
    </row>
    <row r="43" spans="1:26" x14ac:dyDescent="0.25">
      <c r="A43" s="2">
        <v>1887</v>
      </c>
      <c r="B43" s="2">
        <v>295</v>
      </c>
      <c r="C43" s="2">
        <f t="shared" si="0"/>
        <v>7.0270000000000001</v>
      </c>
      <c r="D43" s="7">
        <f t="shared" si="1"/>
        <v>3.314622641509434</v>
      </c>
      <c r="E43" s="33">
        <f t="shared" si="2"/>
        <v>0.13915094339622641</v>
      </c>
      <c r="G43" s="75">
        <v>1887</v>
      </c>
      <c r="H43" s="80">
        <v>291.8</v>
      </c>
      <c r="I43" s="84">
        <f t="shared" si="5"/>
        <v>-5.0846567175760073</v>
      </c>
      <c r="K43" s="47">
        <f t="shared" si="3"/>
        <v>296.53912264150961</v>
      </c>
      <c r="L43" s="35">
        <f t="shared" si="6"/>
        <v>-5.0033965736870023</v>
      </c>
    </row>
    <row r="44" spans="1:26" x14ac:dyDescent="0.25">
      <c r="A44" s="2">
        <v>1888</v>
      </c>
      <c r="B44" s="2">
        <v>327</v>
      </c>
      <c r="C44" s="2">
        <f t="shared" si="0"/>
        <v>7.3540000000000001</v>
      </c>
      <c r="D44" s="7">
        <f t="shared" si="1"/>
        <v>3.4688679245283018</v>
      </c>
      <c r="E44" s="33">
        <f t="shared" si="2"/>
        <v>0.15424528301886792</v>
      </c>
      <c r="G44" s="75">
        <v>1888</v>
      </c>
      <c r="H44" s="80">
        <v>292.2</v>
      </c>
      <c r="I44" s="84">
        <f t="shared" si="5"/>
        <v>-5.3680278434259288</v>
      </c>
      <c r="K44" s="47">
        <f t="shared" si="3"/>
        <v>296.61565566037751</v>
      </c>
      <c r="L44" s="35">
        <f t="shared" si="6"/>
        <v>-5.2881151278306735</v>
      </c>
      <c r="Z44" s="1">
        <f>29.5*0.23</f>
        <v>6.7850000000000001</v>
      </c>
    </row>
    <row r="45" spans="1:26" x14ac:dyDescent="0.25">
      <c r="A45" s="2">
        <v>1889</v>
      </c>
      <c r="B45" s="2">
        <v>327</v>
      </c>
      <c r="C45" s="2">
        <f t="shared" si="0"/>
        <v>7.681</v>
      </c>
      <c r="D45" s="7">
        <f t="shared" si="1"/>
        <v>3.6231132075471697</v>
      </c>
      <c r="E45" s="33">
        <f t="shared" si="2"/>
        <v>0.15424528301886792</v>
      </c>
      <c r="G45" s="75">
        <v>1889</v>
      </c>
      <c r="H45" s="80">
        <v>292.60000000000002</v>
      </c>
      <c r="I45" s="84">
        <f t="shared" si="5"/>
        <v>-5.6506242020144697</v>
      </c>
      <c r="K45" s="47">
        <f t="shared" si="3"/>
        <v>296.7004905660379</v>
      </c>
      <c r="L45" s="35">
        <f t="shared" si="6"/>
        <v>-5.572530865571439</v>
      </c>
    </row>
    <row r="46" spans="1:26" x14ac:dyDescent="0.25">
      <c r="A46" s="2">
        <v>1890</v>
      </c>
      <c r="B46" s="2">
        <v>356</v>
      </c>
      <c r="C46" s="2">
        <f t="shared" si="0"/>
        <v>8.0370000000000008</v>
      </c>
      <c r="D46" s="7">
        <f t="shared" si="1"/>
        <v>3.791037735849057</v>
      </c>
      <c r="E46" s="33">
        <f t="shared" si="2"/>
        <v>0.16792452830188678</v>
      </c>
      <c r="G46" s="75">
        <v>1890</v>
      </c>
      <c r="H46" s="80">
        <v>293</v>
      </c>
      <c r="I46" s="84">
        <f t="shared" si="5"/>
        <v>-5.9581267306330092</v>
      </c>
      <c r="K46" s="47">
        <f t="shared" si="3"/>
        <v>296.78532547169829</v>
      </c>
      <c r="L46" s="35">
        <f t="shared" si="6"/>
        <v>-5.8821342642223939</v>
      </c>
    </row>
    <row r="47" spans="1:26" x14ac:dyDescent="0.25">
      <c r="A47" s="2">
        <v>1891</v>
      </c>
      <c r="B47" s="2">
        <v>372</v>
      </c>
      <c r="C47" s="2">
        <f t="shared" si="0"/>
        <v>8.4090000000000007</v>
      </c>
      <c r="D47" s="7">
        <f t="shared" si="1"/>
        <v>3.9665094339622642</v>
      </c>
      <c r="E47" s="33">
        <f t="shared" si="2"/>
        <v>0.17547169811320754</v>
      </c>
      <c r="G47" s="75">
        <v>1891</v>
      </c>
      <c r="H47" s="80">
        <v>293.60000000000002</v>
      </c>
      <c r="I47" s="84">
        <f t="shared" si="5"/>
        <v>-6.2746613284664026</v>
      </c>
      <c r="K47" s="47">
        <f t="shared" si="3"/>
        <v>296.87768396226431</v>
      </c>
      <c r="L47" s="35">
        <f t="shared" si="6"/>
        <v>-6.2053858055289215</v>
      </c>
    </row>
    <row r="48" spans="1:26" x14ac:dyDescent="0.25">
      <c r="A48" s="2">
        <v>1892</v>
      </c>
      <c r="B48" s="2">
        <v>374</v>
      </c>
      <c r="C48" s="2">
        <f t="shared" si="0"/>
        <v>8.7830000000000013</v>
      </c>
      <c r="D48" s="7">
        <f t="shared" si="1"/>
        <v>4.1429245283018874</v>
      </c>
      <c r="E48" s="33">
        <f t="shared" si="2"/>
        <v>0.17641509433962263</v>
      </c>
      <c r="G48" s="75">
        <v>1892</v>
      </c>
      <c r="H48" s="80">
        <v>294.10000000000002</v>
      </c>
      <c r="I48" s="84">
        <f t="shared" si="5"/>
        <v>-6.5939097855305278</v>
      </c>
      <c r="K48" s="47">
        <f t="shared" si="3"/>
        <v>296.97419339622655</v>
      </c>
      <c r="L48" s="35">
        <f t="shared" si="6"/>
        <v>-6.5300922135585449</v>
      </c>
    </row>
    <row r="49" spans="1:12" x14ac:dyDescent="0.25">
      <c r="A49" s="2">
        <v>1893</v>
      </c>
      <c r="B49" s="2">
        <v>370</v>
      </c>
      <c r="C49" s="2">
        <f t="shared" si="0"/>
        <v>9.1530000000000005</v>
      </c>
      <c r="D49" s="7">
        <f t="shared" si="1"/>
        <v>4.317452830188679</v>
      </c>
      <c r="E49" s="33">
        <f t="shared" si="2"/>
        <v>0.17452830188679244</v>
      </c>
      <c r="G49" s="75">
        <v>1893</v>
      </c>
      <c r="H49" s="80">
        <v>294.60000000000002</v>
      </c>
      <c r="I49" s="84">
        <f t="shared" si="5"/>
        <v>-6.9085520501095186</v>
      </c>
      <c r="K49" s="47">
        <f t="shared" si="3"/>
        <v>297.07122169811333</v>
      </c>
      <c r="L49" s="35">
        <f t="shared" si="6"/>
        <v>-6.8510824519734683</v>
      </c>
    </row>
    <row r="50" spans="1:12" x14ac:dyDescent="0.25">
      <c r="A50" s="2">
        <v>1894</v>
      </c>
      <c r="B50" s="2">
        <v>383</v>
      </c>
      <c r="C50" s="2">
        <f t="shared" si="0"/>
        <v>9.5360000000000014</v>
      </c>
      <c r="D50" s="7">
        <f t="shared" si="1"/>
        <v>4.4981132075471706</v>
      </c>
      <c r="E50" s="33">
        <f t="shared" si="2"/>
        <v>0.18066037735849055</v>
      </c>
      <c r="G50" s="75">
        <v>1894</v>
      </c>
      <c r="H50" s="80">
        <v>295.10000000000002</v>
      </c>
      <c r="I50" s="84">
        <f t="shared" si="5"/>
        <v>-7.2335569010824603</v>
      </c>
      <c r="K50" s="47">
        <f t="shared" si="3"/>
        <v>297.16721226415109</v>
      </c>
      <c r="L50" s="35">
        <f t="shared" si="6"/>
        <v>-7.1832374279971836</v>
      </c>
    </row>
    <row r="51" spans="1:12" x14ac:dyDescent="0.25">
      <c r="A51" s="2">
        <v>1895</v>
      </c>
      <c r="B51" s="2">
        <v>406</v>
      </c>
      <c r="C51" s="2">
        <f t="shared" si="0"/>
        <v>9.9420000000000019</v>
      </c>
      <c r="D51" s="7">
        <f t="shared" si="1"/>
        <v>4.6896226415094349</v>
      </c>
      <c r="E51" s="33">
        <f t="shared" si="2"/>
        <v>0.19150943396226416</v>
      </c>
      <c r="G51" s="75">
        <v>1895</v>
      </c>
      <c r="H51" s="80">
        <v>295.5</v>
      </c>
      <c r="I51" s="84">
        <f t="shared" si="5"/>
        <v>-7.5802126233119438</v>
      </c>
      <c r="K51" s="47">
        <f t="shared" si="3"/>
        <v>297.26657547169827</v>
      </c>
      <c r="L51" s="35">
        <f t="shared" si="6"/>
        <v>-7.5351654542201878</v>
      </c>
    </row>
    <row r="52" spans="1:12" x14ac:dyDescent="0.25">
      <c r="A52" s="2">
        <v>1896</v>
      </c>
      <c r="B52" s="2">
        <v>419</v>
      </c>
      <c r="C52" s="2">
        <f t="shared" si="0"/>
        <v>10.361000000000002</v>
      </c>
      <c r="D52" s="7">
        <f t="shared" si="1"/>
        <v>4.8872641509433974</v>
      </c>
      <c r="E52" s="33">
        <f t="shared" si="2"/>
        <v>0.19764150943396228</v>
      </c>
      <c r="G52" s="75">
        <v>1896</v>
      </c>
      <c r="H52" s="80">
        <v>295.89999999999998</v>
      </c>
      <c r="I52" s="84">
        <f t="shared" si="5"/>
        <v>-7.9373290313530216</v>
      </c>
      <c r="K52" s="47">
        <f t="shared" si="3"/>
        <v>297.37190566037754</v>
      </c>
      <c r="L52" s="35">
        <f t="shared" si="6"/>
        <v>-7.8980415287102161</v>
      </c>
    </row>
    <row r="53" spans="1:12" x14ac:dyDescent="0.25">
      <c r="A53" s="2">
        <v>1897</v>
      </c>
      <c r="B53" s="2">
        <v>440</v>
      </c>
      <c r="C53" s="2">
        <f t="shared" si="0"/>
        <v>10.801000000000002</v>
      </c>
      <c r="D53" s="7">
        <f t="shared" si="1"/>
        <v>5.0948113207547179</v>
      </c>
      <c r="E53" s="33">
        <f t="shared" si="2"/>
        <v>0.20754716981132076</v>
      </c>
      <c r="G53" s="75">
        <v>1897</v>
      </c>
      <c r="H53" s="80">
        <v>296</v>
      </c>
      <c r="I53" s="84">
        <f t="shared" si="5"/>
        <v>-8.3202925803161669</v>
      </c>
      <c r="K53" s="47">
        <f t="shared" si="3"/>
        <v>297.48060849056623</v>
      </c>
      <c r="L53" s="35">
        <f t="shared" si="6"/>
        <v>-8.278881155548282</v>
      </c>
    </row>
    <row r="54" spans="1:12" x14ac:dyDescent="0.25">
      <c r="A54" s="2">
        <v>1898</v>
      </c>
      <c r="B54" s="2">
        <v>465</v>
      </c>
      <c r="C54" s="2">
        <f t="shared" si="0"/>
        <v>11.266000000000002</v>
      </c>
      <c r="D54" s="7">
        <f t="shared" si="1"/>
        <v>5.3141509433962266</v>
      </c>
      <c r="E54" s="33">
        <f t="shared" si="2"/>
        <v>0.21933962264150944</v>
      </c>
      <c r="G54" s="75">
        <v>1898</v>
      </c>
      <c r="H54" s="80">
        <v>296</v>
      </c>
      <c r="I54" s="84">
        <f t="shared" si="5"/>
        <v>-8.7278493115757279</v>
      </c>
      <c r="K54" s="47">
        <f t="shared" si="3"/>
        <v>297.59475943396245</v>
      </c>
      <c r="L54" s="35">
        <f t="shared" si="6"/>
        <v>-8.6810782593760436</v>
      </c>
    </row>
    <row r="55" spans="1:12" x14ac:dyDescent="0.25">
      <c r="A55" s="2">
        <v>1899</v>
      </c>
      <c r="B55" s="2">
        <v>507</v>
      </c>
      <c r="C55" s="2">
        <f t="shared" si="0"/>
        <v>11.773000000000001</v>
      </c>
      <c r="D55" s="7">
        <f t="shared" si="1"/>
        <v>5.5533018867924531</v>
      </c>
      <c r="E55" s="33">
        <f t="shared" si="2"/>
        <v>0.23915094339622642</v>
      </c>
      <c r="G55" s="75">
        <v>1899</v>
      </c>
      <c r="H55" s="80">
        <v>296</v>
      </c>
      <c r="I55" s="84">
        <f t="shared" si="5"/>
        <v>-9.1722176185619606</v>
      </c>
      <c r="K55" s="47">
        <f t="shared" si="3"/>
        <v>297.71539622641529</v>
      </c>
      <c r="L55" s="35">
        <f t="shared" si="6"/>
        <v>-9.1193685294984714</v>
      </c>
    </row>
    <row r="56" spans="1:12" x14ac:dyDescent="0.25">
      <c r="A56" s="2">
        <v>1900</v>
      </c>
      <c r="B56" s="2">
        <v>534</v>
      </c>
      <c r="C56" s="2">
        <f t="shared" si="0"/>
        <v>12.307000000000002</v>
      </c>
      <c r="D56" s="7">
        <f t="shared" si="1"/>
        <v>5.8051886792452834</v>
      </c>
      <c r="E56" s="33">
        <f t="shared" si="2"/>
        <v>0.25188679245283019</v>
      </c>
      <c r="G56" s="75">
        <v>1900</v>
      </c>
      <c r="H56" s="80">
        <v>296.10000000000002</v>
      </c>
      <c r="I56" s="84">
        <f t="shared" si="5"/>
        <v>-9.6369947684680746</v>
      </c>
      <c r="K56" s="47">
        <f t="shared" si="3"/>
        <v>297.84692924528321</v>
      </c>
      <c r="L56" s="35">
        <f t="shared" si="6"/>
        <v>-9.5804719497157116</v>
      </c>
    </row>
    <row r="57" spans="1:12" x14ac:dyDescent="0.25">
      <c r="A57" s="2">
        <v>1901</v>
      </c>
      <c r="B57" s="2">
        <v>552</v>
      </c>
      <c r="C57" s="2">
        <f t="shared" si="0"/>
        <v>12.859000000000002</v>
      </c>
      <c r="D57" s="7">
        <f t="shared" si="1"/>
        <v>6.0655660377358496</v>
      </c>
      <c r="E57" s="33">
        <f t="shared" si="2"/>
        <v>0.26037735849056604</v>
      </c>
      <c r="G57" s="75">
        <v>1901</v>
      </c>
      <c r="H57" s="80">
        <v>296.2</v>
      </c>
      <c r="I57" s="84">
        <f t="shared" si="5"/>
        <v>-10.117223828876464</v>
      </c>
      <c r="K57" s="47">
        <f t="shared" si="3"/>
        <v>297.98546698113228</v>
      </c>
      <c r="L57" s="35">
        <f t="shared" si="6"/>
        <v>-10.056603526583908</v>
      </c>
    </row>
    <row r="58" spans="1:12" x14ac:dyDescent="0.25">
      <c r="A58" s="2">
        <v>1902</v>
      </c>
      <c r="B58" s="2">
        <v>566</v>
      </c>
      <c r="C58" s="2">
        <f t="shared" si="0"/>
        <v>13.425000000000002</v>
      </c>
      <c r="D58" s="7">
        <f t="shared" si="1"/>
        <v>6.3325471698113214</v>
      </c>
      <c r="E58" s="33">
        <f t="shared" si="2"/>
        <v>0.26698113207547169</v>
      </c>
      <c r="G58" s="75">
        <v>1902</v>
      </c>
      <c r="H58" s="80">
        <v>296.39999999999998</v>
      </c>
      <c r="I58" s="84">
        <f t="shared" si="5"/>
        <v>-10.605807424948441</v>
      </c>
      <c r="K58" s="47">
        <f t="shared" si="3"/>
        <v>298.1286745283021</v>
      </c>
      <c r="L58" s="35">
        <f t="shared" si="6"/>
        <v>-10.544310525408017</v>
      </c>
    </row>
    <row r="59" spans="1:12" x14ac:dyDescent="0.25">
      <c r="A59" s="2">
        <v>1903</v>
      </c>
      <c r="B59" s="2">
        <v>617</v>
      </c>
      <c r="C59" s="2">
        <f t="shared" si="0"/>
        <v>14.042000000000002</v>
      </c>
      <c r="D59" s="7">
        <f t="shared" si="1"/>
        <v>6.6235849056603779</v>
      </c>
      <c r="E59" s="33">
        <f t="shared" si="2"/>
        <v>0.29103773584905662</v>
      </c>
      <c r="G59" s="75">
        <v>1903</v>
      </c>
      <c r="H59" s="80">
        <v>296.7</v>
      </c>
      <c r="I59" s="84">
        <f t="shared" si="5"/>
        <v>-11.134587379412535</v>
      </c>
      <c r="K59" s="47">
        <f t="shared" si="3"/>
        <v>298.27551415094359</v>
      </c>
      <c r="L59" s="35">
        <f t="shared" si="6"/>
        <v>-11.075773634572904</v>
      </c>
    </row>
    <row r="60" spans="1:12" x14ac:dyDescent="0.25">
      <c r="A60" s="2">
        <v>1904</v>
      </c>
      <c r="B60" s="2">
        <v>624</v>
      </c>
      <c r="C60" s="2">
        <f t="shared" si="0"/>
        <v>14.666000000000002</v>
      </c>
      <c r="D60" s="7">
        <f t="shared" si="1"/>
        <v>6.9179245283018878</v>
      </c>
      <c r="E60" s="33">
        <f t="shared" si="2"/>
        <v>0.29433962264150942</v>
      </c>
      <c r="G60" s="75">
        <v>1904</v>
      </c>
      <c r="H60" s="80">
        <v>297</v>
      </c>
      <c r="I60" s="84">
        <f t="shared" si="5"/>
        <v>-11.668413696715588</v>
      </c>
      <c r="K60" s="47">
        <f t="shared" si="3"/>
        <v>298.43558490566056</v>
      </c>
      <c r="L60" s="35">
        <f t="shared" si="6"/>
        <v>-11.612284336065438</v>
      </c>
    </row>
    <row r="61" spans="1:12" x14ac:dyDescent="0.25">
      <c r="A61" s="2">
        <v>1905</v>
      </c>
      <c r="B61" s="2">
        <v>663</v>
      </c>
      <c r="C61" s="2">
        <f t="shared" si="0"/>
        <v>15.329000000000002</v>
      </c>
      <c r="D61" s="7">
        <f t="shared" si="1"/>
        <v>7.2306603773584914</v>
      </c>
      <c r="E61" s="33">
        <f t="shared" si="2"/>
        <v>0.31273584905660379</v>
      </c>
      <c r="G61" s="75">
        <v>1905</v>
      </c>
      <c r="H61" s="80">
        <v>297.39999999999998</v>
      </c>
      <c r="I61" s="84">
        <f t="shared" si="5"/>
        <v>-12.231081321135379</v>
      </c>
      <c r="K61" s="47">
        <f t="shared" si="3"/>
        <v>298.5974716981134</v>
      </c>
      <c r="L61" s="35">
        <f t="shared" si="6"/>
        <v>-12.182030759400577</v>
      </c>
    </row>
    <row r="62" spans="1:12" x14ac:dyDescent="0.25">
      <c r="A62" s="2">
        <v>1906</v>
      </c>
      <c r="B62" s="2">
        <v>707</v>
      </c>
      <c r="C62" s="2">
        <f t="shared" si="0"/>
        <v>16.036000000000001</v>
      </c>
      <c r="D62" s="7">
        <f t="shared" si="1"/>
        <v>7.5641509433962266</v>
      </c>
      <c r="E62" s="33">
        <f t="shared" si="2"/>
        <v>0.33349056603773586</v>
      </c>
      <c r="G62" s="75">
        <v>1906</v>
      </c>
      <c r="H62" s="80">
        <v>297.89999999999998</v>
      </c>
      <c r="I62" s="84">
        <f t="shared" si="5"/>
        <v>-12.826261820162527</v>
      </c>
      <c r="K62" s="47">
        <f t="shared" si="3"/>
        <v>298.76947641509452</v>
      </c>
      <c r="L62" s="35">
        <f t="shared" si="6"/>
        <v>-12.788934940990421</v>
      </c>
    </row>
    <row r="63" spans="1:12" x14ac:dyDescent="0.25">
      <c r="A63" s="2">
        <v>1907</v>
      </c>
      <c r="B63" s="2">
        <v>784</v>
      </c>
      <c r="C63" s="2">
        <f t="shared" si="0"/>
        <v>16.82</v>
      </c>
      <c r="D63" s="7">
        <f t="shared" si="1"/>
        <v>7.9339622641509431</v>
      </c>
      <c r="E63" s="33">
        <f t="shared" si="2"/>
        <v>0.36981132075471695</v>
      </c>
      <c r="G63" s="75">
        <v>1907</v>
      </c>
      <c r="H63" s="80">
        <v>298.3</v>
      </c>
      <c r="I63" s="84">
        <f t="shared" si="5"/>
        <v>-13.490913921024172</v>
      </c>
      <c r="K63" s="47">
        <f t="shared" si="3"/>
        <v>298.95289622641525</v>
      </c>
      <c r="L63" s="35">
        <f t="shared" si="6"/>
        <v>-13.461450527623027</v>
      </c>
    </row>
    <row r="64" spans="1:12" x14ac:dyDescent="0.25">
      <c r="A64" s="2">
        <v>1908</v>
      </c>
      <c r="B64" s="2">
        <v>750</v>
      </c>
      <c r="C64" s="2">
        <f t="shared" si="0"/>
        <v>17.57</v>
      </c>
      <c r="D64" s="7">
        <f t="shared" si="1"/>
        <v>8.2877358490566042</v>
      </c>
      <c r="E64" s="33">
        <f t="shared" si="2"/>
        <v>0.35377358490566035</v>
      </c>
      <c r="G64" s="75">
        <v>1908</v>
      </c>
      <c r="H64" s="80">
        <v>298.7</v>
      </c>
      <c r="I64" s="84">
        <f t="shared" si="5"/>
        <v>-14.124255421291007</v>
      </c>
      <c r="K64" s="47">
        <f t="shared" si="3"/>
        <v>299.15629245283031</v>
      </c>
      <c r="L64" s="35">
        <f t="shared" si="6"/>
        <v>-14.102712196852229</v>
      </c>
    </row>
    <row r="65" spans="1:12" x14ac:dyDescent="0.25">
      <c r="A65" s="2">
        <v>1909</v>
      </c>
      <c r="B65" s="2">
        <v>785</v>
      </c>
      <c r="C65" s="2">
        <f t="shared" si="0"/>
        <v>18.355</v>
      </c>
      <c r="D65" s="7">
        <f t="shared" si="1"/>
        <v>8.6580188679245289</v>
      </c>
      <c r="E65" s="33">
        <f t="shared" si="2"/>
        <v>0.37028301886792453</v>
      </c>
      <c r="G65" s="75">
        <v>1909</v>
      </c>
      <c r="H65" s="80">
        <v>299.10000000000002</v>
      </c>
      <c r="I65" s="84">
        <f t="shared" si="5"/>
        <v>-14.78626129962214</v>
      </c>
      <c r="K65" s="47">
        <f t="shared" si="3"/>
        <v>299.35086792452842</v>
      </c>
      <c r="L65" s="35">
        <f t="shared" si="6"/>
        <v>-14.77386982499743</v>
      </c>
    </row>
    <row r="66" spans="1:12" x14ac:dyDescent="0.25">
      <c r="A66" s="2">
        <v>1910</v>
      </c>
      <c r="B66" s="2">
        <v>819</v>
      </c>
      <c r="C66" s="2">
        <f t="shared" si="0"/>
        <v>19.173999999999999</v>
      </c>
      <c r="D66" s="7">
        <f t="shared" si="1"/>
        <v>9.0443396226415089</v>
      </c>
      <c r="E66" s="33">
        <f t="shared" si="2"/>
        <v>0.38632075471698113</v>
      </c>
      <c r="G66" s="75">
        <v>1910</v>
      </c>
      <c r="H66" s="80">
        <v>299.3</v>
      </c>
      <c r="I66" s="84">
        <f t="shared" si="5"/>
        <v>-15.486291913836689</v>
      </c>
      <c r="K66" s="47">
        <f t="shared" si="3"/>
        <v>299.55452358490578</v>
      </c>
      <c r="L66" s="35">
        <f t="shared" si="6"/>
        <v>-15.47313361968831</v>
      </c>
    </row>
    <row r="67" spans="1:12" x14ac:dyDescent="0.25">
      <c r="A67" s="2">
        <v>1911</v>
      </c>
      <c r="B67" s="2">
        <v>836</v>
      </c>
      <c r="C67" s="2">
        <f t="shared" si="0"/>
        <v>20.009999999999998</v>
      </c>
      <c r="D67" s="7">
        <f t="shared" si="1"/>
        <v>9.4386792452830175</v>
      </c>
      <c r="E67" s="33">
        <f t="shared" si="2"/>
        <v>0.39433962264150946</v>
      </c>
      <c r="G67" s="75">
        <v>1911</v>
      </c>
      <c r="H67" s="80">
        <v>299.5</v>
      </c>
      <c r="I67" s="84">
        <f t="shared" si="5"/>
        <v>-16.200113396541408</v>
      </c>
      <c r="K67" s="47">
        <f t="shared" si="3"/>
        <v>299.76700000000011</v>
      </c>
      <c r="L67" s="35">
        <f t="shared" si="6"/>
        <v>-16.185684088856174</v>
      </c>
    </row>
    <row r="68" spans="1:12" x14ac:dyDescent="0.25">
      <c r="A68" s="2">
        <v>1912</v>
      </c>
      <c r="B68" s="2">
        <v>879</v>
      </c>
      <c r="C68" s="2">
        <f t="shared" si="0"/>
        <v>20.888999999999999</v>
      </c>
      <c r="D68" s="7">
        <f t="shared" si="1"/>
        <v>9.8533018867924529</v>
      </c>
      <c r="E68" s="33">
        <f t="shared" si="2"/>
        <v>0.41462264150943395</v>
      </c>
      <c r="G68" s="75">
        <v>1912</v>
      </c>
      <c r="H68" s="80">
        <v>299.8</v>
      </c>
      <c r="I68" s="84">
        <f t="shared" si="5"/>
        <v>-16.944551084370715</v>
      </c>
      <c r="K68" s="47">
        <f t="shared" si="3"/>
        <v>299.98388679245295</v>
      </c>
      <c r="L68" s="35">
        <f t="shared" si="6"/>
        <v>-16.934164262659131</v>
      </c>
    </row>
    <row r="69" spans="1:12" x14ac:dyDescent="0.25">
      <c r="A69" s="2">
        <v>1913</v>
      </c>
      <c r="B69" s="2">
        <v>943</v>
      </c>
      <c r="C69" s="2">
        <f t="shared" si="0"/>
        <v>21.832000000000001</v>
      </c>
      <c r="D69" s="7">
        <f t="shared" si="1"/>
        <v>10.29811320754717</v>
      </c>
      <c r="E69" s="33">
        <f t="shared" si="2"/>
        <v>0.44481132075471697</v>
      </c>
      <c r="G69" s="75">
        <v>1913</v>
      </c>
      <c r="H69" s="80">
        <v>300.2</v>
      </c>
      <c r="I69" s="84">
        <f t="shared" si="5"/>
        <v>-17.73691752668033</v>
      </c>
      <c r="K69" s="47">
        <f t="shared" si="3"/>
        <v>300.21192924528316</v>
      </c>
      <c r="L69" s="35">
        <f t="shared" si="6"/>
        <v>-17.73621273110383</v>
      </c>
    </row>
    <row r="70" spans="1:12" x14ac:dyDescent="0.25">
      <c r="A70" s="2">
        <v>1914</v>
      </c>
      <c r="B70" s="2">
        <v>850</v>
      </c>
      <c r="C70" s="2">
        <f t="shared" si="0"/>
        <v>22.682000000000002</v>
      </c>
      <c r="D70" s="7">
        <f t="shared" si="1"/>
        <v>10.699056603773585</v>
      </c>
      <c r="E70" s="33">
        <f t="shared" si="2"/>
        <v>0.40094339622641512</v>
      </c>
      <c r="G70" s="75">
        <v>1914</v>
      </c>
      <c r="H70" s="80">
        <v>300.60000000000002</v>
      </c>
      <c r="I70" s="84">
        <f t="shared" si="5"/>
        <v>-18.446911209028489</v>
      </c>
      <c r="K70" s="47">
        <f t="shared" si="3"/>
        <v>300.45657547169827</v>
      </c>
      <c r="L70" s="35">
        <f t="shared" si="6"/>
        <v>-18.45571693922302</v>
      </c>
    </row>
    <row r="71" spans="1:12" x14ac:dyDescent="0.25">
      <c r="A71" s="2">
        <v>1915</v>
      </c>
      <c r="B71" s="2">
        <v>838</v>
      </c>
      <c r="C71" s="2">
        <f t="shared" ref="C71:C134" si="7">C70+B71/1000</f>
        <v>23.520000000000003</v>
      </c>
      <c r="D71" s="7">
        <f t="shared" ref="D71:D134" si="8">C71/$E$4</f>
        <v>11.09433962264151</v>
      </c>
      <c r="E71" s="33">
        <f t="shared" ref="E71:E134" si="9">B71/(1000*$E$4)</f>
        <v>0.39528301886792455</v>
      </c>
      <c r="G71" s="75">
        <v>1915</v>
      </c>
      <c r="H71" s="80">
        <v>301.10000000000002</v>
      </c>
      <c r="I71" s="84">
        <f t="shared" si="5"/>
        <v>-19.138316737998416</v>
      </c>
      <c r="K71" s="47">
        <f t="shared" ref="K71:K110" si="10">K72-E71*0.55</f>
        <v>300.67709433962278</v>
      </c>
      <c r="L71" s="35">
        <f t="shared" ref="L71" si="11">(K70*L70+E71*$L$2*-1000)/K71</f>
        <v>-19.165234992268385</v>
      </c>
    </row>
    <row r="72" spans="1:12" x14ac:dyDescent="0.25">
      <c r="A72" s="2">
        <v>1916</v>
      </c>
      <c r="B72" s="2">
        <v>901</v>
      </c>
      <c r="C72" s="2">
        <f t="shared" si="7"/>
        <v>24.421000000000003</v>
      </c>
      <c r="D72" s="7">
        <f t="shared" si="8"/>
        <v>11.51933962264151</v>
      </c>
      <c r="E72" s="33">
        <f t="shared" si="9"/>
        <v>0.42499999999999999</v>
      </c>
      <c r="G72" s="75">
        <v>1916</v>
      </c>
      <c r="H72" s="80">
        <v>301.60000000000002</v>
      </c>
      <c r="I72" s="84">
        <f t="shared" ref="I72:I114" si="12">(H71*I71+E72*$L$2*-1000)/H72</f>
        <v>-19.881621915820038</v>
      </c>
      <c r="K72" s="47">
        <f t="shared" si="10"/>
        <v>300.89450000000016</v>
      </c>
      <c r="L72" s="35">
        <f t="shared" ref="L72:L108" si="13">(K71*L71+E72*$L$2*-1000)/K72</f>
        <v>-19.928237870121645</v>
      </c>
    </row>
    <row r="73" spans="1:12" x14ac:dyDescent="0.25">
      <c r="A73" s="2">
        <v>1917</v>
      </c>
      <c r="B73" s="2">
        <v>955</v>
      </c>
      <c r="C73" s="2">
        <f t="shared" si="7"/>
        <v>25.376000000000001</v>
      </c>
      <c r="D73" s="7">
        <f t="shared" si="8"/>
        <v>11.969811320754717</v>
      </c>
      <c r="E73" s="33">
        <f t="shared" si="9"/>
        <v>0.45047169811320753</v>
      </c>
      <c r="G73" s="75">
        <v>1917</v>
      </c>
      <c r="H73" s="80">
        <v>302.10000000000002</v>
      </c>
      <c r="I73" s="84">
        <f t="shared" si="12"/>
        <v>-20.668840131657024</v>
      </c>
      <c r="K73" s="47">
        <f t="shared" si="10"/>
        <v>301.12825000000015</v>
      </c>
      <c r="L73" s="35">
        <f t="shared" si="13"/>
        <v>-20.735539105924406</v>
      </c>
    </row>
    <row r="74" spans="1:12" x14ac:dyDescent="0.25">
      <c r="A74" s="2">
        <v>1918</v>
      </c>
      <c r="B74" s="2">
        <v>936</v>
      </c>
      <c r="C74" s="2">
        <f t="shared" si="7"/>
        <v>26.312000000000001</v>
      </c>
      <c r="D74" s="7">
        <f t="shared" si="8"/>
        <v>12.41132075471698</v>
      </c>
      <c r="E74" s="33">
        <f t="shared" si="9"/>
        <v>0.44150943396226416</v>
      </c>
      <c r="G74" s="75">
        <v>1918</v>
      </c>
      <c r="H74" s="80">
        <v>302.60000000000002</v>
      </c>
      <c r="I74" s="84">
        <f t="shared" si="12"/>
        <v>-21.437167192507705</v>
      </c>
      <c r="K74" s="47">
        <f t="shared" si="10"/>
        <v>301.37600943396239</v>
      </c>
      <c r="L74" s="35">
        <f t="shared" si="13"/>
        <v>-21.52423082592524</v>
      </c>
    </row>
    <row r="75" spans="1:12" x14ac:dyDescent="0.25">
      <c r="A75" s="2">
        <v>1919</v>
      </c>
      <c r="B75" s="2">
        <v>806</v>
      </c>
      <c r="C75" s="2">
        <f t="shared" si="7"/>
        <v>27.118000000000002</v>
      </c>
      <c r="D75" s="7">
        <f t="shared" si="8"/>
        <v>12.791509433962265</v>
      </c>
      <c r="E75" s="33">
        <f t="shared" si="9"/>
        <v>0.38018867924528305</v>
      </c>
      <c r="G75" s="75">
        <v>1919</v>
      </c>
      <c r="H75" s="80">
        <v>303</v>
      </c>
      <c r="I75" s="84">
        <f t="shared" si="12"/>
        <v>-22.098978765801117</v>
      </c>
      <c r="K75" s="47">
        <f t="shared" si="10"/>
        <v>301.61883962264164</v>
      </c>
      <c r="L75" s="35">
        <f t="shared" si="13"/>
        <v>-22.200173485234398</v>
      </c>
    </row>
    <row r="76" spans="1:12" x14ac:dyDescent="0.25">
      <c r="A76" s="2">
        <v>1920</v>
      </c>
      <c r="B76" s="2">
        <v>932</v>
      </c>
      <c r="C76" s="2">
        <f t="shared" si="7"/>
        <v>28.05</v>
      </c>
      <c r="D76" s="7">
        <f t="shared" si="8"/>
        <v>13.231132075471697</v>
      </c>
      <c r="E76" s="33">
        <f t="shared" si="9"/>
        <v>0.43962264150943398</v>
      </c>
      <c r="G76" s="75">
        <v>1920</v>
      </c>
      <c r="H76" s="80">
        <v>303.39999999999998</v>
      </c>
      <c r="I76" s="84">
        <f t="shared" si="12"/>
        <v>-22.866786482755199</v>
      </c>
      <c r="K76" s="47">
        <f t="shared" si="10"/>
        <v>301.82794339622654</v>
      </c>
      <c r="L76" s="35">
        <f t="shared" si="13"/>
        <v>-22.985887061359012</v>
      </c>
    </row>
    <row r="77" spans="1:12" x14ac:dyDescent="0.25">
      <c r="A77" s="2">
        <v>1921</v>
      </c>
      <c r="B77" s="2">
        <v>803</v>
      </c>
      <c r="C77" s="2">
        <f t="shared" si="7"/>
        <v>28.853000000000002</v>
      </c>
      <c r="D77" s="7">
        <f t="shared" si="8"/>
        <v>13.609905660377359</v>
      </c>
      <c r="E77" s="33">
        <f t="shared" si="9"/>
        <v>0.37877358490566038</v>
      </c>
      <c r="G77" s="75">
        <v>1921</v>
      </c>
      <c r="H77" s="80">
        <v>303.7</v>
      </c>
      <c r="I77" s="84">
        <f t="shared" si="12"/>
        <v>-23.530156373282974</v>
      </c>
      <c r="K77" s="47">
        <f t="shared" si="10"/>
        <v>302.06973584905671</v>
      </c>
      <c r="L77" s="35">
        <f t="shared" si="13"/>
        <v>-23.657148143225193</v>
      </c>
    </row>
    <row r="78" spans="1:12" x14ac:dyDescent="0.25">
      <c r="A78" s="2">
        <v>1922</v>
      </c>
      <c r="B78" s="2">
        <v>845</v>
      </c>
      <c r="C78" s="2">
        <f t="shared" si="7"/>
        <v>29.698</v>
      </c>
      <c r="D78" s="7">
        <f t="shared" si="8"/>
        <v>14.008490566037736</v>
      </c>
      <c r="E78" s="33">
        <f t="shared" si="9"/>
        <v>0.39858490566037735</v>
      </c>
      <c r="G78" s="75">
        <v>1922</v>
      </c>
      <c r="H78" s="80">
        <v>303.89999999999998</v>
      </c>
      <c r="I78" s="84">
        <f t="shared" si="12"/>
        <v>-24.236032210198246</v>
      </c>
      <c r="K78" s="47">
        <f t="shared" si="10"/>
        <v>302.27806132075483</v>
      </c>
      <c r="L78" s="35">
        <f t="shared" si="13"/>
        <v>-24.366075912018331</v>
      </c>
    </row>
    <row r="79" spans="1:12" x14ac:dyDescent="0.25">
      <c r="A79" s="2">
        <v>1923</v>
      </c>
      <c r="B79" s="2">
        <v>970</v>
      </c>
      <c r="C79" s="2">
        <f t="shared" si="7"/>
        <v>30.667999999999999</v>
      </c>
      <c r="D79" s="7">
        <f t="shared" si="8"/>
        <v>14.466037735849056</v>
      </c>
      <c r="E79" s="33">
        <f t="shared" si="9"/>
        <v>0.45754716981132076</v>
      </c>
      <c r="G79" s="75">
        <v>1923</v>
      </c>
      <c r="H79" s="80">
        <v>304.10000000000002</v>
      </c>
      <c r="I79" s="84">
        <f t="shared" si="12"/>
        <v>-25.047619638525063</v>
      </c>
      <c r="K79" s="47">
        <f t="shared" si="10"/>
        <v>302.49728301886802</v>
      </c>
      <c r="L79" s="35">
        <f t="shared" si="13"/>
        <v>-25.180329079518931</v>
      </c>
    </row>
    <row r="80" spans="1:12" x14ac:dyDescent="0.25">
      <c r="A80" s="2">
        <v>1924</v>
      </c>
      <c r="B80" s="2">
        <v>963</v>
      </c>
      <c r="C80" s="2">
        <f t="shared" si="7"/>
        <v>31.631</v>
      </c>
      <c r="D80" s="7">
        <f t="shared" si="8"/>
        <v>14.920283018867924</v>
      </c>
      <c r="E80" s="33">
        <f t="shared" si="9"/>
        <v>0.45424528301886791</v>
      </c>
      <c r="G80" s="75">
        <v>1924</v>
      </c>
      <c r="H80" s="80">
        <v>304.39999999999998</v>
      </c>
      <c r="I80" s="84">
        <f t="shared" si="12"/>
        <v>-25.843679493218957</v>
      </c>
      <c r="K80" s="47">
        <f t="shared" si="10"/>
        <v>302.74893396226423</v>
      </c>
      <c r="L80" s="35">
        <f t="shared" si="13"/>
        <v>-25.984620110062544</v>
      </c>
    </row>
    <row r="81" spans="1:12" x14ac:dyDescent="0.25">
      <c r="A81" s="2">
        <v>1925</v>
      </c>
      <c r="B81" s="2">
        <v>975</v>
      </c>
      <c r="C81" s="2">
        <f t="shared" si="7"/>
        <v>32.606000000000002</v>
      </c>
      <c r="D81" s="7">
        <f t="shared" si="8"/>
        <v>15.380188679245283</v>
      </c>
      <c r="E81" s="33">
        <f t="shared" si="9"/>
        <v>0.45990566037735847</v>
      </c>
      <c r="G81" s="75">
        <v>1925</v>
      </c>
      <c r="H81" s="80">
        <v>304.7</v>
      </c>
      <c r="I81" s="84">
        <f t="shared" si="12"/>
        <v>-26.648389074313741</v>
      </c>
      <c r="K81" s="47">
        <f t="shared" si="10"/>
        <v>302.99876886792458</v>
      </c>
      <c r="L81" s="35">
        <f t="shared" si="13"/>
        <v>-26.798010372387861</v>
      </c>
    </row>
    <row r="82" spans="1:12" x14ac:dyDescent="0.25">
      <c r="A82" s="2">
        <v>1926</v>
      </c>
      <c r="B82" s="2">
        <v>983</v>
      </c>
      <c r="C82" s="2">
        <f t="shared" si="7"/>
        <v>33.588999999999999</v>
      </c>
      <c r="D82" s="7">
        <f t="shared" si="8"/>
        <v>15.843867924528301</v>
      </c>
      <c r="E82" s="33">
        <f t="shared" si="9"/>
        <v>0.46367924528301885</v>
      </c>
      <c r="G82" s="75">
        <v>1926</v>
      </c>
      <c r="H82" s="80">
        <v>305</v>
      </c>
      <c r="I82" s="84">
        <f t="shared" si="12"/>
        <v>-27.458320445406745</v>
      </c>
      <c r="K82" s="47">
        <f t="shared" si="10"/>
        <v>303.25171698113212</v>
      </c>
      <c r="L82" s="35">
        <f t="shared" si="13"/>
        <v>-27.616621001259237</v>
      </c>
    </row>
    <row r="83" spans="1:12" x14ac:dyDescent="0.25">
      <c r="A83" s="2">
        <v>1927</v>
      </c>
      <c r="B83" s="2">
        <v>1062</v>
      </c>
      <c r="C83" s="2">
        <f t="shared" si="7"/>
        <v>34.650999999999996</v>
      </c>
      <c r="D83" s="7">
        <f t="shared" si="8"/>
        <v>16.344811320754715</v>
      </c>
      <c r="E83" s="33">
        <f t="shared" si="9"/>
        <v>0.50094339622641515</v>
      </c>
      <c r="G83" s="75">
        <v>1927</v>
      </c>
      <c r="H83" s="80">
        <v>305.39999999999998</v>
      </c>
      <c r="I83" s="84">
        <f t="shared" si="12"/>
        <v>-28.324514092251423</v>
      </c>
      <c r="K83" s="47">
        <f t="shared" si="10"/>
        <v>303.50674056603776</v>
      </c>
      <c r="L83" s="35">
        <f t="shared" si="13"/>
        <v>-28.50120095402437</v>
      </c>
    </row>
    <row r="84" spans="1:12" x14ac:dyDescent="0.25">
      <c r="A84" s="2">
        <v>1928</v>
      </c>
      <c r="B84" s="2">
        <v>1065</v>
      </c>
      <c r="C84" s="2">
        <f t="shared" si="7"/>
        <v>35.715999999999994</v>
      </c>
      <c r="D84" s="7">
        <f t="shared" si="8"/>
        <v>16.84716981132075</v>
      </c>
      <c r="E84" s="33">
        <f t="shared" si="9"/>
        <v>0.50235849056603776</v>
      </c>
      <c r="G84" s="75">
        <v>1928</v>
      </c>
      <c r="H84" s="80">
        <v>305.8</v>
      </c>
      <c r="I84" s="84">
        <f t="shared" si="12"/>
        <v>-29.190986833174968</v>
      </c>
      <c r="K84" s="47">
        <f t="shared" si="10"/>
        <v>303.78225943396228</v>
      </c>
      <c r="L84" s="35">
        <f t="shared" si="13"/>
        <v>-29.384875174139044</v>
      </c>
    </row>
    <row r="85" spans="1:12" x14ac:dyDescent="0.25">
      <c r="A85" s="2">
        <v>1929</v>
      </c>
      <c r="B85" s="2">
        <v>1145</v>
      </c>
      <c r="C85" s="2">
        <f t="shared" si="7"/>
        <v>36.860999999999997</v>
      </c>
      <c r="D85" s="7">
        <f t="shared" si="8"/>
        <v>17.387264150943395</v>
      </c>
      <c r="E85" s="33">
        <f t="shared" si="9"/>
        <v>0.54009433962264153</v>
      </c>
      <c r="G85" s="75">
        <v>1929</v>
      </c>
      <c r="H85" s="80">
        <v>306.2</v>
      </c>
      <c r="I85" s="84">
        <f t="shared" si="12"/>
        <v>-30.12297733630751</v>
      </c>
      <c r="K85" s="47">
        <f t="shared" si="10"/>
        <v>304.05855660377358</v>
      </c>
      <c r="L85" s="35">
        <f t="shared" si="13"/>
        <v>-30.33512940205441</v>
      </c>
    </row>
    <row r="86" spans="1:12" x14ac:dyDescent="0.25">
      <c r="A86" s="2">
        <v>1930</v>
      </c>
      <c r="B86" s="2">
        <v>1053</v>
      </c>
      <c r="C86" s="2">
        <f t="shared" si="7"/>
        <v>37.913999999999994</v>
      </c>
      <c r="D86" s="7">
        <f t="shared" si="8"/>
        <v>17.883962264150941</v>
      </c>
      <c r="E86" s="33">
        <f t="shared" si="9"/>
        <v>0.49669811320754714</v>
      </c>
      <c r="G86" s="75">
        <v>1930</v>
      </c>
      <c r="H86" s="80">
        <v>306.60000000000002</v>
      </c>
      <c r="I86" s="84">
        <f t="shared" si="12"/>
        <v>-30.974688919248237</v>
      </c>
      <c r="K86" s="47">
        <f t="shared" si="10"/>
        <v>304.35560849056606</v>
      </c>
      <c r="L86" s="35">
        <f t="shared" si="13"/>
        <v>-31.203103730338771</v>
      </c>
    </row>
    <row r="87" spans="1:12" x14ac:dyDescent="0.25">
      <c r="A87" s="2">
        <v>1931</v>
      </c>
      <c r="B87" s="2">
        <v>940</v>
      </c>
      <c r="C87" s="2">
        <f t="shared" si="7"/>
        <v>38.853999999999992</v>
      </c>
      <c r="D87" s="7">
        <f t="shared" si="8"/>
        <v>18.327358490566034</v>
      </c>
      <c r="E87" s="33">
        <f t="shared" si="9"/>
        <v>0.44339622641509435</v>
      </c>
      <c r="G87" s="75">
        <v>1931</v>
      </c>
      <c r="H87" s="80">
        <v>307</v>
      </c>
      <c r="I87" s="84">
        <f t="shared" si="12"/>
        <v>-31.72868907872903</v>
      </c>
      <c r="K87" s="47">
        <f t="shared" si="10"/>
        <v>304.62879245283023</v>
      </c>
      <c r="L87" s="35">
        <f t="shared" si="13"/>
        <v>-31.97566280172973</v>
      </c>
    </row>
    <row r="88" spans="1:12" x14ac:dyDescent="0.25">
      <c r="A88" s="2">
        <v>1932</v>
      </c>
      <c r="B88" s="2">
        <v>847</v>
      </c>
      <c r="C88" s="2">
        <f t="shared" si="7"/>
        <v>39.700999999999993</v>
      </c>
      <c r="D88" s="7">
        <f t="shared" si="8"/>
        <v>18.726886792452827</v>
      </c>
      <c r="E88" s="33">
        <f t="shared" si="9"/>
        <v>0.39952830188679245</v>
      </c>
      <c r="G88" s="75">
        <v>1932</v>
      </c>
      <c r="H88" s="80">
        <v>307.3</v>
      </c>
      <c r="I88" s="84">
        <f t="shared" si="12"/>
        <v>-32.41278266582345</v>
      </c>
      <c r="K88" s="47">
        <f t="shared" si="10"/>
        <v>304.8726603773585</v>
      </c>
      <c r="L88" s="35">
        <f t="shared" si="13"/>
        <v>-32.670847234641911</v>
      </c>
    </row>
    <row r="89" spans="1:12" x14ac:dyDescent="0.25">
      <c r="A89" s="2">
        <v>1933</v>
      </c>
      <c r="B89" s="2">
        <v>893</v>
      </c>
      <c r="C89" s="2">
        <f t="shared" si="7"/>
        <v>40.593999999999994</v>
      </c>
      <c r="D89" s="7">
        <f t="shared" si="8"/>
        <v>19.148113207547166</v>
      </c>
      <c r="E89" s="33">
        <f t="shared" si="9"/>
        <v>0.42122641509433961</v>
      </c>
      <c r="G89" s="75">
        <v>1933</v>
      </c>
      <c r="H89" s="80">
        <v>307.60000000000002</v>
      </c>
      <c r="I89" s="84">
        <f t="shared" si="12"/>
        <v>-33.134338886571626</v>
      </c>
      <c r="K89" s="47">
        <f t="shared" si="10"/>
        <v>305.09240094339623</v>
      </c>
      <c r="L89" s="35">
        <f t="shared" si="13"/>
        <v>-33.406674863070009</v>
      </c>
    </row>
    <row r="90" spans="1:12" x14ac:dyDescent="0.25">
      <c r="A90" s="2">
        <v>1934</v>
      </c>
      <c r="B90" s="2">
        <v>973</v>
      </c>
      <c r="C90" s="2">
        <f t="shared" si="7"/>
        <v>41.566999999999993</v>
      </c>
      <c r="D90" s="7">
        <f t="shared" si="8"/>
        <v>19.60707547169811</v>
      </c>
      <c r="E90" s="33">
        <f t="shared" si="9"/>
        <v>0.45896226415094338</v>
      </c>
      <c r="G90" s="75">
        <v>1934</v>
      </c>
      <c r="H90" s="80">
        <v>308</v>
      </c>
      <c r="I90" s="84">
        <f t="shared" si="12"/>
        <v>-33.910882749326149</v>
      </c>
      <c r="K90" s="47">
        <f t="shared" si="10"/>
        <v>305.32407547169811</v>
      </c>
      <c r="L90" s="35">
        <f t="shared" si="13"/>
        <v>-34.208084870662631</v>
      </c>
    </row>
    <row r="91" spans="1:12" x14ac:dyDescent="0.25">
      <c r="A91" s="2">
        <v>1935</v>
      </c>
      <c r="B91" s="2">
        <v>1027</v>
      </c>
      <c r="C91" s="2">
        <f t="shared" si="7"/>
        <v>42.593999999999994</v>
      </c>
      <c r="D91" s="7">
        <f t="shared" si="8"/>
        <v>20.091509433962262</v>
      </c>
      <c r="E91" s="33">
        <f t="shared" si="9"/>
        <v>0.48443396226415092</v>
      </c>
      <c r="G91" s="75">
        <v>1935</v>
      </c>
      <c r="H91" s="80">
        <v>308.39999999999998</v>
      </c>
      <c r="I91" s="84">
        <f t="shared" si="12"/>
        <v>-34.730838411276707</v>
      </c>
      <c r="K91" s="47">
        <f t="shared" si="10"/>
        <v>305.57650471698111</v>
      </c>
      <c r="L91" s="35">
        <f t="shared" si="13"/>
        <v>-35.051747764305503</v>
      </c>
    </row>
    <row r="92" spans="1:12" x14ac:dyDescent="0.25">
      <c r="A92" s="2">
        <v>1936</v>
      </c>
      <c r="B92" s="2">
        <v>1130</v>
      </c>
      <c r="C92" s="2">
        <f t="shared" si="7"/>
        <v>43.723999999999997</v>
      </c>
      <c r="D92" s="7">
        <f t="shared" si="8"/>
        <v>20.624528301886791</v>
      </c>
      <c r="E92" s="33">
        <f t="shared" si="9"/>
        <v>0.53301886792452835</v>
      </c>
      <c r="G92" s="75">
        <v>1936</v>
      </c>
      <c r="H92" s="80">
        <v>308.7</v>
      </c>
      <c r="I92" s="84">
        <f t="shared" si="12"/>
        <v>-35.646747468079774</v>
      </c>
      <c r="K92" s="47">
        <f t="shared" si="10"/>
        <v>305.84294339622636</v>
      </c>
      <c r="L92" s="35">
        <f t="shared" si="13"/>
        <v>-35.979744443997518</v>
      </c>
    </row>
    <row r="93" spans="1:12" x14ac:dyDescent="0.25">
      <c r="A93" s="2">
        <v>1937</v>
      </c>
      <c r="B93" s="2">
        <v>1209</v>
      </c>
      <c r="C93" s="2">
        <f t="shared" si="7"/>
        <v>44.933</v>
      </c>
      <c r="D93" s="7">
        <f t="shared" si="8"/>
        <v>21.194811320754717</v>
      </c>
      <c r="E93" s="33">
        <f t="shared" si="9"/>
        <v>0.57028301886792454</v>
      </c>
      <c r="G93" s="75">
        <v>1937</v>
      </c>
      <c r="H93" s="80">
        <v>309.2</v>
      </c>
      <c r="I93" s="84">
        <f t="shared" si="12"/>
        <v>-36.603514242476017</v>
      </c>
      <c r="K93" s="47">
        <f t="shared" si="10"/>
        <v>306.13610377358486</v>
      </c>
      <c r="L93" s="35">
        <f t="shared" si="13"/>
        <v>-36.969852507641882</v>
      </c>
    </row>
    <row r="94" spans="1:12" x14ac:dyDescent="0.25">
      <c r="A94" s="2">
        <v>1938</v>
      </c>
      <c r="B94" s="2">
        <v>1142</v>
      </c>
      <c r="C94" s="2">
        <f t="shared" si="7"/>
        <v>46.075000000000003</v>
      </c>
      <c r="D94" s="7">
        <f t="shared" si="8"/>
        <v>21.733490566037737</v>
      </c>
      <c r="E94" s="33">
        <f t="shared" si="9"/>
        <v>0.53867924528301891</v>
      </c>
      <c r="G94" s="75">
        <v>1938</v>
      </c>
      <c r="H94" s="80">
        <v>309.60000000000002</v>
      </c>
      <c r="I94" s="84">
        <f t="shared" si="12"/>
        <v>-37.513178904002729</v>
      </c>
      <c r="K94" s="47">
        <f t="shared" si="10"/>
        <v>306.44975943396224</v>
      </c>
      <c r="L94" s="35">
        <f t="shared" si="13"/>
        <v>-37.898806675950404</v>
      </c>
    </row>
    <row r="95" spans="1:12" x14ac:dyDescent="0.25">
      <c r="A95" s="2">
        <v>1939</v>
      </c>
      <c r="B95" s="2">
        <v>1192</v>
      </c>
      <c r="C95" s="2">
        <f t="shared" si="7"/>
        <v>47.267000000000003</v>
      </c>
      <c r="D95" s="7">
        <f t="shared" si="8"/>
        <v>22.295754716981133</v>
      </c>
      <c r="E95" s="33">
        <f t="shared" si="9"/>
        <v>0.56226415094339621</v>
      </c>
      <c r="G95" s="75">
        <v>1939</v>
      </c>
      <c r="H95" s="80">
        <v>310.10000000000002</v>
      </c>
      <c r="I95" s="84">
        <f t="shared" si="12"/>
        <v>-38.449937025792046</v>
      </c>
      <c r="K95" s="47">
        <f t="shared" si="10"/>
        <v>306.74603301886788</v>
      </c>
      <c r="L95" s="35">
        <f t="shared" si="13"/>
        <v>-38.870349371281719</v>
      </c>
    </row>
    <row r="96" spans="1:12" x14ac:dyDescent="0.25">
      <c r="A96" s="2">
        <v>1940</v>
      </c>
      <c r="B96" s="2">
        <v>1299</v>
      </c>
      <c r="C96" s="2">
        <f t="shared" si="7"/>
        <v>48.566000000000003</v>
      </c>
      <c r="D96" s="7">
        <f t="shared" si="8"/>
        <v>22.908490566037734</v>
      </c>
      <c r="E96" s="33">
        <f t="shared" si="9"/>
        <v>0.61273584905660372</v>
      </c>
      <c r="G96" s="75">
        <v>1940</v>
      </c>
      <c r="H96" s="80">
        <v>310.5</v>
      </c>
      <c r="I96" s="84">
        <f t="shared" si="12"/>
        <v>-39.485765502992734</v>
      </c>
      <c r="K96" s="47">
        <f t="shared" si="10"/>
        <v>307.05527830188674</v>
      </c>
      <c r="L96" s="35">
        <f t="shared" si="13"/>
        <v>-39.92873939989817</v>
      </c>
    </row>
    <row r="97" spans="1:12" x14ac:dyDescent="0.25">
      <c r="A97" s="2">
        <v>1941</v>
      </c>
      <c r="B97" s="2">
        <v>1334</v>
      </c>
      <c r="C97" s="2">
        <f t="shared" si="7"/>
        <v>49.900000000000006</v>
      </c>
      <c r="D97" s="7">
        <f t="shared" si="8"/>
        <v>23.537735849056606</v>
      </c>
      <c r="E97" s="33">
        <f t="shared" si="9"/>
        <v>0.62924528301886795</v>
      </c>
      <c r="G97" s="75">
        <v>1941</v>
      </c>
      <c r="H97" s="80">
        <v>310.8</v>
      </c>
      <c r="I97" s="84">
        <f t="shared" si="12"/>
        <v>-40.561181127218852</v>
      </c>
      <c r="K97" s="47">
        <f t="shared" si="10"/>
        <v>307.39228301886789</v>
      </c>
      <c r="L97" s="35">
        <f t="shared" si="13"/>
        <v>-41.010837912173066</v>
      </c>
    </row>
    <row r="98" spans="1:12" x14ac:dyDescent="0.25">
      <c r="A98" s="2">
        <v>1942</v>
      </c>
      <c r="B98" s="2">
        <v>1342</v>
      </c>
      <c r="C98" s="2">
        <f t="shared" si="7"/>
        <v>51.242000000000004</v>
      </c>
      <c r="D98" s="7">
        <f t="shared" si="8"/>
        <v>24.170754716981133</v>
      </c>
      <c r="E98" s="33">
        <f t="shared" si="9"/>
        <v>0.63301886792452833</v>
      </c>
      <c r="G98" s="75">
        <v>1942</v>
      </c>
      <c r="H98" s="80">
        <v>311</v>
      </c>
      <c r="I98" s="84">
        <f t="shared" si="12"/>
        <v>-41.65458351028331</v>
      </c>
      <c r="K98" s="47">
        <f t="shared" si="10"/>
        <v>307.73836792452829</v>
      </c>
      <c r="L98" s="35">
        <f t="shared" si="13"/>
        <v>-42.09606868024715</v>
      </c>
    </row>
    <row r="99" spans="1:12" x14ac:dyDescent="0.25">
      <c r="A99" s="2">
        <v>1943</v>
      </c>
      <c r="B99" s="2">
        <v>1391</v>
      </c>
      <c r="C99" s="2">
        <f t="shared" si="7"/>
        <v>52.633000000000003</v>
      </c>
      <c r="D99" s="7">
        <f t="shared" si="8"/>
        <v>24.826886792452829</v>
      </c>
      <c r="E99" s="33">
        <f t="shared" si="9"/>
        <v>0.65613207547169816</v>
      </c>
      <c r="G99" s="75">
        <v>1943</v>
      </c>
      <c r="H99" s="80">
        <v>311</v>
      </c>
      <c r="I99" s="84">
        <f t="shared" si="12"/>
        <v>-42.81494570163197</v>
      </c>
      <c r="K99" s="47">
        <f t="shared" si="10"/>
        <v>308.0865283018868</v>
      </c>
      <c r="L99" s="35">
        <f t="shared" si="13"/>
        <v>-43.219832384751491</v>
      </c>
    </row>
    <row r="100" spans="1:12" x14ac:dyDescent="0.25">
      <c r="A100" s="2">
        <v>1944</v>
      </c>
      <c r="B100" s="2">
        <v>1383</v>
      </c>
      <c r="C100" s="2">
        <f t="shared" si="7"/>
        <v>54.016000000000005</v>
      </c>
      <c r="D100" s="7">
        <f t="shared" si="8"/>
        <v>25.479245283018869</v>
      </c>
      <c r="E100" s="33">
        <f t="shared" si="9"/>
        <v>0.65235849056603779</v>
      </c>
      <c r="G100" s="75">
        <v>1944</v>
      </c>
      <c r="H100" s="80">
        <v>311</v>
      </c>
      <c r="I100" s="84">
        <f t="shared" si="12"/>
        <v>-43.968634350542978</v>
      </c>
      <c r="K100" s="47">
        <f t="shared" si="10"/>
        <v>308.44740094339625</v>
      </c>
      <c r="L100" s="35">
        <f t="shared" si="13"/>
        <v>-44.332502855254248</v>
      </c>
    </row>
    <row r="101" spans="1:12" x14ac:dyDescent="0.25">
      <c r="A101" s="2">
        <v>1945</v>
      </c>
      <c r="B101" s="2">
        <v>1160</v>
      </c>
      <c r="C101" s="2">
        <f t="shared" si="7"/>
        <v>55.176000000000002</v>
      </c>
      <c r="D101" s="7">
        <f t="shared" si="8"/>
        <v>26.026415094339622</v>
      </c>
      <c r="E101" s="33">
        <f t="shared" si="9"/>
        <v>0.54716981132075471</v>
      </c>
      <c r="G101" s="75">
        <v>1945</v>
      </c>
      <c r="H101" s="80">
        <v>310.89999999999998</v>
      </c>
      <c r="I101" s="84">
        <f t="shared" si="12"/>
        <v>-44.950751621888976</v>
      </c>
      <c r="K101" s="47">
        <f t="shared" si="10"/>
        <v>308.80619811320759</v>
      </c>
      <c r="L101" s="35">
        <f t="shared" si="13"/>
        <v>-45.255531672074831</v>
      </c>
    </row>
    <row r="102" spans="1:12" x14ac:dyDescent="0.25">
      <c r="A102" s="2">
        <v>1946</v>
      </c>
      <c r="B102" s="2">
        <v>1238</v>
      </c>
      <c r="C102" s="2">
        <f t="shared" si="7"/>
        <v>56.414000000000001</v>
      </c>
      <c r="D102" s="7">
        <f t="shared" si="8"/>
        <v>26.610377358490567</v>
      </c>
      <c r="E102" s="33">
        <f t="shared" si="9"/>
        <v>0.58396226415094343</v>
      </c>
      <c r="G102" s="75">
        <v>1946</v>
      </c>
      <c r="H102" s="80">
        <v>310.8</v>
      </c>
      <c r="I102" s="84">
        <f t="shared" si="12"/>
        <v>-45.998609795779608</v>
      </c>
      <c r="K102" s="47">
        <f t="shared" si="10"/>
        <v>309.10714150943397</v>
      </c>
      <c r="L102" s="35">
        <f t="shared" si="13"/>
        <v>-46.250526127336251</v>
      </c>
    </row>
    <row r="103" spans="1:12" x14ac:dyDescent="0.25">
      <c r="A103" s="2">
        <v>1947</v>
      </c>
      <c r="B103" s="2">
        <v>1392</v>
      </c>
      <c r="C103" s="2">
        <f t="shared" si="7"/>
        <v>57.806000000000004</v>
      </c>
      <c r="D103" s="7">
        <f t="shared" si="8"/>
        <v>27.266981132075472</v>
      </c>
      <c r="E103" s="33">
        <f t="shared" si="9"/>
        <v>0.65660377358490563</v>
      </c>
      <c r="G103" s="75">
        <v>1947</v>
      </c>
      <c r="H103" s="80">
        <v>310.8</v>
      </c>
      <c r="I103" s="84">
        <f t="shared" si="12"/>
        <v>-47.160553410553412</v>
      </c>
      <c r="K103" s="47">
        <f t="shared" si="10"/>
        <v>309.42832075471699</v>
      </c>
      <c r="L103" s="35">
        <f t="shared" si="13"/>
        <v>-47.369613628931397</v>
      </c>
    </row>
    <row r="104" spans="1:12" x14ac:dyDescent="0.25">
      <c r="A104" s="2">
        <v>1948</v>
      </c>
      <c r="B104" s="2">
        <v>1469</v>
      </c>
      <c r="C104" s="2">
        <f t="shared" si="7"/>
        <v>59.275000000000006</v>
      </c>
      <c r="D104" s="7">
        <f t="shared" si="8"/>
        <v>27.959905660377359</v>
      </c>
      <c r="E104" s="33">
        <f t="shared" si="9"/>
        <v>0.69292452830188678</v>
      </c>
      <c r="G104" s="75">
        <v>1948</v>
      </c>
      <c r="H104" s="80">
        <v>310.89999999999998</v>
      </c>
      <c r="I104" s="84">
        <f t="shared" si="12"/>
        <v>-48.371207753509296</v>
      </c>
      <c r="K104" s="47">
        <f t="shared" si="10"/>
        <v>309.78945283018868</v>
      </c>
      <c r="L104" s="35">
        <f t="shared" si="13"/>
        <v>-48.544611035577958</v>
      </c>
    </row>
    <row r="105" spans="1:12" x14ac:dyDescent="0.25">
      <c r="A105" s="2">
        <v>1949</v>
      </c>
      <c r="B105" s="2">
        <v>1419</v>
      </c>
      <c r="C105" s="2">
        <f t="shared" si="7"/>
        <v>60.694000000000003</v>
      </c>
      <c r="D105" s="7">
        <f t="shared" si="8"/>
        <v>28.629245283018868</v>
      </c>
      <c r="E105" s="33">
        <f t="shared" si="9"/>
        <v>0.66933962264150948</v>
      </c>
      <c r="G105" s="75">
        <v>1949</v>
      </c>
      <c r="H105" s="80">
        <v>311</v>
      </c>
      <c r="I105" s="84">
        <f t="shared" si="12"/>
        <v>-49.539373900382216</v>
      </c>
      <c r="K105" s="47">
        <f t="shared" si="10"/>
        <v>310.1705613207547</v>
      </c>
      <c r="L105" s="35">
        <f t="shared" si="13"/>
        <v>-49.671848989841386</v>
      </c>
    </row>
    <row r="106" spans="1:12" x14ac:dyDescent="0.25">
      <c r="A106" s="27">
        <v>1950</v>
      </c>
      <c r="B106" s="27">
        <v>1630</v>
      </c>
      <c r="C106" s="27">
        <f t="shared" si="7"/>
        <v>62.324000000000005</v>
      </c>
      <c r="D106" s="36">
        <f t="shared" si="8"/>
        <v>29.398113207547169</v>
      </c>
      <c r="E106" s="37">
        <f t="shared" si="9"/>
        <v>0.76886792452830188</v>
      </c>
      <c r="G106" s="75">
        <v>1950</v>
      </c>
      <c r="H106" s="80">
        <v>311.2</v>
      </c>
      <c r="I106" s="84">
        <f t="shared" si="12"/>
        <v>-50.866396662948056</v>
      </c>
      <c r="K106" s="47">
        <f t="shared" si="10"/>
        <v>310.53869811320754</v>
      </c>
      <c r="L106" s="38">
        <f t="shared" si="13"/>
        <v>-50.97471824828321</v>
      </c>
    </row>
    <row r="107" spans="1:12" x14ac:dyDescent="0.25">
      <c r="A107" s="2">
        <v>1951</v>
      </c>
      <c r="B107" s="2">
        <v>1767</v>
      </c>
      <c r="C107" s="2">
        <f t="shared" si="7"/>
        <v>64.091000000000008</v>
      </c>
      <c r="D107" s="7">
        <f t="shared" si="8"/>
        <v>30.231603773584908</v>
      </c>
      <c r="E107" s="33">
        <f t="shared" si="9"/>
        <v>0.83349056603773586</v>
      </c>
      <c r="G107" s="75">
        <v>1951</v>
      </c>
      <c r="H107" s="80">
        <v>311.5</v>
      </c>
      <c r="I107" s="84">
        <f t="shared" si="12"/>
        <v>-52.28906084375663</v>
      </c>
      <c r="K107" s="47">
        <f t="shared" si="10"/>
        <v>310.9615754716981</v>
      </c>
      <c r="L107" s="35">
        <f t="shared" si="13"/>
        <v>-52.379598437918993</v>
      </c>
    </row>
    <row r="108" spans="1:12" x14ac:dyDescent="0.25">
      <c r="A108" s="39">
        <v>1952</v>
      </c>
      <c r="B108" s="39">
        <v>1795</v>
      </c>
      <c r="C108" s="39">
        <f t="shared" si="7"/>
        <v>65.88600000000001</v>
      </c>
      <c r="D108" s="40">
        <f t="shared" si="8"/>
        <v>31.078301886792456</v>
      </c>
      <c r="E108" s="41">
        <f t="shared" si="9"/>
        <v>0.84669811320754718</v>
      </c>
      <c r="G108" s="75">
        <v>1952</v>
      </c>
      <c r="H108" s="80">
        <v>311.8</v>
      </c>
      <c r="I108" s="84">
        <f t="shared" si="12"/>
        <v>-53.732284846357729</v>
      </c>
      <c r="K108" s="47">
        <f t="shared" si="10"/>
        <v>311.41999528301886</v>
      </c>
      <c r="L108" s="35">
        <f t="shared" si="13"/>
        <v>-53.797850712406991</v>
      </c>
    </row>
    <row r="109" spans="1:12" x14ac:dyDescent="0.25">
      <c r="A109" s="2">
        <v>1953</v>
      </c>
      <c r="B109" s="2">
        <v>1841</v>
      </c>
      <c r="C109" s="2">
        <f t="shared" si="7"/>
        <v>67.727000000000004</v>
      </c>
      <c r="D109" s="7">
        <f t="shared" si="8"/>
        <v>31.946698113207546</v>
      </c>
      <c r="E109" s="33">
        <f t="shared" si="9"/>
        <v>0.86839622641509429</v>
      </c>
      <c r="G109" s="75">
        <v>1953</v>
      </c>
      <c r="H109" s="80">
        <v>312.2</v>
      </c>
      <c r="I109" s="84">
        <f t="shared" si="12"/>
        <v>-55.193287442737486</v>
      </c>
      <c r="K109" s="47">
        <f t="shared" si="10"/>
        <v>311.88567924528303</v>
      </c>
      <c r="L109" s="9"/>
    </row>
    <row r="110" spans="1:12" x14ac:dyDescent="0.25">
      <c r="A110" s="2">
        <v>1954</v>
      </c>
      <c r="B110" s="2">
        <v>1865</v>
      </c>
      <c r="C110" s="2">
        <f t="shared" si="7"/>
        <v>69.591999999999999</v>
      </c>
      <c r="D110" s="7">
        <f t="shared" si="8"/>
        <v>32.826415094339623</v>
      </c>
      <c r="E110" s="33">
        <f t="shared" si="9"/>
        <v>0.87971698113207553</v>
      </c>
      <c r="G110" s="75">
        <v>1954</v>
      </c>
      <c r="H110" s="80">
        <v>312.8</v>
      </c>
      <c r="I110" s="84">
        <f t="shared" si="12"/>
        <v>-56.634234908073161</v>
      </c>
      <c r="K110" s="47">
        <f t="shared" si="10"/>
        <v>312.36329716981135</v>
      </c>
      <c r="L110" s="9"/>
    </row>
    <row r="111" spans="1:12" x14ac:dyDescent="0.25">
      <c r="A111" s="2">
        <v>1955</v>
      </c>
      <c r="B111" s="2">
        <v>2042</v>
      </c>
      <c r="C111" s="2">
        <f t="shared" si="7"/>
        <v>71.634</v>
      </c>
      <c r="D111" s="7">
        <f t="shared" si="8"/>
        <v>33.789622641509432</v>
      </c>
      <c r="E111" s="33">
        <f t="shared" si="9"/>
        <v>0.96320754716981127</v>
      </c>
      <c r="G111" s="75">
        <v>1955</v>
      </c>
      <c r="H111" s="80">
        <v>313.5</v>
      </c>
      <c r="I111" s="84">
        <f t="shared" si="12"/>
        <v>-58.19761668321749</v>
      </c>
      <c r="K111" s="47">
        <f t="shared" ref="K111:K112" si="14">K112-E111*0.54</f>
        <v>312.84714150943398</v>
      </c>
      <c r="L111" s="9"/>
    </row>
    <row r="112" spans="1:12" x14ac:dyDescent="0.25">
      <c r="A112" s="2">
        <v>1956</v>
      </c>
      <c r="B112" s="2">
        <v>2177</v>
      </c>
      <c r="C112" s="2">
        <f t="shared" si="7"/>
        <v>73.811000000000007</v>
      </c>
      <c r="D112" s="7">
        <f t="shared" si="8"/>
        <v>34.816509433962267</v>
      </c>
      <c r="E112" s="33">
        <f t="shared" si="9"/>
        <v>1.0268867924528302</v>
      </c>
      <c r="G112" s="75">
        <v>1956</v>
      </c>
      <c r="H112" s="80">
        <v>314.10000000000002</v>
      </c>
      <c r="I112" s="84">
        <f t="shared" si="12"/>
        <v>-59.884560859718995</v>
      </c>
      <c r="K112" s="47">
        <f t="shared" si="14"/>
        <v>313.36727358490566</v>
      </c>
      <c r="L112" s="9"/>
    </row>
    <row r="113" spans="1:12" x14ac:dyDescent="0.25">
      <c r="A113" s="2">
        <v>1957</v>
      </c>
      <c r="B113" s="2">
        <v>2270</v>
      </c>
      <c r="C113" s="2">
        <f t="shared" si="7"/>
        <v>76.081000000000003</v>
      </c>
      <c r="D113" s="7">
        <f t="shared" si="8"/>
        <v>35.887264150943395</v>
      </c>
      <c r="E113" s="33">
        <f t="shared" si="9"/>
        <v>1.070754716981132</v>
      </c>
      <c r="G113" s="75">
        <v>1957</v>
      </c>
      <c r="H113" s="80">
        <v>314.7</v>
      </c>
      <c r="I113" s="84">
        <f t="shared" si="12"/>
        <v>-61.641740261764731</v>
      </c>
      <c r="K113" s="47">
        <f>K114-E113*0.54</f>
        <v>313.92179245283018</v>
      </c>
      <c r="L113" s="9"/>
    </row>
    <row r="114" spans="1:12" x14ac:dyDescent="0.25">
      <c r="A114" s="42">
        <v>1958</v>
      </c>
      <c r="B114" s="2">
        <v>2330</v>
      </c>
      <c r="C114" s="2">
        <f t="shared" si="7"/>
        <v>78.411000000000001</v>
      </c>
      <c r="D114" s="7">
        <f t="shared" si="8"/>
        <v>36.986320754716978</v>
      </c>
      <c r="E114" s="33">
        <f t="shared" si="9"/>
        <v>1.0990566037735849</v>
      </c>
      <c r="G114" s="75">
        <v>1958</v>
      </c>
      <c r="H114" s="80">
        <v>315.2</v>
      </c>
      <c r="I114" s="84">
        <f t="shared" si="12"/>
        <v>-63.461728402451875</v>
      </c>
      <c r="K114" s="42">
        <v>314.5</v>
      </c>
      <c r="L114" s="9"/>
    </row>
    <row r="115" spans="1:12" x14ac:dyDescent="0.25">
      <c r="A115" s="2">
        <v>1959</v>
      </c>
      <c r="B115" s="2">
        <v>2454</v>
      </c>
      <c r="C115" s="2">
        <f t="shared" si="7"/>
        <v>80.864999999999995</v>
      </c>
      <c r="D115" s="7">
        <f t="shared" si="8"/>
        <v>38.143867924528294</v>
      </c>
      <c r="E115" s="7">
        <f t="shared" si="9"/>
        <v>1.1575471698113207</v>
      </c>
      <c r="I115" s="85"/>
    </row>
    <row r="116" spans="1:12" x14ac:dyDescent="0.25">
      <c r="A116" s="2">
        <v>1960</v>
      </c>
      <c r="B116" s="2">
        <v>2569</v>
      </c>
      <c r="C116" s="2">
        <f t="shared" si="7"/>
        <v>83.433999999999997</v>
      </c>
      <c r="D116" s="7">
        <f t="shared" si="8"/>
        <v>39.35566037735849</v>
      </c>
      <c r="E116" s="7">
        <f t="shared" si="9"/>
        <v>1.2117924528301887</v>
      </c>
      <c r="I116" s="85"/>
    </row>
    <row r="117" spans="1:12" x14ac:dyDescent="0.25">
      <c r="A117" s="2">
        <v>1961</v>
      </c>
      <c r="B117" s="2">
        <v>2580</v>
      </c>
      <c r="C117" s="2">
        <f t="shared" si="7"/>
        <v>86.013999999999996</v>
      </c>
      <c r="D117" s="7">
        <f t="shared" si="8"/>
        <v>40.572641509433957</v>
      </c>
      <c r="E117" s="7">
        <f t="shared" si="9"/>
        <v>1.2169811320754718</v>
      </c>
      <c r="I117" s="85"/>
    </row>
    <row r="118" spans="1:12" x14ac:dyDescent="0.25">
      <c r="A118" s="2">
        <v>1962</v>
      </c>
      <c r="B118" s="2">
        <v>2686</v>
      </c>
      <c r="C118" s="2">
        <f t="shared" si="7"/>
        <v>88.699999999999989</v>
      </c>
      <c r="D118" s="7">
        <f t="shared" si="8"/>
        <v>41.839622641509429</v>
      </c>
      <c r="E118" s="7">
        <f t="shared" si="9"/>
        <v>1.2669811320754718</v>
      </c>
      <c r="I118" s="85"/>
    </row>
    <row r="119" spans="1:12" x14ac:dyDescent="0.25">
      <c r="A119" s="2">
        <v>1963</v>
      </c>
      <c r="B119" s="2">
        <v>2833</v>
      </c>
      <c r="C119" s="2">
        <f t="shared" si="7"/>
        <v>91.532999999999987</v>
      </c>
      <c r="D119" s="7">
        <f t="shared" si="8"/>
        <v>43.175943396226408</v>
      </c>
      <c r="E119" s="7">
        <f t="shared" si="9"/>
        <v>1.3363207547169811</v>
      </c>
      <c r="I119" s="85"/>
    </row>
    <row r="120" spans="1:12" x14ac:dyDescent="0.25">
      <c r="A120" s="2">
        <v>1964</v>
      </c>
      <c r="B120" s="2">
        <v>2995</v>
      </c>
      <c r="C120" s="2">
        <f t="shared" si="7"/>
        <v>94.527999999999992</v>
      </c>
      <c r="D120" s="7">
        <f t="shared" si="8"/>
        <v>44.588679245283011</v>
      </c>
      <c r="E120" s="7">
        <f t="shared" si="9"/>
        <v>1.4127358490566038</v>
      </c>
      <c r="I120" s="85"/>
    </row>
    <row r="121" spans="1:12" x14ac:dyDescent="0.25">
      <c r="A121" s="2">
        <v>1965</v>
      </c>
      <c r="B121" s="2">
        <v>3130</v>
      </c>
      <c r="C121" s="2">
        <f t="shared" si="7"/>
        <v>97.657999999999987</v>
      </c>
      <c r="D121" s="7">
        <f t="shared" si="8"/>
        <v>46.065094339622632</v>
      </c>
      <c r="E121" s="7">
        <f t="shared" si="9"/>
        <v>1.4764150943396226</v>
      </c>
      <c r="I121" s="85"/>
    </row>
    <row r="122" spans="1:12" x14ac:dyDescent="0.25">
      <c r="A122" s="2">
        <v>1966</v>
      </c>
      <c r="B122" s="2">
        <v>3288</v>
      </c>
      <c r="C122" s="2">
        <f t="shared" si="7"/>
        <v>100.94599999999998</v>
      </c>
      <c r="D122" s="7">
        <f t="shared" si="8"/>
        <v>47.616037735849048</v>
      </c>
      <c r="E122" s="7">
        <f t="shared" si="9"/>
        <v>1.5509433962264152</v>
      </c>
      <c r="I122" s="85"/>
    </row>
    <row r="123" spans="1:12" x14ac:dyDescent="0.25">
      <c r="A123" s="2">
        <v>1967</v>
      </c>
      <c r="B123" s="2">
        <v>3393</v>
      </c>
      <c r="C123" s="2">
        <f t="shared" si="7"/>
        <v>104.33899999999998</v>
      </c>
      <c r="D123" s="7">
        <f t="shared" si="8"/>
        <v>49.216509433962251</v>
      </c>
      <c r="E123" s="7">
        <f t="shared" si="9"/>
        <v>1.6004716981132074</v>
      </c>
      <c r="I123" s="85"/>
    </row>
    <row r="124" spans="1:12" x14ac:dyDescent="0.25">
      <c r="A124" s="2">
        <v>1968</v>
      </c>
      <c r="B124" s="2">
        <v>3566</v>
      </c>
      <c r="C124" s="2">
        <f t="shared" si="7"/>
        <v>107.90499999999999</v>
      </c>
      <c r="D124" s="7">
        <f t="shared" si="8"/>
        <v>50.898584905660371</v>
      </c>
      <c r="E124" s="7">
        <f t="shared" si="9"/>
        <v>1.6820754716981132</v>
      </c>
      <c r="I124" s="85"/>
    </row>
    <row r="125" spans="1:12" x14ac:dyDescent="0.25">
      <c r="A125" s="2">
        <v>1969</v>
      </c>
      <c r="B125" s="2">
        <v>3780</v>
      </c>
      <c r="C125" s="2">
        <f t="shared" si="7"/>
        <v>111.68499999999999</v>
      </c>
      <c r="D125" s="7">
        <f t="shared" si="8"/>
        <v>52.681603773584897</v>
      </c>
      <c r="E125" s="7">
        <f t="shared" si="9"/>
        <v>1.7830188679245282</v>
      </c>
      <c r="I125" s="85"/>
    </row>
    <row r="126" spans="1:12" x14ac:dyDescent="0.25">
      <c r="A126" s="2">
        <v>1970</v>
      </c>
      <c r="B126" s="2">
        <v>4053</v>
      </c>
      <c r="C126" s="2">
        <f t="shared" si="7"/>
        <v>115.73799999999999</v>
      </c>
      <c r="D126" s="7">
        <f t="shared" si="8"/>
        <v>54.593396226415088</v>
      </c>
      <c r="E126" s="7">
        <f t="shared" si="9"/>
        <v>1.9117924528301886</v>
      </c>
      <c r="I126" s="85"/>
    </row>
    <row r="127" spans="1:12" x14ac:dyDescent="0.25">
      <c r="A127" s="2">
        <v>1971</v>
      </c>
      <c r="B127" s="2">
        <v>4208</v>
      </c>
      <c r="C127" s="2">
        <f t="shared" si="7"/>
        <v>119.94599999999998</v>
      </c>
      <c r="D127" s="7">
        <f t="shared" si="8"/>
        <v>56.578301886792445</v>
      </c>
      <c r="E127" s="7">
        <f t="shared" si="9"/>
        <v>1.9849056603773585</v>
      </c>
      <c r="I127" s="85"/>
    </row>
    <row r="128" spans="1:12" x14ac:dyDescent="0.25">
      <c r="A128" s="2">
        <v>1972</v>
      </c>
      <c r="B128" s="2">
        <v>4376</v>
      </c>
      <c r="C128" s="2">
        <f t="shared" si="7"/>
        <v>124.32199999999999</v>
      </c>
      <c r="D128" s="7">
        <f t="shared" si="8"/>
        <v>58.642452830188674</v>
      </c>
      <c r="E128" s="7">
        <f t="shared" si="9"/>
        <v>2.0641509433962266</v>
      </c>
      <c r="I128" s="85"/>
    </row>
    <row r="129" spans="1:9" x14ac:dyDescent="0.25">
      <c r="A129" s="2">
        <v>1973</v>
      </c>
      <c r="B129" s="2">
        <v>4614</v>
      </c>
      <c r="C129" s="2">
        <f t="shared" si="7"/>
        <v>128.93599999999998</v>
      </c>
      <c r="D129" s="7">
        <f t="shared" si="8"/>
        <v>60.818867924528291</v>
      </c>
      <c r="E129" s="7">
        <f t="shared" si="9"/>
        <v>2.1764150943396228</v>
      </c>
      <c r="I129" s="85"/>
    </row>
    <row r="130" spans="1:9" x14ac:dyDescent="0.25">
      <c r="A130" s="2">
        <v>1974</v>
      </c>
      <c r="B130" s="2">
        <v>4623</v>
      </c>
      <c r="C130" s="2">
        <f t="shared" si="7"/>
        <v>133.55899999999997</v>
      </c>
      <c r="D130" s="7">
        <f t="shared" si="8"/>
        <v>62.999528301886777</v>
      </c>
      <c r="E130" s="7">
        <f t="shared" si="9"/>
        <v>2.1806603773584907</v>
      </c>
    </row>
    <row r="131" spans="1:9" x14ac:dyDescent="0.25">
      <c r="A131" s="2">
        <v>1975</v>
      </c>
      <c r="B131" s="2">
        <v>4596</v>
      </c>
      <c r="C131" s="2">
        <f t="shared" si="7"/>
        <v>138.15499999999997</v>
      </c>
      <c r="D131" s="7">
        <f t="shared" si="8"/>
        <v>65.167452830188665</v>
      </c>
      <c r="E131" s="7">
        <f t="shared" si="9"/>
        <v>2.1679245283018869</v>
      </c>
    </row>
    <row r="132" spans="1:9" x14ac:dyDescent="0.25">
      <c r="A132" s="2">
        <v>1976</v>
      </c>
      <c r="B132" s="2">
        <v>4864</v>
      </c>
      <c r="C132" s="2">
        <f t="shared" si="7"/>
        <v>143.01899999999998</v>
      </c>
      <c r="D132" s="7">
        <f t="shared" si="8"/>
        <v>67.461792452830181</v>
      </c>
      <c r="E132" s="7">
        <f t="shared" si="9"/>
        <v>2.2943396226415094</v>
      </c>
    </row>
    <row r="133" spans="1:9" x14ac:dyDescent="0.25">
      <c r="A133" s="2">
        <v>1977</v>
      </c>
      <c r="B133" s="2">
        <v>5016</v>
      </c>
      <c r="C133" s="2">
        <f t="shared" si="7"/>
        <v>148.03499999999997</v>
      </c>
      <c r="D133" s="7">
        <f t="shared" si="8"/>
        <v>69.827830188679229</v>
      </c>
      <c r="E133" s="7">
        <f t="shared" si="9"/>
        <v>2.3660377358490567</v>
      </c>
    </row>
    <row r="134" spans="1:9" x14ac:dyDescent="0.25">
      <c r="A134" s="2">
        <v>1978</v>
      </c>
      <c r="B134" s="2">
        <v>5074</v>
      </c>
      <c r="C134" s="2">
        <f t="shared" si="7"/>
        <v>153.10899999999998</v>
      </c>
      <c r="D134" s="7">
        <f t="shared" si="8"/>
        <v>72.221226415094321</v>
      </c>
      <c r="E134" s="7">
        <f t="shared" si="9"/>
        <v>2.3933962264150943</v>
      </c>
    </row>
    <row r="135" spans="1:9" x14ac:dyDescent="0.25">
      <c r="A135" s="2">
        <v>1979</v>
      </c>
      <c r="B135" s="2">
        <v>5357</v>
      </c>
      <c r="C135" s="2">
        <f t="shared" ref="C135:C170" si="15">C134+B135/1000</f>
        <v>158.46599999999998</v>
      </c>
      <c r="D135" s="7">
        <f t="shared" ref="D135:D170" si="16">C135/$E$4</f>
        <v>74.748113207547163</v>
      </c>
      <c r="E135" s="7">
        <f t="shared" ref="E135:E170" si="17">B135/(1000*$E$4)</f>
        <v>2.5268867924528302</v>
      </c>
    </row>
    <row r="136" spans="1:9" x14ac:dyDescent="0.25">
      <c r="A136" s="2">
        <v>1980</v>
      </c>
      <c r="B136" s="2">
        <v>5301</v>
      </c>
      <c r="C136" s="2">
        <f t="shared" si="15"/>
        <v>163.76699999999997</v>
      </c>
      <c r="D136" s="7">
        <f t="shared" si="16"/>
        <v>77.248584905660351</v>
      </c>
      <c r="E136" s="7">
        <f t="shared" si="17"/>
        <v>2.5004716981132074</v>
      </c>
    </row>
    <row r="137" spans="1:9" x14ac:dyDescent="0.25">
      <c r="A137" s="2">
        <v>1981</v>
      </c>
      <c r="B137" s="2">
        <v>5138</v>
      </c>
      <c r="C137" s="2">
        <f t="shared" si="15"/>
        <v>168.90499999999997</v>
      </c>
      <c r="D137" s="7">
        <f t="shared" si="16"/>
        <v>79.672169811320742</v>
      </c>
      <c r="E137" s="7">
        <f t="shared" si="17"/>
        <v>2.4235849056603773</v>
      </c>
    </row>
    <row r="138" spans="1:9" x14ac:dyDescent="0.25">
      <c r="A138" s="2">
        <v>1982</v>
      </c>
      <c r="B138" s="2">
        <v>5094</v>
      </c>
      <c r="C138" s="2">
        <f t="shared" si="15"/>
        <v>173.99899999999997</v>
      </c>
      <c r="D138" s="7">
        <f t="shared" si="16"/>
        <v>82.074999999999974</v>
      </c>
      <c r="E138" s="7">
        <f t="shared" si="17"/>
        <v>2.4028301886792454</v>
      </c>
    </row>
    <row r="139" spans="1:9" x14ac:dyDescent="0.25">
      <c r="A139" s="2">
        <v>1983</v>
      </c>
      <c r="B139" s="2">
        <v>5075</v>
      </c>
      <c r="C139" s="2">
        <f t="shared" si="15"/>
        <v>179.07399999999996</v>
      </c>
      <c r="D139" s="7">
        <f t="shared" si="16"/>
        <v>84.468867924528283</v>
      </c>
      <c r="E139" s="7">
        <f t="shared" si="17"/>
        <v>2.3938679245283021</v>
      </c>
    </row>
    <row r="140" spans="1:9" x14ac:dyDescent="0.25">
      <c r="A140" s="2">
        <v>1984</v>
      </c>
      <c r="B140" s="2">
        <v>5258</v>
      </c>
      <c r="C140" s="2">
        <f t="shared" si="15"/>
        <v>184.33199999999997</v>
      </c>
      <c r="D140" s="7">
        <f t="shared" si="16"/>
        <v>86.94905660377357</v>
      </c>
      <c r="E140" s="7">
        <f t="shared" si="17"/>
        <v>2.4801886792452832</v>
      </c>
    </row>
    <row r="141" spans="1:9" x14ac:dyDescent="0.25">
      <c r="A141" s="2">
        <v>1985</v>
      </c>
      <c r="B141" s="2">
        <v>5417</v>
      </c>
      <c r="C141" s="2">
        <f t="shared" si="15"/>
        <v>189.74899999999997</v>
      </c>
      <c r="D141" s="7">
        <f t="shared" si="16"/>
        <v>89.504245283018847</v>
      </c>
      <c r="E141" s="7">
        <f t="shared" si="17"/>
        <v>2.5551886792452829</v>
      </c>
    </row>
    <row r="142" spans="1:9" x14ac:dyDescent="0.25">
      <c r="A142" s="2">
        <v>1986</v>
      </c>
      <c r="B142" s="2">
        <v>5583</v>
      </c>
      <c r="C142" s="2">
        <f t="shared" si="15"/>
        <v>195.33199999999997</v>
      </c>
      <c r="D142" s="7">
        <f t="shared" si="16"/>
        <v>92.137735849056583</v>
      </c>
      <c r="E142" s="7">
        <f t="shared" si="17"/>
        <v>2.6334905660377359</v>
      </c>
    </row>
    <row r="143" spans="1:9" x14ac:dyDescent="0.25">
      <c r="A143" s="2">
        <v>1987</v>
      </c>
      <c r="B143" s="2">
        <v>5725</v>
      </c>
      <c r="C143" s="2">
        <f t="shared" si="15"/>
        <v>201.05699999999996</v>
      </c>
      <c r="D143" s="7">
        <f t="shared" si="16"/>
        <v>94.838207547169787</v>
      </c>
      <c r="E143" s="7">
        <f t="shared" si="17"/>
        <v>2.7004716981132075</v>
      </c>
    </row>
    <row r="144" spans="1:9" x14ac:dyDescent="0.25">
      <c r="A144" s="2">
        <v>1988</v>
      </c>
      <c r="B144" s="2">
        <v>5936</v>
      </c>
      <c r="C144" s="2">
        <f t="shared" si="15"/>
        <v>206.99299999999997</v>
      </c>
      <c r="D144" s="7">
        <f t="shared" si="16"/>
        <v>97.638207547169785</v>
      </c>
      <c r="E144" s="7">
        <f t="shared" si="17"/>
        <v>2.8</v>
      </c>
    </row>
    <row r="145" spans="1:5" x14ac:dyDescent="0.25">
      <c r="A145" s="2">
        <v>1989</v>
      </c>
      <c r="B145" s="2">
        <v>6066</v>
      </c>
      <c r="C145" s="2">
        <f t="shared" si="15"/>
        <v>213.05899999999997</v>
      </c>
      <c r="D145" s="7">
        <f t="shared" si="16"/>
        <v>100.49952830188677</v>
      </c>
      <c r="E145" s="7">
        <f t="shared" si="17"/>
        <v>2.861320754716981</v>
      </c>
    </row>
    <row r="146" spans="1:5" x14ac:dyDescent="0.25">
      <c r="A146" s="2">
        <v>1990</v>
      </c>
      <c r="B146" s="2">
        <v>6074</v>
      </c>
      <c r="C146" s="2">
        <f t="shared" si="15"/>
        <v>219.13299999999998</v>
      </c>
      <c r="D146" s="7">
        <f t="shared" si="16"/>
        <v>103.36462264150941</v>
      </c>
      <c r="E146" s="7">
        <f t="shared" si="17"/>
        <v>2.8650943396226416</v>
      </c>
    </row>
    <row r="147" spans="1:5" x14ac:dyDescent="0.25">
      <c r="A147" s="2">
        <v>1991</v>
      </c>
      <c r="B147" s="2">
        <v>6142</v>
      </c>
      <c r="C147" s="2">
        <f t="shared" si="15"/>
        <v>225.27499999999998</v>
      </c>
      <c r="D147" s="7">
        <f t="shared" si="16"/>
        <v>106.26179245283018</v>
      </c>
      <c r="E147" s="7">
        <f t="shared" si="17"/>
        <v>2.8971698113207549</v>
      </c>
    </row>
    <row r="148" spans="1:5" x14ac:dyDescent="0.25">
      <c r="A148" s="2">
        <v>1992</v>
      </c>
      <c r="B148" s="2">
        <v>6078</v>
      </c>
      <c r="C148" s="2">
        <f t="shared" si="15"/>
        <v>231.35299999999998</v>
      </c>
      <c r="D148" s="7">
        <f t="shared" si="16"/>
        <v>109.12877358490564</v>
      </c>
      <c r="E148" s="7">
        <f t="shared" si="17"/>
        <v>2.8669811320754719</v>
      </c>
    </row>
    <row r="149" spans="1:5" x14ac:dyDescent="0.25">
      <c r="A149" s="2">
        <v>1993</v>
      </c>
      <c r="B149" s="2">
        <v>6070</v>
      </c>
      <c r="C149" s="2">
        <f t="shared" si="15"/>
        <v>237.42299999999997</v>
      </c>
      <c r="D149" s="7">
        <f t="shared" si="16"/>
        <v>111.99198113207545</v>
      </c>
      <c r="E149" s="7">
        <f t="shared" si="17"/>
        <v>2.8632075471698113</v>
      </c>
    </row>
    <row r="150" spans="1:5" x14ac:dyDescent="0.25">
      <c r="A150" s="2">
        <v>1994</v>
      </c>
      <c r="B150" s="2">
        <v>6174</v>
      </c>
      <c r="C150" s="2">
        <f t="shared" si="15"/>
        <v>243.59699999999998</v>
      </c>
      <c r="D150" s="7">
        <f t="shared" si="16"/>
        <v>114.90424528301885</v>
      </c>
      <c r="E150" s="7">
        <f t="shared" si="17"/>
        <v>2.9122641509433964</v>
      </c>
    </row>
    <row r="151" spans="1:5" x14ac:dyDescent="0.25">
      <c r="A151" s="2">
        <v>1995</v>
      </c>
      <c r="B151" s="2">
        <v>6305</v>
      </c>
      <c r="C151" s="2">
        <f t="shared" si="15"/>
        <v>249.90199999999999</v>
      </c>
      <c r="D151" s="7">
        <f t="shared" si="16"/>
        <v>117.87830188679244</v>
      </c>
      <c r="E151" s="7">
        <f t="shared" si="17"/>
        <v>2.9740566037735849</v>
      </c>
    </row>
    <row r="152" spans="1:5" x14ac:dyDescent="0.25">
      <c r="A152" s="2">
        <v>1996</v>
      </c>
      <c r="B152" s="2">
        <v>6448</v>
      </c>
      <c r="C152" s="2">
        <f t="shared" si="15"/>
        <v>256.34999999999997</v>
      </c>
      <c r="D152" s="7">
        <f t="shared" si="16"/>
        <v>120.91981132075469</v>
      </c>
      <c r="E152" s="7">
        <f t="shared" si="17"/>
        <v>3.0415094339622644</v>
      </c>
    </row>
    <row r="153" spans="1:5" x14ac:dyDescent="0.25">
      <c r="A153" s="2">
        <v>1997</v>
      </c>
      <c r="B153" s="2">
        <v>6556</v>
      </c>
      <c r="C153" s="2">
        <f t="shared" si="15"/>
        <v>262.90599999999995</v>
      </c>
      <c r="D153" s="7">
        <f t="shared" si="16"/>
        <v>124.01226415094337</v>
      </c>
      <c r="E153" s="7">
        <f t="shared" si="17"/>
        <v>3.0924528301886793</v>
      </c>
    </row>
    <row r="154" spans="1:5" x14ac:dyDescent="0.25">
      <c r="A154" s="2">
        <v>1998</v>
      </c>
      <c r="B154" s="2">
        <v>6576</v>
      </c>
      <c r="C154" s="2">
        <f t="shared" si="15"/>
        <v>269.48199999999997</v>
      </c>
      <c r="D154" s="7">
        <f t="shared" si="16"/>
        <v>127.11415094339621</v>
      </c>
      <c r="E154" s="7">
        <f t="shared" si="17"/>
        <v>3.1018867924528304</v>
      </c>
    </row>
    <row r="155" spans="1:5" x14ac:dyDescent="0.25">
      <c r="A155" s="2">
        <v>1999</v>
      </c>
      <c r="B155" s="2">
        <v>6561</v>
      </c>
      <c r="C155" s="2">
        <f t="shared" si="15"/>
        <v>276.04299999999995</v>
      </c>
      <c r="D155" s="7">
        <f t="shared" si="16"/>
        <v>130.20896226415093</v>
      </c>
      <c r="E155" s="7">
        <f t="shared" si="17"/>
        <v>3.094811320754717</v>
      </c>
    </row>
    <row r="156" spans="1:5" x14ac:dyDescent="0.25">
      <c r="A156" s="2">
        <v>2000</v>
      </c>
      <c r="B156" s="2">
        <v>6733</v>
      </c>
      <c r="C156" s="2">
        <f t="shared" si="15"/>
        <v>282.77599999999995</v>
      </c>
      <c r="D156" s="7">
        <f t="shared" si="16"/>
        <v>133.38490566037734</v>
      </c>
      <c r="E156" s="7">
        <f t="shared" si="17"/>
        <v>3.175943396226415</v>
      </c>
    </row>
    <row r="157" spans="1:5" x14ac:dyDescent="0.25">
      <c r="A157" s="2">
        <v>2001</v>
      </c>
      <c r="B157" s="2">
        <v>6893</v>
      </c>
      <c r="C157" s="2">
        <f t="shared" si="15"/>
        <v>289.66899999999993</v>
      </c>
      <c r="D157" s="7">
        <f t="shared" si="16"/>
        <v>136.63632075471693</v>
      </c>
      <c r="E157" s="7">
        <f t="shared" si="17"/>
        <v>3.2514150943396225</v>
      </c>
    </row>
    <row r="158" spans="1:5" x14ac:dyDescent="0.25">
      <c r="A158" s="2">
        <v>2002</v>
      </c>
      <c r="B158" s="2">
        <v>6994</v>
      </c>
      <c r="C158" s="2">
        <f t="shared" si="15"/>
        <v>296.6629999999999</v>
      </c>
      <c r="D158" s="7">
        <f t="shared" si="16"/>
        <v>139.93537735849051</v>
      </c>
      <c r="E158" s="7">
        <f t="shared" si="17"/>
        <v>3.2990566037735851</v>
      </c>
    </row>
    <row r="159" spans="1:5" x14ac:dyDescent="0.25">
      <c r="A159" s="2">
        <v>2003</v>
      </c>
      <c r="B159" s="2">
        <v>7376</v>
      </c>
      <c r="C159" s="2">
        <f t="shared" si="15"/>
        <v>304.03899999999987</v>
      </c>
      <c r="D159" s="7">
        <f t="shared" si="16"/>
        <v>143.41462264150937</v>
      </c>
      <c r="E159" s="7">
        <f t="shared" si="17"/>
        <v>3.479245283018868</v>
      </c>
    </row>
    <row r="160" spans="1:5" x14ac:dyDescent="0.25">
      <c r="A160" s="2">
        <v>2004</v>
      </c>
      <c r="B160" s="2">
        <v>7743</v>
      </c>
      <c r="C160" s="2">
        <f t="shared" si="15"/>
        <v>311.78199999999987</v>
      </c>
      <c r="D160" s="7">
        <f t="shared" si="16"/>
        <v>147.0669811320754</v>
      </c>
      <c r="E160" s="7">
        <f t="shared" si="17"/>
        <v>3.6523584905660376</v>
      </c>
    </row>
    <row r="161" spans="1:5" x14ac:dyDescent="0.25">
      <c r="A161" s="2">
        <v>2005</v>
      </c>
      <c r="B161" s="2">
        <v>8042</v>
      </c>
      <c r="C161" s="2">
        <f t="shared" si="15"/>
        <v>319.82399999999984</v>
      </c>
      <c r="D161" s="7">
        <f t="shared" si="16"/>
        <v>150.8603773584905</v>
      </c>
      <c r="E161" s="7">
        <f t="shared" si="17"/>
        <v>3.7933962264150942</v>
      </c>
    </row>
    <row r="162" spans="1:5" x14ac:dyDescent="0.25">
      <c r="A162" s="2">
        <v>2006</v>
      </c>
      <c r="B162" s="2">
        <v>8336</v>
      </c>
      <c r="C162" s="2">
        <f t="shared" si="15"/>
        <v>328.15999999999985</v>
      </c>
      <c r="D162" s="7">
        <f t="shared" si="16"/>
        <v>154.79245283018861</v>
      </c>
      <c r="E162" s="7">
        <f t="shared" si="17"/>
        <v>3.9320754716981132</v>
      </c>
    </row>
    <row r="163" spans="1:5" x14ac:dyDescent="0.25">
      <c r="A163" s="2">
        <v>2007</v>
      </c>
      <c r="B163" s="2">
        <v>8503</v>
      </c>
      <c r="C163" s="2">
        <f t="shared" si="15"/>
        <v>336.66299999999984</v>
      </c>
      <c r="D163" s="7">
        <f t="shared" si="16"/>
        <v>158.80330188679238</v>
      </c>
      <c r="E163" s="7">
        <f t="shared" si="17"/>
        <v>4.0108490566037736</v>
      </c>
    </row>
    <row r="164" spans="1:5" x14ac:dyDescent="0.25">
      <c r="A164" s="2">
        <v>2008</v>
      </c>
      <c r="B164" s="2">
        <v>8776</v>
      </c>
      <c r="C164" s="2">
        <f t="shared" si="15"/>
        <v>345.43899999999985</v>
      </c>
      <c r="D164" s="7">
        <f t="shared" si="16"/>
        <v>162.9429245283018</v>
      </c>
      <c r="E164" s="7">
        <f t="shared" si="17"/>
        <v>4.1396226415094342</v>
      </c>
    </row>
    <row r="165" spans="1:5" x14ac:dyDescent="0.25">
      <c r="A165" s="2">
        <v>2009</v>
      </c>
      <c r="B165" s="2">
        <v>8697</v>
      </c>
      <c r="C165" s="2">
        <f t="shared" si="15"/>
        <v>354.13599999999985</v>
      </c>
      <c r="D165" s="7">
        <f t="shared" si="16"/>
        <v>167.04528301886785</v>
      </c>
      <c r="E165" s="7">
        <f t="shared" si="17"/>
        <v>4.1023584905660373</v>
      </c>
    </row>
    <row r="166" spans="1:5" x14ac:dyDescent="0.25">
      <c r="A166" s="2">
        <v>2010</v>
      </c>
      <c r="B166" s="2">
        <v>9128</v>
      </c>
      <c r="C166" s="2">
        <f t="shared" si="15"/>
        <v>363.26399999999984</v>
      </c>
      <c r="D166" s="7">
        <f t="shared" si="16"/>
        <v>171.35094339622634</v>
      </c>
      <c r="E166" s="7">
        <f t="shared" si="17"/>
        <v>4.3056603773584907</v>
      </c>
    </row>
    <row r="167" spans="1:5" x14ac:dyDescent="0.25">
      <c r="A167" s="2">
        <v>2011</v>
      </c>
      <c r="B167" s="2">
        <v>9503</v>
      </c>
      <c r="C167" s="2">
        <f t="shared" si="15"/>
        <v>372.76699999999983</v>
      </c>
      <c r="D167" s="7">
        <f t="shared" si="16"/>
        <v>175.83349056603765</v>
      </c>
      <c r="E167" s="7">
        <f t="shared" si="17"/>
        <v>4.4825471698113208</v>
      </c>
    </row>
    <row r="168" spans="1:5" x14ac:dyDescent="0.25">
      <c r="A168" s="2">
        <v>2012</v>
      </c>
      <c r="B168" s="2">
        <v>9673</v>
      </c>
      <c r="C168" s="2">
        <f t="shared" si="15"/>
        <v>382.43999999999983</v>
      </c>
      <c r="D168" s="7">
        <f t="shared" si="16"/>
        <v>180.39622641509425</v>
      </c>
      <c r="E168" s="7">
        <f t="shared" si="17"/>
        <v>4.5627358490566037</v>
      </c>
    </row>
    <row r="169" spans="1:5" x14ac:dyDescent="0.25">
      <c r="A169" s="2">
        <v>2013</v>
      </c>
      <c r="B169" s="2">
        <v>9773</v>
      </c>
      <c r="C169" s="2">
        <f t="shared" si="15"/>
        <v>392.21299999999985</v>
      </c>
      <c r="D169" s="7">
        <f t="shared" si="16"/>
        <v>185.00613207547161</v>
      </c>
      <c r="E169" s="7">
        <f t="shared" si="17"/>
        <v>4.6099056603773585</v>
      </c>
    </row>
    <row r="170" spans="1:5" x14ac:dyDescent="0.25">
      <c r="A170" s="2">
        <v>2014</v>
      </c>
      <c r="B170" s="2">
        <v>9855</v>
      </c>
      <c r="C170" s="2">
        <f t="shared" si="15"/>
        <v>402.06799999999987</v>
      </c>
      <c r="D170" s="7">
        <f t="shared" si="16"/>
        <v>189.654716981132</v>
      </c>
      <c r="E170" s="7">
        <f t="shared" si="17"/>
        <v>4.6485849056603774</v>
      </c>
    </row>
  </sheetData>
  <sheetProtection selectLockedCells="1" selectUnlockedCells="1"/>
  <hyperlinks>
    <hyperlink ref="A1" r:id="rId1"/>
  </hyperlink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2"/>
  <headerFooter alignWithMargins="0">
    <oddHeader>&amp;C&amp;"Times New Roman,Normal"&amp;12&amp;A</oddHeader>
    <oddFooter>&amp;C&amp;"Times New Roman,Normal"&amp;12Page &amp;P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5" name="Scroll Bar 1">
              <controlPr defaultSize="0" autoPict="0">
                <anchor moveWithCells="1">
                  <from>
                    <xdr:col>11</xdr:col>
                    <xdr:colOff>266700</xdr:colOff>
                    <xdr:row>0</xdr:row>
                    <xdr:rowOff>198120</xdr:rowOff>
                  </from>
                  <to>
                    <xdr:col>11</xdr:col>
                    <xdr:colOff>1706880</xdr:colOff>
                    <xdr:row>0</xdr:row>
                    <xdr:rowOff>525780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S46"/>
  <sheetViews>
    <sheetView zoomScale="70" zoomScaleNormal="70" workbookViewId="0">
      <selection activeCell="A2" sqref="A2"/>
    </sheetView>
  </sheetViews>
  <sheetFormatPr baseColWidth="10" defaultColWidth="11.5546875" defaultRowHeight="14.4" x14ac:dyDescent="0.3"/>
  <cols>
    <col min="1" max="2" width="11.5546875" style="108"/>
    <col min="3" max="3" width="1.109375" style="108" customWidth="1"/>
    <col min="4" max="4" width="23.88671875" style="108" customWidth="1"/>
    <col min="5" max="5" width="21.109375" style="108" customWidth="1"/>
    <col min="6" max="6" width="17.88671875" style="109" customWidth="1"/>
    <col min="7" max="7" width="20.109375" style="108" customWidth="1"/>
    <col min="8" max="8" width="20.44140625" style="108" customWidth="1"/>
    <col min="9" max="9" width="18.33203125" style="108" customWidth="1"/>
    <col min="10" max="16384" width="11.5546875" style="108"/>
  </cols>
  <sheetData>
    <row r="1" spans="1:19" ht="17.399999999999999" x14ac:dyDescent="0.3">
      <c r="A1" s="11" t="s">
        <v>1530</v>
      </c>
      <c r="J1" s="124" t="s">
        <v>1527</v>
      </c>
      <c r="P1" s="124" t="s">
        <v>1528</v>
      </c>
    </row>
    <row r="2" spans="1:19" ht="31.95" customHeight="1" x14ac:dyDescent="0.3">
      <c r="E2" s="108">
        <v>75</v>
      </c>
      <c r="G2" s="110">
        <v>24</v>
      </c>
      <c r="I2" s="124" t="s">
        <v>1529</v>
      </c>
      <c r="J2" s="123"/>
      <c r="K2" s="123"/>
      <c r="L2" s="123"/>
      <c r="N2" s="123"/>
      <c r="O2" s="123"/>
      <c r="P2" s="123"/>
      <c r="Q2" s="123"/>
      <c r="R2" s="124" t="s">
        <v>1531</v>
      </c>
      <c r="S2" s="123"/>
    </row>
    <row r="3" spans="1:19" ht="24.6" customHeight="1" x14ac:dyDescent="0.4">
      <c r="E3" s="111" t="s">
        <v>1537</v>
      </c>
      <c r="F3" s="112" t="s">
        <v>1522</v>
      </c>
      <c r="G3" s="113" t="s">
        <v>1523</v>
      </c>
      <c r="I3" s="124" t="s">
        <v>1532</v>
      </c>
      <c r="J3" s="123"/>
      <c r="K3" s="123"/>
      <c r="L3" s="123"/>
      <c r="M3" s="123"/>
      <c r="N3" s="123"/>
      <c r="O3" s="123"/>
      <c r="P3" s="123"/>
      <c r="R3" s="123"/>
      <c r="S3" s="123"/>
    </row>
    <row r="4" spans="1:19" ht="26.4" thickBot="1" x14ac:dyDescent="0.55000000000000004">
      <c r="E4" s="114">
        <f>E2/10-8</f>
        <v>-0.5</v>
      </c>
      <c r="F4" s="115">
        <v>-28</v>
      </c>
      <c r="G4" s="116">
        <f>G2/100</f>
        <v>0.24</v>
      </c>
      <c r="H4" s="108" t="s">
        <v>1524</v>
      </c>
      <c r="I4" s="124" t="s">
        <v>1530</v>
      </c>
      <c r="J4" s="123"/>
      <c r="K4" s="123"/>
      <c r="L4" s="123"/>
      <c r="M4" s="123"/>
      <c r="N4" s="123"/>
      <c r="O4" s="123"/>
      <c r="P4" s="123"/>
      <c r="Q4" s="123"/>
      <c r="R4" s="123"/>
      <c r="S4" s="123"/>
    </row>
    <row r="5" spans="1:19" ht="15" thickBot="1" x14ac:dyDescent="0.35">
      <c r="H5" s="133" t="s">
        <v>1535</v>
      </c>
      <c r="I5"/>
    </row>
    <row r="6" spans="1:19" ht="40.200000000000003" thickTop="1" x14ac:dyDescent="0.35">
      <c r="B6" s="12" t="s">
        <v>18</v>
      </c>
      <c r="C6" s="125" t="s">
        <v>1525</v>
      </c>
      <c r="D6" s="138" t="s">
        <v>1533</v>
      </c>
      <c r="E6" s="139" t="s">
        <v>1526</v>
      </c>
      <c r="F6" s="140" t="s">
        <v>1536</v>
      </c>
      <c r="G6" s="141" t="s">
        <v>1523</v>
      </c>
      <c r="H6" s="134" t="str">
        <f>+CONCATENATE(H5,100*G4,H4)</f>
        <v xml:space="preserve"> Modèle d13C airborne fraction = 24%</v>
      </c>
    </row>
    <row r="7" spans="1:19" ht="15.6" x14ac:dyDescent="0.3">
      <c r="A7" s="117"/>
      <c r="B7" s="118">
        <v>1981</v>
      </c>
      <c r="C7" s="126"/>
      <c r="D7" s="129">
        <v>-7.593</v>
      </c>
      <c r="E7" s="127">
        <v>340.11</v>
      </c>
      <c r="F7" s="120">
        <v>2.4235849056603773</v>
      </c>
      <c r="G7" s="132">
        <f>F7*$G$4</f>
        <v>0.58166037735849052</v>
      </c>
      <c r="H7" s="135">
        <f>D7</f>
        <v>-7.593</v>
      </c>
    </row>
    <row r="8" spans="1:19" ht="15.6" x14ac:dyDescent="0.3">
      <c r="B8" s="27">
        <v>1982</v>
      </c>
      <c r="C8" s="126"/>
      <c r="D8" s="129">
        <v>-7.6040000000000001</v>
      </c>
      <c r="E8" s="127">
        <v>341.45</v>
      </c>
      <c r="F8" s="121">
        <v>2.4028301886792454</v>
      </c>
      <c r="G8" s="132">
        <f t="shared" ref="G8:G41" si="0">F8*$G$4</f>
        <v>0.57667924528301884</v>
      </c>
      <c r="H8" s="136">
        <f t="shared" ref="H8:H41" si="1">(E7*H7+G7*$F$4+(F7-G7)*$E$4)/E8</f>
        <v>-7.6135969624547926</v>
      </c>
    </row>
    <row r="9" spans="1:19" ht="15.6" x14ac:dyDescent="0.3">
      <c r="B9" s="27">
        <v>1983</v>
      </c>
      <c r="C9" s="126"/>
      <c r="D9" s="129">
        <v>-7.6580000000000004</v>
      </c>
      <c r="E9" s="127">
        <v>343.05</v>
      </c>
      <c r="F9" s="121">
        <v>2.3938679245283021</v>
      </c>
      <c r="G9" s="132">
        <f t="shared" si="0"/>
        <v>0.57452830188679249</v>
      </c>
      <c r="H9" s="136">
        <f t="shared" si="1"/>
        <v>-7.6278174527614375</v>
      </c>
    </row>
    <row r="10" spans="1:19" ht="15.6" x14ac:dyDescent="0.3">
      <c r="B10" s="27">
        <v>1984</v>
      </c>
      <c r="C10" s="126"/>
      <c r="D10" s="129">
        <v>-7.7190000000000003</v>
      </c>
      <c r="E10" s="127">
        <v>344.65</v>
      </c>
      <c r="F10" s="121">
        <v>2.4801886792452832</v>
      </c>
      <c r="G10" s="132">
        <f t="shared" si="0"/>
        <v>0.59524528301886792</v>
      </c>
      <c r="H10" s="136">
        <f t="shared" si="1"/>
        <v>-7.6417212808181123</v>
      </c>
      <c r="I10"/>
    </row>
    <row r="11" spans="1:19" ht="15.6" x14ac:dyDescent="0.3">
      <c r="B11" s="27">
        <v>1985</v>
      </c>
      <c r="C11" s="126">
        <v>-7.593</v>
      </c>
      <c r="D11" s="129">
        <v>-7.681</v>
      </c>
      <c r="E11" s="127">
        <v>346.12</v>
      </c>
      <c r="F11" s="121">
        <v>2.5551886792452829</v>
      </c>
      <c r="G11" s="132">
        <f t="shared" si="0"/>
        <v>0.61324528301886783</v>
      </c>
      <c r="H11" s="136">
        <f t="shared" si="1"/>
        <v>-7.66014266455739</v>
      </c>
    </row>
    <row r="12" spans="1:19" ht="15.6" x14ac:dyDescent="0.3">
      <c r="B12" s="27">
        <v>1986</v>
      </c>
      <c r="C12" s="126">
        <v>-7.6529999999999996</v>
      </c>
      <c r="D12" s="129">
        <v>-7.6479999999999997</v>
      </c>
      <c r="E12" s="127">
        <v>347.42</v>
      </c>
      <c r="F12" s="121">
        <v>2.6334905660377359</v>
      </c>
      <c r="G12" s="132">
        <f t="shared" si="0"/>
        <v>0.63203773584905665</v>
      </c>
      <c r="H12" s="136">
        <f t="shared" si="1"/>
        <v>-7.6836981713178441</v>
      </c>
    </row>
    <row r="13" spans="1:19" ht="15.6" x14ac:dyDescent="0.3">
      <c r="B13" s="27">
        <v>1987</v>
      </c>
      <c r="C13" s="126">
        <v>-7.6710000000000003</v>
      </c>
      <c r="D13" s="129">
        <v>-7.7080000000000002</v>
      </c>
      <c r="E13" s="127">
        <v>349.19</v>
      </c>
      <c r="F13" s="121">
        <v>2.7004716981132075</v>
      </c>
      <c r="G13" s="132">
        <f t="shared" si="0"/>
        <v>0.64811320754716983</v>
      </c>
      <c r="H13" s="136">
        <f t="shared" si="1"/>
        <v>-7.6982966342051995</v>
      </c>
    </row>
    <row r="14" spans="1:19" ht="15.6" x14ac:dyDescent="0.3">
      <c r="B14" s="27">
        <v>1988</v>
      </c>
      <c r="C14" s="126">
        <v>-7.74</v>
      </c>
      <c r="D14" s="129">
        <v>-7.7830000000000004</v>
      </c>
      <c r="E14" s="127">
        <v>351.57</v>
      </c>
      <c r="F14" s="121">
        <v>2.8</v>
      </c>
      <c r="G14" s="132">
        <f t="shared" si="0"/>
        <v>0.67199999999999993</v>
      </c>
      <c r="H14" s="136">
        <f t="shared" si="1"/>
        <v>-7.7007183512663691</v>
      </c>
    </row>
    <row r="15" spans="1:19" ht="15.6" x14ac:dyDescent="0.3">
      <c r="B15" s="27">
        <v>1989</v>
      </c>
      <c r="C15" s="126">
        <v>-7.7549999999999999</v>
      </c>
      <c r="D15" s="129">
        <v>-7.8040000000000003</v>
      </c>
      <c r="E15" s="127">
        <v>353.12</v>
      </c>
      <c r="F15" s="121">
        <v>2.861320754716981</v>
      </c>
      <c r="G15" s="132">
        <f t="shared" si="0"/>
        <v>0.68671698113207547</v>
      </c>
      <c r="H15" s="136">
        <f t="shared" si="1"/>
        <v>-7.7232146317249581</v>
      </c>
    </row>
    <row r="16" spans="1:19" ht="15.6" x14ac:dyDescent="0.3">
      <c r="B16" s="27">
        <v>1990</v>
      </c>
      <c r="C16" s="126">
        <v>-7.7729999999999997</v>
      </c>
      <c r="D16" s="130">
        <v>-7.8442499999999988</v>
      </c>
      <c r="E16" s="127">
        <v>354.39</v>
      </c>
      <c r="F16" s="121">
        <v>2.8650943396226416</v>
      </c>
      <c r="G16" s="132">
        <f t="shared" si="0"/>
        <v>0.68762264150943397</v>
      </c>
      <c r="H16" s="136">
        <f t="shared" si="1"/>
        <v>-7.7528624625785367</v>
      </c>
    </row>
    <row r="17" spans="2:8" ht="15.6" x14ac:dyDescent="0.3">
      <c r="B17" s="27">
        <v>1991</v>
      </c>
      <c r="C17" s="126">
        <v>-7.7489999999999997</v>
      </c>
      <c r="D17" s="130">
        <v>-7.8661666666666656</v>
      </c>
      <c r="E17" s="127">
        <v>355.61</v>
      </c>
      <c r="F17" s="121">
        <v>2.8971698113207549</v>
      </c>
      <c r="G17" s="132">
        <f t="shared" si="0"/>
        <v>0.69532075471698118</v>
      </c>
      <c r="H17" s="136">
        <f t="shared" si="1"/>
        <v>-7.7834681193569599</v>
      </c>
    </row>
    <row r="18" spans="2:8" ht="15.6" x14ac:dyDescent="0.3">
      <c r="B18" s="27">
        <v>1992</v>
      </c>
      <c r="C18" s="126">
        <v>-7.7809999999999997</v>
      </c>
      <c r="D18" s="130">
        <v>-7.8557500000000005</v>
      </c>
      <c r="E18" s="127">
        <v>356.45</v>
      </c>
      <c r="F18" s="121">
        <v>2.8669811320754719</v>
      </c>
      <c r="G18" s="132">
        <f t="shared" si="0"/>
        <v>0.68807547169811323</v>
      </c>
      <c r="H18" s="136">
        <f t="shared" si="1"/>
        <v>-7.8228335070413966</v>
      </c>
    </row>
    <row r="19" spans="2:8" ht="15.6" x14ac:dyDescent="0.3">
      <c r="B19" s="27">
        <v>1993</v>
      </c>
      <c r="C19" s="126">
        <v>-7.7779999999999996</v>
      </c>
      <c r="D19" s="130">
        <v>-7.8740833333333331</v>
      </c>
      <c r="E19" s="127">
        <v>357.1</v>
      </c>
      <c r="F19" s="121">
        <v>2.8632075471698113</v>
      </c>
      <c r="G19" s="132">
        <f t="shared" si="0"/>
        <v>0.68716981132075472</v>
      </c>
      <c r="H19" s="136">
        <f t="shared" si="1"/>
        <v>-7.8655966665433814</v>
      </c>
    </row>
    <row r="20" spans="2:8" ht="15.6" x14ac:dyDescent="0.3">
      <c r="B20" s="27">
        <v>1994</v>
      </c>
      <c r="C20" s="126">
        <v>-7.8029999999999999</v>
      </c>
      <c r="D20" s="130">
        <v>-7.8924166666666666</v>
      </c>
      <c r="E20" s="127">
        <v>358.83</v>
      </c>
      <c r="F20" s="121">
        <v>2.9122641509433964</v>
      </c>
      <c r="G20" s="132">
        <f t="shared" si="0"/>
        <v>0.6989433962264151</v>
      </c>
      <c r="H20" s="136">
        <f t="shared" si="1"/>
        <v>-7.8843277964706049</v>
      </c>
    </row>
    <row r="21" spans="2:8" ht="15.6" x14ac:dyDescent="0.3">
      <c r="B21" s="27">
        <v>1995</v>
      </c>
      <c r="C21" s="126">
        <v>-7.8449999999999998</v>
      </c>
      <c r="D21" s="130">
        <v>-7.9547499999999998</v>
      </c>
      <c r="E21" s="127">
        <v>360.82</v>
      </c>
      <c r="F21" s="121">
        <v>2.9740566037735849</v>
      </c>
      <c r="G21" s="132">
        <f t="shared" si="0"/>
        <v>0.71377358490566034</v>
      </c>
      <c r="H21" s="136">
        <f t="shared" si="1"/>
        <v>-7.8981498217372801</v>
      </c>
    </row>
    <row r="22" spans="2:8" ht="15.6" x14ac:dyDescent="0.3">
      <c r="B22" s="27">
        <v>1996</v>
      </c>
      <c r="C22" s="126">
        <v>-7.8730000000000002</v>
      </c>
      <c r="D22" s="130">
        <v>-7.9661666666666688</v>
      </c>
      <c r="E22" s="127">
        <v>362.61</v>
      </c>
      <c r="F22" s="121">
        <v>3.0415094339622644</v>
      </c>
      <c r="G22" s="132">
        <f t="shared" si="0"/>
        <v>0.72996226415094345</v>
      </c>
      <c r="H22" s="136">
        <f t="shared" si="1"/>
        <v>-7.9173939509832527</v>
      </c>
    </row>
    <row r="23" spans="2:8" ht="15.6" x14ac:dyDescent="0.3">
      <c r="B23" s="27">
        <v>1997</v>
      </c>
      <c r="C23" s="126">
        <v>-7.8869999999999996</v>
      </c>
      <c r="D23" s="130">
        <v>-7.9632499999999995</v>
      </c>
      <c r="E23" s="127">
        <v>363.73</v>
      </c>
      <c r="F23" s="121">
        <v>3.0924528301886793</v>
      </c>
      <c r="G23" s="132">
        <f t="shared" si="0"/>
        <v>0.74218867924528298</v>
      </c>
      <c r="H23" s="136">
        <f t="shared" si="1"/>
        <v>-7.9523848391586327</v>
      </c>
    </row>
    <row r="24" spans="2:8" ht="15.6" x14ac:dyDescent="0.3">
      <c r="B24" s="27">
        <v>1998</v>
      </c>
      <c r="C24" s="126">
        <v>-7.9470000000000001</v>
      </c>
      <c r="D24" s="130">
        <v>-8.0625</v>
      </c>
      <c r="E24" s="127">
        <v>366.7</v>
      </c>
      <c r="F24" s="121">
        <v>3.1018867924528304</v>
      </c>
      <c r="G24" s="132">
        <f t="shared" si="0"/>
        <v>0.74445283018867925</v>
      </c>
      <c r="H24" s="136">
        <f t="shared" si="1"/>
        <v>-7.9478520661071963</v>
      </c>
    </row>
    <row r="25" spans="2:8" ht="15.6" x14ac:dyDescent="0.3">
      <c r="B25" s="27">
        <v>1999</v>
      </c>
      <c r="C25" s="126">
        <v>-7.9880000000000004</v>
      </c>
      <c r="D25" s="130">
        <v>-8.0730000000000004</v>
      </c>
      <c r="E25" s="127">
        <v>368.38</v>
      </c>
      <c r="F25" s="121">
        <v>3.094811320754717</v>
      </c>
      <c r="G25" s="132">
        <f t="shared" si="0"/>
        <v>0.74275471698113205</v>
      </c>
      <c r="H25" s="136">
        <f t="shared" si="1"/>
        <v>-7.9713902732719566</v>
      </c>
    </row>
    <row r="26" spans="2:8" ht="15.6" x14ac:dyDescent="0.3">
      <c r="B26" s="27">
        <v>2000</v>
      </c>
      <c r="C26" s="126">
        <v>-7.9779999999999998</v>
      </c>
      <c r="D26" s="130">
        <v>-8.0634166666666669</v>
      </c>
      <c r="E26" s="127">
        <v>369.55</v>
      </c>
      <c r="F26" s="121">
        <v>3.175943396226415</v>
      </c>
      <c r="G26" s="132">
        <f t="shared" si="0"/>
        <v>0.76222641509433953</v>
      </c>
      <c r="H26" s="136">
        <f t="shared" si="1"/>
        <v>-8.005611985510166</v>
      </c>
    </row>
    <row r="27" spans="2:8" ht="15.6" x14ac:dyDescent="0.3">
      <c r="B27" s="27">
        <v>2001</v>
      </c>
      <c r="C27" s="126">
        <v>-7.9880000000000004</v>
      </c>
      <c r="D27" s="130">
        <v>-8.072000000000001</v>
      </c>
      <c r="E27" s="127">
        <v>371.14</v>
      </c>
      <c r="F27" s="121">
        <v>3.2514150943396225</v>
      </c>
      <c r="G27" s="132">
        <f t="shared" si="0"/>
        <v>0.78033962264150936</v>
      </c>
      <c r="H27" s="136">
        <f t="shared" si="1"/>
        <v>-8.0320717447822645</v>
      </c>
    </row>
    <row r="28" spans="2:8" ht="15.6" x14ac:dyDescent="0.3">
      <c r="B28" s="27">
        <v>2002</v>
      </c>
      <c r="C28" s="126">
        <v>-8.0180000000000007</v>
      </c>
      <c r="D28" s="130">
        <v>-8.0989166666666677</v>
      </c>
      <c r="E28" s="127">
        <v>373.28</v>
      </c>
      <c r="F28" s="121">
        <v>3.2990566037735851</v>
      </c>
      <c r="G28" s="132">
        <f t="shared" si="0"/>
        <v>0.79177358490566041</v>
      </c>
      <c r="H28" s="136">
        <f t="shared" si="1"/>
        <v>-8.0478679664817321</v>
      </c>
    </row>
    <row r="29" spans="2:8" ht="15.6" x14ac:dyDescent="0.3">
      <c r="B29" s="27">
        <v>2003</v>
      </c>
      <c r="C29" s="126">
        <v>-8.0719999999999992</v>
      </c>
      <c r="D29" s="130">
        <v>-8.1687500000000011</v>
      </c>
      <c r="E29" s="127">
        <v>375.8</v>
      </c>
      <c r="F29" s="121">
        <v>3.479245283018868</v>
      </c>
      <c r="G29" s="132">
        <f t="shared" si="0"/>
        <v>0.83501886792452829</v>
      </c>
      <c r="H29" s="136">
        <f t="shared" si="1"/>
        <v>-8.0562305918443151</v>
      </c>
    </row>
    <row r="30" spans="2:8" ht="15.6" x14ac:dyDescent="0.3">
      <c r="B30" s="27">
        <v>2004</v>
      </c>
      <c r="C30" s="126">
        <v>-8.1080000000000005</v>
      </c>
      <c r="D30" s="130">
        <v>-8.1867499999999982</v>
      </c>
      <c r="E30" s="127">
        <v>377.52</v>
      </c>
      <c r="F30" s="121">
        <v>3.6523584905660376</v>
      </c>
      <c r="G30" s="132">
        <f t="shared" si="0"/>
        <v>0.87656603773584896</v>
      </c>
      <c r="H30" s="136">
        <f t="shared" si="1"/>
        <v>-8.0849599966214445</v>
      </c>
    </row>
    <row r="31" spans="2:8" ht="15.6" x14ac:dyDescent="0.3">
      <c r="B31" s="27">
        <v>2005</v>
      </c>
      <c r="C31" s="126">
        <v>-8.1280000000000001</v>
      </c>
      <c r="D31" s="130">
        <v>-8.222999999999999</v>
      </c>
      <c r="E31" s="127">
        <v>379.8</v>
      </c>
      <c r="F31" s="121">
        <v>3.7933962264150942</v>
      </c>
      <c r="G31" s="132">
        <f t="shared" si="0"/>
        <v>0.91041509433962253</v>
      </c>
      <c r="H31" s="136">
        <f t="shared" si="1"/>
        <v>-8.1047020621578376</v>
      </c>
    </row>
    <row r="32" spans="2:8" ht="15.6" x14ac:dyDescent="0.3">
      <c r="B32" s="27">
        <v>2006</v>
      </c>
      <c r="C32" s="126">
        <v>-8.1389999999999993</v>
      </c>
      <c r="D32" s="130">
        <v>-8.2428333333333335</v>
      </c>
      <c r="E32" s="127">
        <v>381.9</v>
      </c>
      <c r="F32" s="121">
        <v>3.9320754716981132</v>
      </c>
      <c r="G32" s="132">
        <f t="shared" si="0"/>
        <v>0.94369811320754715</v>
      </c>
      <c r="H32" s="136">
        <f t="shared" si="1"/>
        <v>-8.1306597444752402</v>
      </c>
    </row>
    <row r="33" spans="2:8" ht="15.6" x14ac:dyDescent="0.3">
      <c r="B33" s="27">
        <v>2007</v>
      </c>
      <c r="C33" s="126">
        <v>-8.1349999999999998</v>
      </c>
      <c r="D33" s="130">
        <v>-8.2681666666666676</v>
      </c>
      <c r="E33" s="127">
        <v>383.79</v>
      </c>
      <c r="F33" s="121">
        <v>4.0108490566037736</v>
      </c>
      <c r="G33" s="132">
        <f t="shared" si="0"/>
        <v>0.96260377358490556</v>
      </c>
      <c r="H33" s="136">
        <f t="shared" si="1"/>
        <v>-8.1633619746844648</v>
      </c>
    </row>
    <row r="34" spans="2:8" ht="15.6" x14ac:dyDescent="0.3">
      <c r="B34" s="27">
        <v>2008</v>
      </c>
      <c r="C34" s="126">
        <v>-8.15</v>
      </c>
      <c r="D34" s="130">
        <v>-8.2873333333333328</v>
      </c>
      <c r="E34" s="127">
        <v>385.6</v>
      </c>
      <c r="F34" s="121">
        <v>4.1396226415094342</v>
      </c>
      <c r="G34" s="132">
        <f t="shared" si="0"/>
        <v>0.99350943396226421</v>
      </c>
      <c r="H34" s="136">
        <f t="shared" si="1"/>
        <v>-8.1988945035426291</v>
      </c>
    </row>
    <row r="35" spans="2:8" ht="15.6" x14ac:dyDescent="0.3">
      <c r="B35" s="27">
        <v>2009</v>
      </c>
      <c r="C35" s="126"/>
      <c r="D35" s="130">
        <v>-8.2944999999999993</v>
      </c>
      <c r="E35" s="127">
        <v>387.43</v>
      </c>
      <c r="F35" s="121">
        <v>4.1023584905660373</v>
      </c>
      <c r="G35" s="132">
        <f t="shared" si="0"/>
        <v>0.98456603773584894</v>
      </c>
      <c r="H35" s="136">
        <f t="shared" si="1"/>
        <v>-8.2360298410571069</v>
      </c>
    </row>
    <row r="36" spans="2:8" ht="15.6" x14ac:dyDescent="0.3">
      <c r="B36" s="27">
        <v>2010</v>
      </c>
      <c r="C36" s="126"/>
      <c r="D36" s="130">
        <v>-8.3368333333333347</v>
      </c>
      <c r="E36" s="127">
        <v>389.9</v>
      </c>
      <c r="F36" s="121">
        <v>4.3056603773584907</v>
      </c>
      <c r="G36" s="132">
        <f t="shared" si="0"/>
        <v>1.0333584905660378</v>
      </c>
      <c r="H36" s="136">
        <f t="shared" si="1"/>
        <v>-8.2585580574603075</v>
      </c>
    </row>
    <row r="37" spans="2:8" ht="15.6" x14ac:dyDescent="0.3">
      <c r="B37" s="27">
        <v>2011</v>
      </c>
      <c r="C37" s="126"/>
      <c r="D37" s="130">
        <v>-8.3259999999999987</v>
      </c>
      <c r="E37" s="127">
        <v>391.65</v>
      </c>
      <c r="F37" s="121">
        <v>4.4825471698113208</v>
      </c>
      <c r="G37" s="132">
        <f t="shared" si="0"/>
        <v>1.0758113207547169</v>
      </c>
      <c r="H37" s="136">
        <f t="shared" si="1"/>
        <v>-8.2997114139742596</v>
      </c>
    </row>
    <row r="38" spans="2:8" ht="15.6" x14ac:dyDescent="0.3">
      <c r="B38" s="27">
        <v>2012</v>
      </c>
      <c r="C38" s="126"/>
      <c r="D38" s="130">
        <v>-8.3659999999999997</v>
      </c>
      <c r="E38" s="127">
        <v>393.85</v>
      </c>
      <c r="F38" s="121">
        <v>4.5627358490566037</v>
      </c>
      <c r="G38" s="132">
        <f t="shared" si="0"/>
        <v>1.0950566037735849</v>
      </c>
      <c r="H38" s="136">
        <f t="shared" si="1"/>
        <v>-8.3341578270627874</v>
      </c>
    </row>
    <row r="39" spans="2:8" ht="15.6" x14ac:dyDescent="0.3">
      <c r="B39" s="27">
        <v>2013</v>
      </c>
      <c r="C39" s="126"/>
      <c r="D39" s="130">
        <v>-8.4299999999999979</v>
      </c>
      <c r="E39" s="127">
        <v>396.52</v>
      </c>
      <c r="F39" s="121">
        <v>4.6099056603773585</v>
      </c>
      <c r="G39" s="132">
        <f t="shared" si="0"/>
        <v>1.1063773584905661</v>
      </c>
      <c r="H39" s="136">
        <f t="shared" si="1"/>
        <v>-8.359738436187282</v>
      </c>
    </row>
    <row r="40" spans="2:8" ht="16.2" thickBot="1" x14ac:dyDescent="0.35">
      <c r="B40" s="27">
        <v>2014</v>
      </c>
      <c r="C40" s="126"/>
      <c r="D40" s="131">
        <v>-8.4392500000000013</v>
      </c>
      <c r="E40" s="127">
        <v>398.65</v>
      </c>
      <c r="F40" s="122">
        <v>4.6485849056603774</v>
      </c>
      <c r="G40" s="132">
        <f t="shared" si="0"/>
        <v>1.1156603773584906</v>
      </c>
      <c r="H40" s="136">
        <f t="shared" si="1"/>
        <v>-8.3971750028989351</v>
      </c>
    </row>
    <row r="41" spans="2:8" ht="16.8" thickTop="1" thickBot="1" x14ac:dyDescent="0.35">
      <c r="B41" s="27">
        <v>2015</v>
      </c>
      <c r="C41" s="2"/>
      <c r="D41" s="128"/>
      <c r="E41" s="119">
        <v>400.83</v>
      </c>
      <c r="F41" s="121">
        <v>4.6872641509433999</v>
      </c>
      <c r="G41" s="132">
        <f t="shared" si="0"/>
        <v>1.1249433962264159</v>
      </c>
      <c r="H41" s="137">
        <f t="shared" si="1"/>
        <v>-8.4338466874631361</v>
      </c>
    </row>
    <row r="42" spans="2:8" x14ac:dyDescent="0.3">
      <c r="F42" s="108"/>
    </row>
    <row r="43" spans="2:8" x14ac:dyDescent="0.3">
      <c r="F43" s="108"/>
    </row>
    <row r="44" spans="2:8" x14ac:dyDescent="0.3">
      <c r="F44" s="108"/>
    </row>
    <row r="45" spans="2:8" x14ac:dyDescent="0.3">
      <c r="F45" s="108"/>
    </row>
    <row r="46" spans="2:8" x14ac:dyDescent="0.3">
      <c r="F46" s="108"/>
    </row>
  </sheetData>
  <hyperlinks>
    <hyperlink ref="J1" r:id="rId1"/>
    <hyperlink ref="P1" r:id="rId2"/>
    <hyperlink ref="I2" r:id="rId3"/>
    <hyperlink ref="I4" r:id="rId4"/>
    <hyperlink ref="R2" r:id="rId5"/>
    <hyperlink ref="I3" r:id="rId6"/>
    <hyperlink ref="A1" r:id="rId7"/>
  </hyperlinks>
  <pageMargins left="0.7" right="0.7" top="0.75" bottom="0.75" header="0.3" footer="0.3"/>
  <pageSetup paperSize="9" orientation="portrait" r:id="rId8"/>
  <drawing r:id="rId9"/>
  <legacyDrawing r:id="rId10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11" name="Scroll Bar 1">
              <controlPr defaultSize="0" autoPict="0">
                <anchor moveWithCells="1">
                  <from>
                    <xdr:col>5</xdr:col>
                    <xdr:colOff>1165860</xdr:colOff>
                    <xdr:row>1</xdr:row>
                    <xdr:rowOff>45720</xdr:rowOff>
                  </from>
                  <to>
                    <xdr:col>7</xdr:col>
                    <xdr:colOff>22860</xdr:colOff>
                    <xdr:row>1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12" name="Scroll Bar 2">
              <controlPr defaultSize="0" autoPict="0">
                <anchor moveWithCells="1">
                  <from>
                    <xdr:col>4</xdr:col>
                    <xdr:colOff>22860</xdr:colOff>
                    <xdr:row>1</xdr:row>
                    <xdr:rowOff>22860</xdr:rowOff>
                  </from>
                  <to>
                    <xdr:col>5</xdr:col>
                    <xdr:colOff>0</xdr:colOff>
                    <xdr:row>1</xdr:row>
                    <xdr:rowOff>388620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109"/>
  <sheetViews>
    <sheetView topLeftCell="Z40" zoomScale="180" zoomScaleNormal="180" workbookViewId="0">
      <selection activeCell="AG50" sqref="AG50"/>
    </sheetView>
  </sheetViews>
  <sheetFormatPr baseColWidth="10" defaultColWidth="8.88671875" defaultRowHeight="14.4" x14ac:dyDescent="0.3"/>
  <cols>
    <col min="1" max="1" width="4.6640625" customWidth="1"/>
    <col min="2" max="2" width="21.77734375" customWidth="1"/>
    <col min="3" max="5" width="10.77734375" customWidth="1"/>
    <col min="6" max="6" width="15" customWidth="1"/>
    <col min="7" max="8" width="10.77734375" customWidth="1"/>
    <col min="9" max="9" width="41.33203125" customWidth="1"/>
    <col min="10" max="10" width="16.6640625" customWidth="1"/>
    <col min="11" max="11" width="4.6640625" customWidth="1"/>
    <col min="12" max="12" width="46.44140625" customWidth="1"/>
    <col min="13" max="13" width="15.44140625" customWidth="1"/>
    <col min="14" max="14" width="32.6640625" customWidth="1"/>
    <col min="15" max="15" width="1.5546875" customWidth="1"/>
    <col min="16" max="16" width="22.109375" customWidth="1"/>
    <col min="17" max="17" width="5.88671875" customWidth="1"/>
    <col min="18" max="18" width="40.77734375" customWidth="1"/>
    <col min="19" max="21" width="14.6640625" customWidth="1"/>
    <col min="22" max="22" width="4.6640625" customWidth="1"/>
    <col min="23" max="23" width="15.6640625" customWidth="1"/>
    <col min="24" max="24" width="11" customWidth="1"/>
    <col min="25" max="25" width="12.5546875" customWidth="1"/>
    <col min="26" max="27" width="11" customWidth="1"/>
    <col min="28" max="28" width="1.33203125" customWidth="1"/>
    <col min="29" max="29" width="19.21875" customWidth="1"/>
    <col min="30" max="30" width="26.33203125" customWidth="1"/>
    <col min="31" max="31" width="2.109375" customWidth="1"/>
    <col min="32" max="32" width="17.5546875" customWidth="1"/>
    <col min="33" max="33" width="20.77734375" customWidth="1"/>
    <col min="34" max="34" width="3" customWidth="1"/>
    <col min="35" max="1012" width="11" customWidth="1"/>
  </cols>
  <sheetData>
    <row r="1" spans="1:16" x14ac:dyDescent="0.3">
      <c r="B1" s="50" t="s">
        <v>9</v>
      </c>
      <c r="C1" s="50">
        <v>5730</v>
      </c>
    </row>
    <row r="2" spans="1:16" ht="7.2" customHeight="1" thickBot="1" x14ac:dyDescent="0.35">
      <c r="B2" s="89" t="s">
        <v>34</v>
      </c>
      <c r="C2" s="90">
        <f>LN(2)/C1</f>
        <v>1.2096809433855938E-4</v>
      </c>
      <c r="I2" s="97"/>
      <c r="J2" s="97"/>
      <c r="K2" s="97"/>
      <c r="L2" s="97"/>
      <c r="M2" s="97"/>
      <c r="N2" s="97"/>
      <c r="O2" s="97"/>
    </row>
    <row r="3" spans="1:16" ht="24.6" thickTop="1" x14ac:dyDescent="0.4">
      <c r="A3" s="91"/>
      <c r="B3" s="92" t="s">
        <v>35</v>
      </c>
      <c r="C3" s="93">
        <f>1/C2</f>
        <v>8266.6425842937606</v>
      </c>
      <c r="D3" s="91"/>
      <c r="K3" s="97"/>
      <c r="L3" s="194"/>
      <c r="M3" s="195" t="s">
        <v>1548</v>
      </c>
      <c r="N3" s="196" t="s">
        <v>6</v>
      </c>
      <c r="O3" s="97"/>
    </row>
    <row r="4" spans="1:16" ht="22.8" customHeight="1" x14ac:dyDescent="0.4">
      <c r="B4" s="97"/>
      <c r="C4" s="97"/>
      <c r="D4" s="97"/>
      <c r="E4" s="97"/>
      <c r="F4" s="182" t="s">
        <v>10</v>
      </c>
      <c r="G4" s="182" t="s">
        <v>11</v>
      </c>
      <c r="H4" s="97"/>
      <c r="K4" s="97"/>
      <c r="L4" s="197" t="s">
        <v>16</v>
      </c>
      <c r="M4" s="198" t="s">
        <v>1549</v>
      </c>
      <c r="N4" s="199" t="s">
        <v>1550</v>
      </c>
      <c r="O4" s="97"/>
      <c r="P4" s="97"/>
    </row>
    <row r="5" spans="1:16" ht="21" x14ac:dyDescent="0.4">
      <c r="B5" s="175" t="s">
        <v>12</v>
      </c>
      <c r="C5" s="175">
        <v>10</v>
      </c>
      <c r="D5" s="175">
        <v>50</v>
      </c>
      <c r="E5" s="176">
        <v>100</v>
      </c>
      <c r="F5" s="175">
        <v>5730</v>
      </c>
      <c r="G5" s="175">
        <v>8267</v>
      </c>
      <c r="H5" s="177">
        <v>50000</v>
      </c>
      <c r="K5" s="97"/>
      <c r="L5" s="197" t="s">
        <v>14</v>
      </c>
      <c r="M5" s="200" t="s">
        <v>7</v>
      </c>
      <c r="N5" s="199" t="s">
        <v>1553</v>
      </c>
      <c r="O5" s="97"/>
      <c r="P5" s="97"/>
    </row>
    <row r="6" spans="1:16" ht="21.6" thickBot="1" x14ac:dyDescent="0.45">
      <c r="B6" s="175" t="s">
        <v>13</v>
      </c>
      <c r="C6" s="178">
        <f t="shared" ref="C6:H6" si="0">EXP(-C5/$C$3)</f>
        <v>0.99879105042566929</v>
      </c>
      <c r="D6" s="178">
        <f t="shared" si="0"/>
        <v>0.99396985006024541</v>
      </c>
      <c r="E6" s="179">
        <f t="shared" si="0"/>
        <v>0.98797606282878681</v>
      </c>
      <c r="F6" s="178">
        <f t="shared" si="0"/>
        <v>0.5</v>
      </c>
      <c r="G6" s="178">
        <f t="shared" si="0"/>
        <v>0.36786353591770449</v>
      </c>
      <c r="H6" s="180">
        <f t="shared" si="0"/>
        <v>2.3616264657260618E-3</v>
      </c>
      <c r="K6" s="97"/>
      <c r="L6" s="201" t="s">
        <v>15</v>
      </c>
      <c r="M6" s="202" t="s">
        <v>8</v>
      </c>
      <c r="N6" s="203" t="s">
        <v>1551</v>
      </c>
      <c r="O6" s="97"/>
      <c r="P6" s="97"/>
    </row>
    <row r="7" spans="1:16" ht="21.6" customHeight="1" thickTop="1" x14ac:dyDescent="0.3">
      <c r="B7" s="175" t="s">
        <v>1517</v>
      </c>
      <c r="C7" s="178">
        <f t="shared" ref="C7:H7" si="1">1-C6</f>
        <v>1.2089495743307088E-3</v>
      </c>
      <c r="D7" s="178">
        <f t="shared" si="1"/>
        <v>6.0301499397545921E-3</v>
      </c>
      <c r="E7" s="179">
        <f t="shared" si="1"/>
        <v>1.2023937171213195E-2</v>
      </c>
      <c r="F7" s="181">
        <f t="shared" si="1"/>
        <v>0.5</v>
      </c>
      <c r="G7" s="181">
        <f t="shared" si="1"/>
        <v>0.63213646408229551</v>
      </c>
      <c r="H7" s="180">
        <f t="shared" si="1"/>
        <v>0.99763837353427398</v>
      </c>
      <c r="K7" s="97"/>
      <c r="L7" s="97"/>
      <c r="M7" s="97"/>
      <c r="N7" s="97"/>
      <c r="O7" s="97"/>
      <c r="P7" s="97"/>
    </row>
    <row r="9" spans="1:16" ht="25.2" customHeight="1" x14ac:dyDescent="0.3"/>
    <row r="10" spans="1:16" ht="33.6" customHeight="1" x14ac:dyDescent="0.3"/>
    <row r="11" spans="1:16" ht="22.2" customHeight="1" x14ac:dyDescent="0.3"/>
    <row r="13" spans="1:16" ht="5.4" customHeight="1" x14ac:dyDescent="0.3">
      <c r="N13" s="97"/>
      <c r="O13" s="97"/>
    </row>
    <row r="19" spans="17:25" ht="24" thickBot="1" x14ac:dyDescent="0.5">
      <c r="Q19" s="183"/>
      <c r="R19" s="183"/>
      <c r="S19" s="183"/>
      <c r="T19" s="183"/>
      <c r="U19" s="183"/>
    </row>
    <row r="20" spans="17:25" ht="33.6" customHeight="1" x14ac:dyDescent="0.45">
      <c r="Q20" s="183"/>
      <c r="R20" s="184"/>
      <c r="S20" s="185"/>
      <c r="T20" s="185"/>
      <c r="U20" s="185"/>
      <c r="W20" s="102" t="s">
        <v>1518</v>
      </c>
      <c r="X20" s="100" t="s">
        <v>1519</v>
      </c>
      <c r="Y20" s="104" t="s">
        <v>1520</v>
      </c>
    </row>
    <row r="21" spans="17:25" ht="27" customHeight="1" thickBot="1" x14ac:dyDescent="0.5">
      <c r="Q21" s="183"/>
      <c r="R21" s="186"/>
      <c r="S21" s="187">
        <f>1-T21</f>
        <v>0.98885999999999996</v>
      </c>
      <c r="T21" s="188">
        <v>1.1140000000000001E-2</v>
      </c>
      <c r="U21" s="189"/>
      <c r="W21" s="103">
        <f>100*0.0112372</f>
        <v>1.1237199999999998</v>
      </c>
      <c r="X21" s="101">
        <v>0</v>
      </c>
      <c r="Y21" s="94">
        <f t="shared" ref="Y21:Y26" si="2">(X21*1.12372/1000)+1.12372</f>
        <v>1.1237200000000001</v>
      </c>
    </row>
    <row r="22" spans="17:25" ht="25.8" customHeight="1" thickTop="1" thickBot="1" x14ac:dyDescent="0.5">
      <c r="Q22" s="183"/>
      <c r="R22" s="190"/>
      <c r="S22" s="191">
        <f>1-T22</f>
        <v>0.98907999999999996</v>
      </c>
      <c r="T22" s="192">
        <v>1.0919999999999999E-2</v>
      </c>
      <c r="U22" s="193">
        <v>0</v>
      </c>
      <c r="W22" s="95"/>
      <c r="X22" s="96">
        <v>-7.6</v>
      </c>
      <c r="Y22" s="94">
        <f t="shared" si="2"/>
        <v>1.115179728</v>
      </c>
    </row>
    <row r="23" spans="17:25" ht="15" thickTop="1" x14ac:dyDescent="0.3">
      <c r="W23" s="95"/>
      <c r="X23" s="96">
        <v>-8.5</v>
      </c>
      <c r="Y23" s="94">
        <f t="shared" si="2"/>
        <v>1.11416838</v>
      </c>
    </row>
    <row r="24" spans="17:25" x14ac:dyDescent="0.3">
      <c r="W24" s="95"/>
      <c r="X24" s="106">
        <v>-30</v>
      </c>
      <c r="Y24" s="94">
        <f t="shared" si="2"/>
        <v>1.0900084000000001</v>
      </c>
    </row>
    <row r="25" spans="17:25" x14ac:dyDescent="0.3">
      <c r="W25" s="95"/>
      <c r="X25" s="107">
        <v>-28</v>
      </c>
      <c r="Y25" s="105">
        <f t="shared" si="2"/>
        <v>1.09225584</v>
      </c>
    </row>
    <row r="26" spans="17:25" x14ac:dyDescent="0.3">
      <c r="W26" s="95"/>
      <c r="X26" s="106">
        <v>-27</v>
      </c>
      <c r="Y26" s="94">
        <f t="shared" si="2"/>
        <v>1.09337956</v>
      </c>
    </row>
    <row r="36" spans="28:34" x14ac:dyDescent="0.3">
      <c r="AE36" s="97"/>
    </row>
    <row r="37" spans="28:34" x14ac:dyDescent="0.3">
      <c r="AE37" s="97"/>
    </row>
    <row r="38" spans="28:34" x14ac:dyDescent="0.3">
      <c r="AE38" s="97"/>
    </row>
    <row r="39" spans="28:34" ht="17.399999999999999" x14ac:dyDescent="0.3">
      <c r="AE39" s="97"/>
      <c r="AF39" s="154" t="s">
        <v>1552</v>
      </c>
    </row>
    <row r="40" spans="28:34" x14ac:dyDescent="0.3">
      <c r="AE40" s="97"/>
    </row>
    <row r="41" spans="28:34" ht="21.6" customHeight="1" x14ac:dyDescent="0.4">
      <c r="AB41" s="155"/>
      <c r="AC41" s="208" t="s">
        <v>1554</v>
      </c>
      <c r="AD41" s="207"/>
      <c r="AE41" s="156"/>
      <c r="AF41" s="209" t="s">
        <v>1544</v>
      </c>
      <c r="AG41" s="209"/>
      <c r="AH41" s="155"/>
    </row>
    <row r="42" spans="28:34" ht="41.4" customHeight="1" thickBot="1" x14ac:dyDescent="0.4">
      <c r="AB42" s="155"/>
      <c r="AC42" s="157"/>
      <c r="AD42" s="157" t="s">
        <v>1555</v>
      </c>
      <c r="AE42" s="156"/>
      <c r="AF42" s="157" t="s">
        <v>1539</v>
      </c>
      <c r="AG42" s="157" t="s">
        <v>1538</v>
      </c>
      <c r="AH42" s="155"/>
    </row>
    <row r="43" spans="28:34" ht="21.6" thickTop="1" x14ac:dyDescent="0.4">
      <c r="AB43" s="155"/>
      <c r="AC43" s="158" t="s">
        <v>1540</v>
      </c>
      <c r="AD43" s="159">
        <v>4.7</v>
      </c>
      <c r="AE43" s="160"/>
      <c r="AF43" s="161">
        <v>0.16</v>
      </c>
      <c r="AG43" s="162">
        <v>7.5</v>
      </c>
      <c r="AH43" s="155"/>
    </row>
    <row r="44" spans="28:34" ht="21" x14ac:dyDescent="0.4">
      <c r="AB44" s="155"/>
      <c r="AC44" s="163" t="s">
        <v>1541</v>
      </c>
      <c r="AD44" s="164">
        <v>6.2</v>
      </c>
      <c r="AE44" s="165"/>
      <c r="AF44" s="166">
        <v>0.21</v>
      </c>
      <c r="AG44" s="167">
        <v>9.5</v>
      </c>
      <c r="AH44" s="155"/>
    </row>
    <row r="45" spans="28:34" ht="21.6" thickBot="1" x14ac:dyDescent="0.45">
      <c r="AB45" s="155"/>
      <c r="AC45" s="168" t="s">
        <v>1542</v>
      </c>
      <c r="AD45" s="169">
        <v>7.8</v>
      </c>
      <c r="AE45" s="170"/>
      <c r="AF45" s="171">
        <v>0.27</v>
      </c>
      <c r="AG45" s="172">
        <v>12.5</v>
      </c>
      <c r="AH45" s="155"/>
    </row>
    <row r="46" spans="28:34" ht="19.8" customHeight="1" thickTop="1" x14ac:dyDescent="0.35">
      <c r="AB46" s="155"/>
      <c r="AC46" s="156"/>
      <c r="AD46" s="156"/>
      <c r="AE46" s="156"/>
      <c r="AF46" s="156"/>
      <c r="AG46" s="156"/>
      <c r="AH46" s="155"/>
    </row>
    <row r="47" spans="28:34" ht="21" x14ac:dyDescent="0.4">
      <c r="AB47" s="155"/>
      <c r="AC47" s="173" t="s">
        <v>1543</v>
      </c>
      <c r="AD47" s="173">
        <v>16.2</v>
      </c>
      <c r="AE47" s="156"/>
      <c r="AF47" s="174">
        <v>0.55000000000000004</v>
      </c>
      <c r="AG47" s="173" t="s">
        <v>1545</v>
      </c>
      <c r="AH47" s="155"/>
    </row>
    <row r="48" spans="28:34" ht="20.399999999999999" x14ac:dyDescent="0.35">
      <c r="AB48" s="155"/>
      <c r="AC48" s="155"/>
      <c r="AD48" s="155"/>
      <c r="AE48" s="156"/>
      <c r="AF48" s="155"/>
      <c r="AG48" s="155"/>
      <c r="AH48" s="155"/>
    </row>
    <row r="49" spans="31:31" ht="9" customHeight="1" x14ac:dyDescent="0.3">
      <c r="AE49" s="97"/>
    </row>
    <row r="50" spans="31:31" x14ac:dyDescent="0.3">
      <c r="AE50" s="97"/>
    </row>
    <row r="51" spans="31:31" x14ac:dyDescent="0.3">
      <c r="AE51" s="97"/>
    </row>
    <row r="52" spans="31:31" x14ac:dyDescent="0.3">
      <c r="AE52" s="97"/>
    </row>
    <row r="104" ht="21.6" customHeight="1" x14ac:dyDescent="0.3"/>
    <row r="105" ht="20.399999999999999" customHeight="1" x14ac:dyDescent="0.3"/>
    <row r="106" ht="28.35" customHeight="1" x14ac:dyDescent="0.3"/>
    <row r="107" ht="16.350000000000001" customHeight="1" x14ac:dyDescent="0.3"/>
    <row r="108" ht="21.6" customHeight="1" x14ac:dyDescent="0.3"/>
    <row r="109" ht="21.6" customHeight="1" x14ac:dyDescent="0.3"/>
  </sheetData>
  <mergeCells count="1">
    <mergeCell ref="AF41:AG41"/>
  </mergeCells>
  <pageMargins left="0.25" right="0.25" top="0.75" bottom="0.75" header="0.3" footer="0.3"/>
  <pageSetup paperSize="9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Taux CO2  MLO</vt:lpstr>
      <vt:lpstr>emissions CDIAC</vt:lpstr>
      <vt:lpstr>CO2 avant 1958 Law Dome 2006</vt:lpstr>
      <vt:lpstr>Cumul anthropique vs CO2</vt:lpstr>
      <vt:lpstr>Calcul effet SUESS</vt:lpstr>
      <vt:lpstr>calcul delta13C</vt:lpstr>
      <vt:lpstr>tableaux illustration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QSD</dc:creator>
  <cp:lastModifiedBy>rpf</cp:lastModifiedBy>
  <cp:revision>8</cp:revision>
  <cp:lastPrinted>2019-06-05T08:44:57Z</cp:lastPrinted>
  <dcterms:created xsi:type="dcterms:W3CDTF">2019-04-13T12:54:26Z</dcterms:created>
  <dcterms:modified xsi:type="dcterms:W3CDTF">2019-06-06T05:26:21Z</dcterms:modified>
  <dc:language>fr-FR</dc:language>
</cp:coreProperties>
</file>