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2.xml" ContentType="application/vnd.ms-excel.controlproperties+xml"/>
  <Override PartName="/xl/charts/chart16.xml" ContentType="application/vnd.openxmlformats-officedocument.drawingml.chart+xml"/>
  <Override PartName="/xl/drawings/drawing7.xml" ContentType="application/vnd.openxmlformats-officedocument.drawingml.chartshapes+xml"/>
  <Override PartName="/xl/charts/chart17.xml" ContentType="application/vnd.openxmlformats-officedocument.drawingml.chart+xml"/>
  <Override PartName="/xl/drawings/drawing8.xml" ContentType="application/vnd.openxmlformats-officedocument.drawingml.chartshape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906" activeTab="3"/>
  </bookViews>
  <sheets>
    <sheet name="Taux CO2 MLO " sheetId="15" r:id="rId1"/>
    <sheet name="Emissions (CDIAC) + SUESS" sheetId="14" r:id="rId2"/>
    <sheet name="SH New Zealand D14C" sheetId="26" r:id="rId3"/>
    <sheet name="NH  Vermunt D14C" sheetId="25" r:id="rId4"/>
    <sheet name="tableaux illustration" sheetId="4" r:id="rId5"/>
    <sheet name="Observations vs CO2 " sheetId="19" r:id="rId6"/>
  </sheets>
  <externalReferences>
    <externalReference r:id="rId7"/>
  </externalReferenc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Y22" i="4" l="1"/>
  <c r="Y21" i="4"/>
  <c r="J647" i="26" l="1"/>
  <c r="V612" i="26"/>
  <c r="Q131" i="26"/>
  <c r="Q123" i="26"/>
  <c r="Q116" i="26"/>
  <c r="U123" i="26" s="1"/>
  <c r="AT55" i="26"/>
  <c r="AU55" i="26" s="1"/>
  <c r="AT49" i="26"/>
  <c r="AU49" i="26" s="1"/>
  <c r="AT48" i="26"/>
  <c r="AU48" i="26" s="1"/>
  <c r="BA7" i="26"/>
  <c r="AZ4" i="26"/>
  <c r="AZ6" i="26" s="1"/>
  <c r="AZ8" i="26" s="1"/>
  <c r="I367" i="25"/>
  <c r="I366" i="25"/>
  <c r="I365" i="25"/>
  <c r="I364" i="25"/>
  <c r="I363" i="25"/>
  <c r="I362" i="25"/>
  <c r="I361" i="25"/>
  <c r="I360" i="25"/>
  <c r="I359" i="25"/>
  <c r="I358" i="25"/>
  <c r="I357" i="25"/>
  <c r="I356" i="25"/>
  <c r="I355" i="25"/>
  <c r="I354" i="25"/>
  <c r="I353" i="25"/>
  <c r="I352" i="25"/>
  <c r="I351" i="25"/>
  <c r="I350" i="25"/>
  <c r="I349" i="25"/>
  <c r="I348" i="25"/>
  <c r="I347" i="25"/>
  <c r="I346" i="25"/>
  <c r="I345" i="25"/>
  <c r="I344" i="25"/>
  <c r="I343" i="25"/>
  <c r="I342" i="25"/>
  <c r="I341" i="25"/>
  <c r="I340" i="25"/>
  <c r="I339" i="25"/>
  <c r="I338" i="25"/>
  <c r="I337" i="25"/>
  <c r="I336" i="25"/>
  <c r="I335" i="25"/>
  <c r="I334" i="25"/>
  <c r="I333" i="25"/>
  <c r="I332" i="25"/>
  <c r="I331" i="25"/>
  <c r="I330" i="25"/>
  <c r="I329" i="25"/>
  <c r="I328" i="25"/>
  <c r="I327" i="25"/>
  <c r="I326" i="25"/>
  <c r="I325" i="25"/>
  <c r="I324" i="25"/>
  <c r="I323" i="25"/>
  <c r="I322" i="25"/>
  <c r="I321" i="25"/>
  <c r="I320" i="25"/>
  <c r="I319" i="25"/>
  <c r="I318" i="25"/>
  <c r="I317" i="25"/>
  <c r="I316" i="25"/>
  <c r="I315" i="25"/>
  <c r="I314" i="25"/>
  <c r="I313" i="25"/>
  <c r="I312" i="25"/>
  <c r="I311" i="25"/>
  <c r="I310" i="25"/>
  <c r="I309" i="25"/>
  <c r="I308" i="25"/>
  <c r="I307" i="25"/>
  <c r="I306" i="25"/>
  <c r="I305" i="25"/>
  <c r="I304" i="25"/>
  <c r="I303" i="25"/>
  <c r="I302" i="25"/>
  <c r="I301" i="25"/>
  <c r="I300" i="25"/>
  <c r="I299" i="25"/>
  <c r="I298" i="25"/>
  <c r="I297" i="25"/>
  <c r="I296" i="25"/>
  <c r="I295" i="25"/>
  <c r="I294" i="25"/>
  <c r="I293" i="25"/>
  <c r="I292" i="25"/>
  <c r="I291" i="25"/>
  <c r="I290" i="25"/>
  <c r="I289" i="25"/>
  <c r="I288" i="25"/>
  <c r="I287" i="25"/>
  <c r="I286" i="25"/>
  <c r="I285" i="25"/>
  <c r="I284" i="25"/>
  <c r="I283" i="25"/>
  <c r="I282" i="25"/>
  <c r="I281" i="25"/>
  <c r="I280" i="25"/>
  <c r="I279" i="25"/>
  <c r="I278" i="25"/>
  <c r="I277" i="25"/>
  <c r="I276" i="25"/>
  <c r="I275" i="25"/>
  <c r="I274" i="25"/>
  <c r="I273" i="25"/>
  <c r="I272" i="25"/>
  <c r="I271" i="25"/>
  <c r="I270" i="25"/>
  <c r="I269" i="25"/>
  <c r="I268" i="25"/>
  <c r="I267" i="25"/>
  <c r="I266" i="25"/>
  <c r="I265" i="25"/>
  <c r="I264" i="25"/>
  <c r="I263" i="25"/>
  <c r="I262" i="25"/>
  <c r="I261" i="25"/>
  <c r="I260" i="25"/>
  <c r="I259" i="25"/>
  <c r="I258" i="25"/>
  <c r="I257" i="25"/>
  <c r="I256" i="25"/>
  <c r="I255" i="25"/>
  <c r="I254" i="25"/>
  <c r="I253" i="25"/>
  <c r="I252" i="25"/>
  <c r="I251" i="25"/>
  <c r="I250" i="25"/>
  <c r="I249" i="25"/>
  <c r="I248" i="25"/>
  <c r="I247" i="25"/>
  <c r="I246" i="25"/>
  <c r="I245" i="25"/>
  <c r="I244" i="25"/>
  <c r="I243" i="25"/>
  <c r="I242" i="25"/>
  <c r="I241" i="25"/>
  <c r="I240" i="25"/>
  <c r="I239" i="25"/>
  <c r="I238" i="25"/>
  <c r="I237" i="25"/>
  <c r="I236" i="25"/>
  <c r="I235" i="25"/>
  <c r="I234" i="25"/>
  <c r="I233" i="25"/>
  <c r="I232" i="25"/>
  <c r="I231" i="25"/>
  <c r="I230" i="25"/>
  <c r="I229" i="25"/>
  <c r="I228" i="25"/>
  <c r="I227" i="25"/>
  <c r="I226" i="25"/>
  <c r="I225" i="25"/>
  <c r="I224" i="25"/>
  <c r="I223" i="25"/>
  <c r="I222" i="25"/>
  <c r="I221" i="25"/>
  <c r="I220" i="25"/>
  <c r="I219" i="25"/>
  <c r="I218" i="25"/>
  <c r="I217" i="25"/>
  <c r="I216" i="25"/>
  <c r="I215" i="25"/>
  <c r="I214" i="25"/>
  <c r="I213" i="25"/>
  <c r="I212" i="25"/>
  <c r="I211" i="25"/>
  <c r="I210" i="25"/>
  <c r="I209" i="25"/>
  <c r="I208" i="25"/>
  <c r="I207" i="25"/>
  <c r="I206" i="25"/>
  <c r="I205" i="25"/>
  <c r="I204" i="25"/>
  <c r="I203" i="25"/>
  <c r="I202" i="25"/>
  <c r="I201" i="25"/>
  <c r="I200" i="25"/>
  <c r="I199" i="25"/>
  <c r="I198" i="25"/>
  <c r="I197" i="25"/>
  <c r="I196" i="25"/>
  <c r="I195" i="25"/>
  <c r="I194" i="25"/>
  <c r="I193" i="25"/>
  <c r="I192" i="25"/>
  <c r="I191" i="25"/>
  <c r="I190" i="25"/>
  <c r="I189" i="25"/>
  <c r="I188" i="25"/>
  <c r="I187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160" i="25"/>
  <c r="I159" i="25"/>
  <c r="I158" i="25"/>
  <c r="I157" i="25"/>
  <c r="I156" i="25"/>
  <c r="I155" i="25"/>
  <c r="I154" i="25"/>
  <c r="I153" i="25"/>
  <c r="I152" i="25"/>
  <c r="I151" i="25"/>
  <c r="I150" i="25"/>
  <c r="I149" i="25"/>
  <c r="I148" i="25"/>
  <c r="I147" i="25"/>
  <c r="I146" i="25"/>
  <c r="I145" i="25"/>
  <c r="I144" i="25"/>
  <c r="I143" i="25"/>
  <c r="I142" i="25"/>
  <c r="I141" i="25"/>
  <c r="I140" i="25"/>
  <c r="I139" i="25"/>
  <c r="I138" i="25"/>
  <c r="I137" i="25"/>
  <c r="I136" i="25"/>
  <c r="I135" i="25"/>
  <c r="I134" i="25"/>
  <c r="I133" i="25"/>
  <c r="I132" i="25"/>
  <c r="I131" i="25"/>
  <c r="I130" i="25"/>
  <c r="I129" i="25"/>
  <c r="I128" i="25"/>
  <c r="I127" i="25"/>
  <c r="I126" i="25"/>
  <c r="I125" i="25"/>
  <c r="I124" i="25"/>
  <c r="I123" i="25"/>
  <c r="I122" i="25"/>
  <c r="I121" i="25"/>
  <c r="I120" i="25"/>
  <c r="I119" i="25"/>
  <c r="I118" i="25"/>
  <c r="I117" i="25"/>
  <c r="I116" i="25"/>
  <c r="I115" i="25"/>
  <c r="I114" i="25"/>
  <c r="I113" i="25"/>
  <c r="I112" i="25"/>
  <c r="I111" i="25"/>
  <c r="I110" i="25"/>
  <c r="I109" i="25"/>
  <c r="I108" i="25"/>
  <c r="M107" i="25"/>
  <c r="I107" i="25"/>
  <c r="I106" i="25"/>
  <c r="I105" i="25"/>
  <c r="I104" i="25"/>
  <c r="I103" i="25"/>
  <c r="I102" i="25"/>
  <c r="M101" i="25"/>
  <c r="Q101" i="25" s="1"/>
  <c r="I101" i="25"/>
  <c r="I100" i="25"/>
  <c r="I99" i="25"/>
  <c r="I98" i="25"/>
  <c r="I97" i="25"/>
  <c r="I96" i="25"/>
  <c r="M95" i="25"/>
  <c r="I95" i="25"/>
  <c r="I94" i="25"/>
  <c r="I93" i="25"/>
  <c r="I92" i="25"/>
  <c r="I91" i="25"/>
  <c r="I90" i="25"/>
  <c r="I89" i="25"/>
  <c r="I88" i="25"/>
  <c r="I87" i="25"/>
  <c r="I86" i="25"/>
  <c r="I85" i="25"/>
  <c r="I84" i="25"/>
  <c r="I83" i="25"/>
  <c r="I82" i="25"/>
  <c r="I81" i="25"/>
  <c r="I80" i="25"/>
  <c r="I79" i="25"/>
  <c r="I78" i="25"/>
  <c r="I77" i="25"/>
  <c r="I76" i="25"/>
  <c r="I75" i="25"/>
  <c r="I74" i="25"/>
  <c r="I73" i="25"/>
  <c r="I72" i="25"/>
  <c r="I71" i="25"/>
  <c r="I70" i="25"/>
  <c r="I69" i="25"/>
  <c r="I68" i="25"/>
  <c r="I67" i="25"/>
  <c r="I66" i="25"/>
  <c r="I65" i="25"/>
  <c r="I64" i="25"/>
  <c r="I63" i="25"/>
  <c r="I62" i="25"/>
  <c r="I61" i="25"/>
  <c r="I60" i="25"/>
  <c r="I59" i="25"/>
  <c r="I58" i="25"/>
  <c r="I57" i="25"/>
  <c r="I56" i="25"/>
  <c r="I55" i="25"/>
  <c r="I54" i="25"/>
  <c r="I53" i="25"/>
  <c r="I52" i="25"/>
  <c r="I51" i="25"/>
  <c r="I50" i="25"/>
  <c r="I49" i="25"/>
  <c r="I48" i="25"/>
  <c r="I47" i="25"/>
  <c r="I46" i="25"/>
  <c r="I45" i="25"/>
  <c r="I44" i="25"/>
  <c r="I43" i="25"/>
  <c r="I42" i="25"/>
  <c r="I41" i="25"/>
  <c r="I40" i="25"/>
  <c r="I39" i="25"/>
  <c r="I38" i="25"/>
  <c r="I37" i="25"/>
  <c r="I36" i="25"/>
  <c r="I35" i="25"/>
  <c r="I34" i="25"/>
  <c r="I33" i="25"/>
  <c r="I32" i="25"/>
  <c r="I31" i="25"/>
  <c r="I30" i="25"/>
  <c r="I29" i="25"/>
  <c r="I28" i="25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4" i="25"/>
  <c r="AZ7" i="26" l="1"/>
  <c r="AZ9" i="26" s="1"/>
  <c r="D60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4" i="19"/>
  <c r="G4" i="4" l="1"/>
  <c r="F11" i="4" l="1"/>
  <c r="F13" i="4" s="1"/>
  <c r="F15" i="4" s="1"/>
  <c r="E11" i="4"/>
  <c r="E13" i="4" s="1"/>
  <c r="E15" i="4" l="1"/>
  <c r="F16" i="4"/>
  <c r="F18" i="4" s="1"/>
  <c r="L270" i="14"/>
  <c r="E16" i="4" l="1"/>
  <c r="U28" i="19"/>
  <c r="D59" i="19" l="1"/>
  <c r="D58" i="19"/>
  <c r="D57" i="19"/>
  <c r="D56" i="19"/>
  <c r="D55" i="19"/>
  <c r="D54" i="19"/>
  <c r="D53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E2" i="19"/>
  <c r="E58" i="19" l="1"/>
  <c r="E60" i="19"/>
  <c r="E7" i="19"/>
  <c r="E21" i="19"/>
  <c r="E5" i="19"/>
  <c r="E17" i="19"/>
  <c r="E23" i="19"/>
  <c r="E11" i="19"/>
  <c r="E13" i="19"/>
  <c r="E3" i="19"/>
  <c r="E19" i="19"/>
  <c r="E9" i="19"/>
  <c r="E15" i="19"/>
  <c r="E25" i="19"/>
  <c r="E27" i="19"/>
  <c r="E29" i="19"/>
  <c r="E31" i="19"/>
  <c r="E33" i="19"/>
  <c r="E35" i="19"/>
  <c r="E37" i="19"/>
  <c r="E39" i="19"/>
  <c r="E41" i="19"/>
  <c r="E43" i="19"/>
  <c r="E45" i="19"/>
  <c r="E47" i="19"/>
  <c r="E49" i="19"/>
  <c r="E51" i="19"/>
  <c r="E53" i="19"/>
  <c r="E55" i="19"/>
  <c r="E57" i="19"/>
  <c r="E59" i="19"/>
  <c r="E4" i="19"/>
  <c r="E6" i="19"/>
  <c r="E8" i="19"/>
  <c r="E10" i="19"/>
  <c r="E12" i="19"/>
  <c r="E14" i="19"/>
  <c r="E16" i="19"/>
  <c r="E18" i="19"/>
  <c r="E20" i="19"/>
  <c r="E22" i="19"/>
  <c r="E24" i="19"/>
  <c r="E26" i="19"/>
  <c r="E28" i="19"/>
  <c r="E30" i="19"/>
  <c r="E32" i="19"/>
  <c r="E34" i="19"/>
  <c r="E36" i="19"/>
  <c r="E38" i="19"/>
  <c r="E40" i="19"/>
  <c r="E42" i="19"/>
  <c r="E44" i="19"/>
  <c r="E46" i="19"/>
  <c r="E48" i="19"/>
  <c r="E50" i="19"/>
  <c r="E52" i="19"/>
  <c r="E54" i="19"/>
  <c r="E56" i="19"/>
  <c r="D5" i="15" l="1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4" i="15"/>
  <c r="E2" i="15"/>
  <c r="C6" i="14"/>
  <c r="C7" i="14" s="1"/>
  <c r="C8" i="14" s="1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l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E4" i="15"/>
  <c r="E3" i="15"/>
  <c r="E48" i="15"/>
  <c r="E38" i="15"/>
  <c r="E37" i="15"/>
  <c r="E57" i="15"/>
  <c r="E56" i="15"/>
  <c r="E47" i="15"/>
  <c r="E11" i="15"/>
  <c r="E26" i="15"/>
  <c r="E15" i="15"/>
  <c r="E14" i="15"/>
  <c r="E58" i="15"/>
  <c r="E25" i="15"/>
  <c r="E55" i="15"/>
  <c r="E33" i="15"/>
  <c r="E17" i="15"/>
  <c r="E7" i="15"/>
  <c r="E50" i="15"/>
  <c r="E40" i="15"/>
  <c r="E30" i="15"/>
  <c r="E16" i="15"/>
  <c r="E6" i="15"/>
  <c r="E49" i="15"/>
  <c r="E39" i="15"/>
  <c r="E29" i="15"/>
  <c r="E46" i="15"/>
  <c r="E24" i="15"/>
  <c r="E45" i="15"/>
  <c r="E19" i="15"/>
  <c r="E9" i="15"/>
  <c r="E54" i="15"/>
  <c r="E42" i="15"/>
  <c r="E32" i="15"/>
  <c r="E22" i="15"/>
  <c r="E34" i="15"/>
  <c r="E10" i="15"/>
  <c r="E23" i="15"/>
  <c r="E18" i="15"/>
  <c r="E8" i="15"/>
  <c r="E53" i="15"/>
  <c r="E41" i="15"/>
  <c r="E31" i="15"/>
  <c r="E21" i="15"/>
  <c r="E13" i="15"/>
  <c r="E5" i="15"/>
  <c r="E52" i="15"/>
  <c r="E44" i="15"/>
  <c r="E36" i="15"/>
  <c r="E28" i="15"/>
  <c r="E20" i="15"/>
  <c r="E12" i="15"/>
  <c r="E59" i="15"/>
  <c r="E51" i="15"/>
  <c r="E43" i="15"/>
  <c r="E35" i="15"/>
  <c r="E27" i="15"/>
  <c r="F47" i="4"/>
  <c r="G47" i="4" l="1"/>
  <c r="H47" i="4" s="1"/>
  <c r="D7" i="14" l="1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6" i="14"/>
  <c r="G207" i="14"/>
  <c r="G269" i="14" l="1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J264" i="14" s="1"/>
  <c r="G254" i="14"/>
  <c r="G253" i="14"/>
  <c r="G252" i="14"/>
  <c r="G251" i="14"/>
  <c r="G250" i="14"/>
  <c r="G249" i="14"/>
  <c r="G248" i="14"/>
  <c r="G247" i="14"/>
  <c r="J256" i="14" s="1"/>
  <c r="G246" i="14"/>
  <c r="G245" i="14"/>
  <c r="G244" i="14"/>
  <c r="G243" i="14"/>
  <c r="G242" i="14"/>
  <c r="G241" i="14"/>
  <c r="G240" i="14"/>
  <c r="G239" i="14"/>
  <c r="J248" i="14" s="1"/>
  <c r="G238" i="14"/>
  <c r="G237" i="14"/>
  <c r="G236" i="14"/>
  <c r="G235" i="14"/>
  <c r="G234" i="14"/>
  <c r="G233" i="14"/>
  <c r="G232" i="14"/>
  <c r="G231" i="14"/>
  <c r="J240" i="14" s="1"/>
  <c r="G230" i="14"/>
  <c r="G229" i="14"/>
  <c r="G228" i="14"/>
  <c r="G227" i="14"/>
  <c r="G226" i="14"/>
  <c r="G225" i="14"/>
  <c r="G224" i="14"/>
  <c r="G223" i="14"/>
  <c r="J232" i="14" s="1"/>
  <c r="G222" i="14"/>
  <c r="G221" i="14"/>
  <c r="G220" i="14"/>
  <c r="G219" i="14"/>
  <c r="G218" i="14"/>
  <c r="G217" i="14"/>
  <c r="G216" i="14"/>
  <c r="G215" i="14"/>
  <c r="J224" i="14" s="1"/>
  <c r="G214" i="14"/>
  <c r="G213" i="14"/>
  <c r="G212" i="14"/>
  <c r="G211" i="14"/>
  <c r="G210" i="14"/>
  <c r="G209" i="14"/>
  <c r="G208" i="14"/>
  <c r="G206" i="14"/>
  <c r="J215" i="14" s="1"/>
  <c r="G205" i="14"/>
  <c r="G204" i="14"/>
  <c r="G203" i="14"/>
  <c r="G202" i="14"/>
  <c r="G201" i="14"/>
  <c r="G200" i="14"/>
  <c r="G199" i="14"/>
  <c r="G198" i="14"/>
  <c r="J207" i="14" s="1"/>
  <c r="G197" i="14"/>
  <c r="G196" i="14"/>
  <c r="G195" i="14"/>
  <c r="G194" i="14"/>
  <c r="G193" i="14"/>
  <c r="G192" i="14"/>
  <c r="G191" i="14"/>
  <c r="G190" i="14"/>
  <c r="J199" i="14" s="1"/>
  <c r="G189" i="14"/>
  <c r="G188" i="14"/>
  <c r="G187" i="14"/>
  <c r="G186" i="14"/>
  <c r="G185" i="14"/>
  <c r="G184" i="14"/>
  <c r="G183" i="14"/>
  <c r="G182" i="14"/>
  <c r="J191" i="14" s="1"/>
  <c r="G181" i="14"/>
  <c r="G180" i="14"/>
  <c r="G179" i="14"/>
  <c r="G178" i="14"/>
  <c r="G177" i="14"/>
  <c r="G176" i="14"/>
  <c r="G175" i="14"/>
  <c r="G174" i="14"/>
  <c r="J183" i="14" s="1"/>
  <c r="G173" i="14"/>
  <c r="G172" i="14"/>
  <c r="G171" i="14"/>
  <c r="G170" i="14"/>
  <c r="G169" i="14"/>
  <c r="G168" i="14"/>
  <c r="G167" i="14"/>
  <c r="G166" i="14"/>
  <c r="J175" i="14" s="1"/>
  <c r="G165" i="14"/>
  <c r="G164" i="14"/>
  <c r="G163" i="14"/>
  <c r="G162" i="14"/>
  <c r="G161" i="14"/>
  <c r="G160" i="14"/>
  <c r="G159" i="14"/>
  <c r="G158" i="14"/>
  <c r="J167" i="14" s="1"/>
  <c r="G157" i="14"/>
  <c r="G156" i="14"/>
  <c r="G155" i="14"/>
  <c r="G154" i="14"/>
  <c r="G153" i="14"/>
  <c r="G152" i="14"/>
  <c r="G151" i="14"/>
  <c r="G150" i="14"/>
  <c r="J159" i="14" s="1"/>
  <c r="G149" i="14"/>
  <c r="G148" i="14"/>
  <c r="G147" i="14"/>
  <c r="G146" i="14"/>
  <c r="G145" i="14"/>
  <c r="G144" i="14"/>
  <c r="G143" i="14"/>
  <c r="G142" i="14"/>
  <c r="J151" i="14" s="1"/>
  <c r="G141" i="14"/>
  <c r="G140" i="14"/>
  <c r="G139" i="14"/>
  <c r="G138" i="14"/>
  <c r="G137" i="14"/>
  <c r="G136" i="14"/>
  <c r="G135" i="14"/>
  <c r="G134" i="14"/>
  <c r="J143" i="14" s="1"/>
  <c r="G133" i="14"/>
  <c r="G132" i="14"/>
  <c r="G131" i="14"/>
  <c r="G130" i="14"/>
  <c r="G129" i="14"/>
  <c r="G128" i="14"/>
  <c r="G127" i="14"/>
  <c r="G126" i="14"/>
  <c r="J135" i="14" s="1"/>
  <c r="G125" i="14"/>
  <c r="G124" i="14"/>
  <c r="G123" i="14"/>
  <c r="G122" i="14"/>
  <c r="G121" i="14"/>
  <c r="G120" i="14"/>
  <c r="G119" i="14"/>
  <c r="G118" i="14"/>
  <c r="J127" i="14" s="1"/>
  <c r="G117" i="14"/>
  <c r="G116" i="14"/>
  <c r="G115" i="14"/>
  <c r="G114" i="14"/>
  <c r="G113" i="14"/>
  <c r="G112" i="14"/>
  <c r="G111" i="14"/>
  <c r="G110" i="14"/>
  <c r="J119" i="14" s="1"/>
  <c r="G109" i="14"/>
  <c r="G108" i="14"/>
  <c r="G107" i="14"/>
  <c r="G106" i="14"/>
  <c r="G105" i="14"/>
  <c r="G104" i="14"/>
  <c r="G103" i="14"/>
  <c r="G102" i="14"/>
  <c r="J111" i="14" s="1"/>
  <c r="G101" i="14"/>
  <c r="G100" i="14"/>
  <c r="G99" i="14"/>
  <c r="G98" i="14"/>
  <c r="G97" i="14"/>
  <c r="G96" i="14"/>
  <c r="G95" i="14"/>
  <c r="G94" i="14"/>
  <c r="J103" i="14" s="1"/>
  <c r="G93" i="14"/>
  <c r="G92" i="14"/>
  <c r="G91" i="14"/>
  <c r="G90" i="14"/>
  <c r="G89" i="14"/>
  <c r="G88" i="14"/>
  <c r="G87" i="14"/>
  <c r="G86" i="14"/>
  <c r="J95" i="14" s="1"/>
  <c r="G85" i="14"/>
  <c r="G84" i="14"/>
  <c r="G83" i="14"/>
  <c r="G82" i="14"/>
  <c r="G81" i="14"/>
  <c r="G80" i="14"/>
  <c r="G79" i="14"/>
  <c r="G78" i="14"/>
  <c r="J87" i="14" s="1"/>
  <c r="G77" i="14"/>
  <c r="G76" i="14"/>
  <c r="G75" i="14"/>
  <c r="G74" i="14"/>
  <c r="G73" i="14"/>
  <c r="G72" i="14"/>
  <c r="G71" i="14"/>
  <c r="G70" i="14"/>
  <c r="J79" i="14" s="1"/>
  <c r="G69" i="14"/>
  <c r="G68" i="14"/>
  <c r="G67" i="14"/>
  <c r="G66" i="14"/>
  <c r="G65" i="14"/>
  <c r="G64" i="14"/>
  <c r="G63" i="14"/>
  <c r="G62" i="14"/>
  <c r="J71" i="14" s="1"/>
  <c r="G61" i="14"/>
  <c r="G60" i="14"/>
  <c r="G59" i="14"/>
  <c r="G58" i="14"/>
  <c r="G57" i="14"/>
  <c r="G56" i="14"/>
  <c r="G55" i="14"/>
  <c r="G54" i="14"/>
  <c r="J63" i="14" s="1"/>
  <c r="G53" i="14"/>
  <c r="G52" i="14"/>
  <c r="G51" i="14"/>
  <c r="G50" i="14"/>
  <c r="G49" i="14"/>
  <c r="G48" i="14"/>
  <c r="G47" i="14"/>
  <c r="G46" i="14"/>
  <c r="J55" i="14" s="1"/>
  <c r="G45" i="14"/>
  <c r="G44" i="14"/>
  <c r="G43" i="14"/>
  <c r="G42" i="14"/>
  <c r="G41" i="14"/>
  <c r="G40" i="14"/>
  <c r="G39" i="14"/>
  <c r="G38" i="14"/>
  <c r="J47" i="14" s="1"/>
  <c r="G37" i="14"/>
  <c r="G36" i="14"/>
  <c r="G35" i="14"/>
  <c r="G34" i="14"/>
  <c r="G33" i="14"/>
  <c r="G32" i="14"/>
  <c r="G31" i="14"/>
  <c r="G30" i="14"/>
  <c r="J39" i="14" s="1"/>
  <c r="G29" i="14"/>
  <c r="G28" i="14"/>
  <c r="G27" i="14"/>
  <c r="G26" i="14"/>
  <c r="G25" i="14"/>
  <c r="G24" i="14"/>
  <c r="G23" i="14"/>
  <c r="G22" i="14"/>
  <c r="J31" i="14" s="1"/>
  <c r="G21" i="14"/>
  <c r="G20" i="14"/>
  <c r="G19" i="14"/>
  <c r="G18" i="14"/>
  <c r="G17" i="14"/>
  <c r="G16" i="14"/>
  <c r="G15" i="14"/>
  <c r="G14" i="14"/>
  <c r="J23" i="14" s="1"/>
  <c r="G13" i="14"/>
  <c r="G12" i="14"/>
  <c r="G11" i="14"/>
  <c r="G10" i="14"/>
  <c r="G9" i="14"/>
  <c r="G8" i="14"/>
  <c r="G7" i="14"/>
  <c r="G6" i="14"/>
  <c r="J15" i="14" s="1"/>
  <c r="J16" i="14" l="1"/>
  <c r="J48" i="14"/>
  <c r="J80" i="14"/>
  <c r="J112" i="14"/>
  <c r="J144" i="14"/>
  <c r="J176" i="14"/>
  <c r="J208" i="14"/>
  <c r="J265" i="14"/>
  <c r="J33" i="14"/>
  <c r="J57" i="14"/>
  <c r="J81" i="14"/>
  <c r="J113" i="14"/>
  <c r="J137" i="14"/>
  <c r="J169" i="14"/>
  <c r="J201" i="14"/>
  <c r="J234" i="14"/>
  <c r="J250" i="14"/>
  <c r="J34" i="14"/>
  <c r="J82" i="14"/>
  <c r="J114" i="14"/>
  <c r="J146" i="14"/>
  <c r="J162" i="14"/>
  <c r="J178" i="14"/>
  <c r="J186" i="14"/>
  <c r="J210" i="14"/>
  <c r="J227" i="14"/>
  <c r="J235" i="14"/>
  <c r="J243" i="14"/>
  <c r="J251" i="14"/>
  <c r="K251" i="14" s="1"/>
  <c r="J259" i="14"/>
  <c r="K259" i="14" s="1"/>
  <c r="J267" i="14"/>
  <c r="J19" i="14"/>
  <c r="J27" i="14"/>
  <c r="J35" i="14"/>
  <c r="J43" i="14"/>
  <c r="J51" i="14"/>
  <c r="J59" i="14"/>
  <c r="J67" i="14"/>
  <c r="J75" i="14"/>
  <c r="J83" i="14"/>
  <c r="J91" i="14"/>
  <c r="J99" i="14"/>
  <c r="J107" i="14"/>
  <c r="J115" i="14"/>
  <c r="J123" i="14"/>
  <c r="J131" i="14"/>
  <c r="J139" i="14"/>
  <c r="J147" i="14"/>
  <c r="J155" i="14"/>
  <c r="J163" i="14"/>
  <c r="J171" i="14"/>
  <c r="J179" i="14"/>
  <c r="J187" i="14"/>
  <c r="J195" i="14"/>
  <c r="J203" i="14"/>
  <c r="J211" i="14"/>
  <c r="J220" i="14"/>
  <c r="J228" i="14"/>
  <c r="J236" i="14"/>
  <c r="J244" i="14"/>
  <c r="J252" i="14"/>
  <c r="K252" i="14" s="1"/>
  <c r="J260" i="14"/>
  <c r="K260" i="14" s="1"/>
  <c r="J268" i="14"/>
  <c r="J40" i="14"/>
  <c r="J64" i="14"/>
  <c r="J96" i="14"/>
  <c r="J128" i="14"/>
  <c r="J160" i="14"/>
  <c r="J200" i="14"/>
  <c r="J225" i="14"/>
  <c r="J249" i="14"/>
  <c r="J17" i="14"/>
  <c r="J65" i="14"/>
  <c r="J97" i="14"/>
  <c r="J121" i="14"/>
  <c r="J153" i="14"/>
  <c r="J185" i="14"/>
  <c r="J218" i="14"/>
  <c r="J242" i="14"/>
  <c r="J58" i="14"/>
  <c r="J90" i="14"/>
  <c r="J130" i="14"/>
  <c r="J219" i="14"/>
  <c r="K219" i="14" s="1"/>
  <c r="J20" i="14"/>
  <c r="J28" i="14"/>
  <c r="J36" i="14"/>
  <c r="J44" i="14"/>
  <c r="J52" i="14"/>
  <c r="J60" i="14"/>
  <c r="J68" i="14"/>
  <c r="J76" i="14"/>
  <c r="J84" i="14"/>
  <c r="J92" i="14"/>
  <c r="J100" i="14"/>
  <c r="J108" i="14"/>
  <c r="J116" i="14"/>
  <c r="J124" i="14"/>
  <c r="J132" i="14"/>
  <c r="J140" i="14"/>
  <c r="J148" i="14"/>
  <c r="J156" i="14"/>
  <c r="J164" i="14"/>
  <c r="J172" i="14"/>
  <c r="J180" i="14"/>
  <c r="J188" i="14"/>
  <c r="J196" i="14"/>
  <c r="J212" i="14"/>
  <c r="K212" i="14" s="1"/>
  <c r="J221" i="14"/>
  <c r="K221" i="14" s="1"/>
  <c r="J229" i="14"/>
  <c r="J237" i="14"/>
  <c r="J245" i="14"/>
  <c r="J253" i="14"/>
  <c r="J261" i="14"/>
  <c r="J269" i="14"/>
  <c r="K232" i="14"/>
  <c r="K264" i="14"/>
  <c r="J32" i="14"/>
  <c r="J72" i="14"/>
  <c r="J104" i="14"/>
  <c r="J136" i="14"/>
  <c r="J168" i="14"/>
  <c r="J192" i="14"/>
  <c r="J217" i="14"/>
  <c r="K217" i="14" s="1"/>
  <c r="J241" i="14"/>
  <c r="K241" i="14" s="1"/>
  <c r="J41" i="14"/>
  <c r="J89" i="14"/>
  <c r="J129" i="14"/>
  <c r="J161" i="14"/>
  <c r="J193" i="14"/>
  <c r="J226" i="14"/>
  <c r="J258" i="14"/>
  <c r="K258" i="14" s="1"/>
  <c r="J26" i="14"/>
  <c r="J50" i="14"/>
  <c r="J74" i="14"/>
  <c r="J98" i="14"/>
  <c r="J122" i="14"/>
  <c r="J154" i="14"/>
  <c r="J170" i="14"/>
  <c r="J202" i="14"/>
  <c r="J29" i="14"/>
  <c r="J37" i="14"/>
  <c r="J45" i="14"/>
  <c r="J53" i="14"/>
  <c r="J61" i="14"/>
  <c r="J69" i="14"/>
  <c r="J77" i="14"/>
  <c r="J85" i="14"/>
  <c r="J93" i="14"/>
  <c r="J101" i="14"/>
  <c r="J109" i="14"/>
  <c r="J117" i="14"/>
  <c r="J125" i="14"/>
  <c r="J133" i="14"/>
  <c r="J141" i="14"/>
  <c r="J149" i="14"/>
  <c r="J157" i="14"/>
  <c r="J165" i="14"/>
  <c r="J173" i="14"/>
  <c r="J181" i="14"/>
  <c r="J189" i="14"/>
  <c r="J197" i="14"/>
  <c r="J205" i="14"/>
  <c r="K207" i="14" s="1"/>
  <c r="J213" i="14"/>
  <c r="K213" i="14" s="1"/>
  <c r="J222" i="14"/>
  <c r="K222" i="14" s="1"/>
  <c r="J230" i="14"/>
  <c r="J238" i="14"/>
  <c r="J246" i="14"/>
  <c r="J254" i="14"/>
  <c r="J262" i="14"/>
  <c r="J270" i="14"/>
  <c r="K270" i="14" s="1"/>
  <c r="K215" i="14"/>
  <c r="K240" i="14"/>
  <c r="J24" i="14"/>
  <c r="J56" i="14"/>
  <c r="J88" i="14"/>
  <c r="J120" i="14"/>
  <c r="J152" i="14"/>
  <c r="J184" i="14"/>
  <c r="J233" i="14"/>
  <c r="K233" i="14" s="1"/>
  <c r="J257" i="14"/>
  <c r="K257" i="14" s="1"/>
  <c r="J25" i="14"/>
  <c r="J49" i="14"/>
  <c r="J73" i="14"/>
  <c r="J105" i="14"/>
  <c r="J145" i="14"/>
  <c r="J177" i="14"/>
  <c r="J209" i="14"/>
  <c r="K209" i="14" s="1"/>
  <c r="J266" i="14"/>
  <c r="K266" i="14" s="1"/>
  <c r="J18" i="14"/>
  <c r="J42" i="14"/>
  <c r="J66" i="14"/>
  <c r="J106" i="14"/>
  <c r="J138" i="14"/>
  <c r="J194" i="14"/>
  <c r="J21" i="14"/>
  <c r="J22" i="14"/>
  <c r="J30" i="14"/>
  <c r="J38" i="14"/>
  <c r="J46" i="14"/>
  <c r="J54" i="14"/>
  <c r="J62" i="14"/>
  <c r="J70" i="14"/>
  <c r="J78" i="14"/>
  <c r="J86" i="14"/>
  <c r="J94" i="14"/>
  <c r="J102" i="14"/>
  <c r="J110" i="14"/>
  <c r="J118" i="14"/>
  <c r="J126" i="14"/>
  <c r="J134" i="14"/>
  <c r="J142" i="14"/>
  <c r="J150" i="14"/>
  <c r="J158" i="14"/>
  <c r="J166" i="14"/>
  <c r="J174" i="14"/>
  <c r="J182" i="14"/>
  <c r="J190" i="14"/>
  <c r="J198" i="14"/>
  <c r="J206" i="14"/>
  <c r="K206" i="14" s="1"/>
  <c r="J214" i="14"/>
  <c r="K214" i="14" s="1"/>
  <c r="J223" i="14"/>
  <c r="J231" i="14"/>
  <c r="J239" i="14"/>
  <c r="J247" i="14"/>
  <c r="J255" i="14"/>
  <c r="J263" i="14"/>
  <c r="K263" i="14" s="1"/>
  <c r="J216" i="14"/>
  <c r="K216" i="14" s="1"/>
  <c r="E6" i="14"/>
  <c r="F6" i="14" s="1"/>
  <c r="K243" i="14" l="1"/>
  <c r="K255" i="14"/>
  <c r="K262" i="14"/>
  <c r="K261" i="14"/>
  <c r="K236" i="14"/>
  <c r="K235" i="14"/>
  <c r="K247" i="14"/>
  <c r="K254" i="14"/>
  <c r="K253" i="14"/>
  <c r="K228" i="14"/>
  <c r="K227" i="14"/>
  <c r="K269" i="14"/>
  <c r="K246" i="14"/>
  <c r="K245" i="14"/>
  <c r="K242" i="14"/>
  <c r="K249" i="14"/>
  <c r="K256" i="14"/>
  <c r="K220" i="14"/>
  <c r="K210" i="14"/>
  <c r="K250" i="14"/>
  <c r="K244" i="14"/>
  <c r="K231" i="14"/>
  <c r="K238" i="14"/>
  <c r="K237" i="14"/>
  <c r="K218" i="14"/>
  <c r="K225" i="14"/>
  <c r="K224" i="14"/>
  <c r="K211" i="14"/>
  <c r="K234" i="14"/>
  <c r="K265" i="14"/>
  <c r="K248" i="14"/>
  <c r="K226" i="14"/>
  <c r="K239" i="14"/>
  <c r="K223" i="14"/>
  <c r="K230" i="14"/>
  <c r="K229" i="14"/>
  <c r="K268" i="14"/>
  <c r="K267" i="14"/>
  <c r="K208" i="14"/>
  <c r="E7" i="14"/>
  <c r="F7" i="14" s="1"/>
  <c r="E8" i="14" l="1"/>
  <c r="F8" i="14" s="1"/>
  <c r="N11" i="4"/>
  <c r="N12" i="4" s="1"/>
  <c r="E9" i="14" l="1"/>
  <c r="F9" i="14" s="1"/>
  <c r="N15" i="4"/>
  <c r="N16" i="4" s="1"/>
  <c r="T15" i="4"/>
  <c r="T16" i="4" s="1"/>
  <c r="P15" i="4"/>
  <c r="P16" i="4" s="1"/>
  <c r="S15" i="4"/>
  <c r="S16" i="4" s="1"/>
  <c r="Q15" i="4"/>
  <c r="O15" i="4"/>
  <c r="O16" i="4" s="1"/>
  <c r="R15" i="4"/>
  <c r="R16" i="4" s="1"/>
  <c r="E10" i="14" l="1"/>
  <c r="F10" i="14" s="1"/>
  <c r="Q16" i="4"/>
  <c r="E11" i="14" l="1"/>
  <c r="F11" i="14" s="1"/>
  <c r="E12" i="14" l="1"/>
  <c r="F12" i="14" s="1"/>
  <c r="E13" i="14" l="1"/>
  <c r="F13" i="14" s="1"/>
  <c r="E14" i="14" l="1"/>
  <c r="F14" i="14" s="1"/>
  <c r="E15" i="14" l="1"/>
  <c r="F15" i="14" s="1"/>
  <c r="E16" i="14" l="1"/>
  <c r="F16" i="14" s="1"/>
  <c r="E17" i="14" l="1"/>
  <c r="F17" i="14" s="1"/>
  <c r="E18" i="14" l="1"/>
  <c r="F18" i="14" s="1"/>
  <c r="E19" i="14" l="1"/>
  <c r="F19" i="14" s="1"/>
  <c r="E20" i="14" l="1"/>
  <c r="F20" i="14" s="1"/>
  <c r="E21" i="14" l="1"/>
  <c r="F21" i="14" s="1"/>
  <c r="E22" i="14" l="1"/>
  <c r="F22" i="14" s="1"/>
  <c r="E23" i="14" l="1"/>
  <c r="F23" i="14" s="1"/>
  <c r="E24" i="14" l="1"/>
  <c r="F24" i="14" s="1"/>
  <c r="E25" i="14" l="1"/>
  <c r="F25" i="14" s="1"/>
  <c r="E26" i="14" l="1"/>
  <c r="F26" i="14" s="1"/>
  <c r="E27" i="14" l="1"/>
  <c r="F27" i="14" s="1"/>
  <c r="E28" i="14" l="1"/>
  <c r="F28" i="14" s="1"/>
  <c r="E29" i="14" l="1"/>
  <c r="F29" i="14" s="1"/>
  <c r="E30" i="14" l="1"/>
  <c r="F30" i="14" s="1"/>
  <c r="E31" i="14" l="1"/>
  <c r="F31" i="14" s="1"/>
  <c r="E32" i="14" l="1"/>
  <c r="F32" i="14" s="1"/>
  <c r="E33" i="14" l="1"/>
  <c r="F33" i="14" s="1"/>
  <c r="E34" i="14" l="1"/>
  <c r="F34" i="14" s="1"/>
  <c r="E35" i="14" l="1"/>
  <c r="F35" i="14" s="1"/>
  <c r="E36" i="14" l="1"/>
  <c r="F36" i="14" s="1"/>
  <c r="E37" i="14" l="1"/>
  <c r="F37" i="14" s="1"/>
  <c r="E38" i="14" l="1"/>
  <c r="F38" i="14" s="1"/>
  <c r="E39" i="14" l="1"/>
  <c r="F39" i="14" s="1"/>
  <c r="E40" i="14" l="1"/>
  <c r="F40" i="14" s="1"/>
  <c r="E41" i="14" l="1"/>
  <c r="F41" i="14" s="1"/>
  <c r="E42" i="14" l="1"/>
  <c r="F42" i="14" s="1"/>
  <c r="E43" i="14" l="1"/>
  <c r="F43" i="14" s="1"/>
  <c r="E44" i="14" l="1"/>
  <c r="F44" i="14" s="1"/>
  <c r="E45" i="14" l="1"/>
  <c r="F45" i="14" s="1"/>
  <c r="E46" i="14" l="1"/>
  <c r="F46" i="14" s="1"/>
  <c r="E47" i="14" l="1"/>
  <c r="F47" i="14" s="1"/>
  <c r="E48" i="14" l="1"/>
  <c r="F48" i="14" s="1"/>
  <c r="E49" i="14" l="1"/>
  <c r="F49" i="14" s="1"/>
  <c r="E50" i="14" l="1"/>
  <c r="F50" i="14" s="1"/>
  <c r="E51" i="14" l="1"/>
  <c r="F51" i="14" s="1"/>
  <c r="E52" i="14" l="1"/>
  <c r="F52" i="14" s="1"/>
  <c r="E53" i="14" l="1"/>
  <c r="F53" i="14" s="1"/>
  <c r="E54" i="14" l="1"/>
  <c r="F54" i="14" s="1"/>
  <c r="E55" i="14" l="1"/>
  <c r="F55" i="14" s="1"/>
  <c r="E56" i="14" l="1"/>
  <c r="F56" i="14" s="1"/>
  <c r="E57" i="14" l="1"/>
  <c r="F57" i="14" s="1"/>
  <c r="E58" i="14" l="1"/>
  <c r="F58" i="14" s="1"/>
  <c r="E59" i="14" l="1"/>
  <c r="F59" i="14" s="1"/>
  <c r="E60" i="14" l="1"/>
  <c r="F60" i="14" s="1"/>
  <c r="E61" i="14" l="1"/>
  <c r="F61" i="14" s="1"/>
  <c r="E62" i="14" l="1"/>
  <c r="F62" i="14" s="1"/>
  <c r="E63" i="14" l="1"/>
  <c r="F63" i="14" s="1"/>
  <c r="E64" i="14" l="1"/>
  <c r="F64" i="14" s="1"/>
  <c r="E65" i="14" l="1"/>
  <c r="F65" i="14" s="1"/>
  <c r="E66" i="14" l="1"/>
  <c r="F66" i="14" s="1"/>
  <c r="E67" i="14" l="1"/>
  <c r="F67" i="14" s="1"/>
  <c r="E68" i="14" l="1"/>
  <c r="F68" i="14" s="1"/>
  <c r="E69" i="14" l="1"/>
  <c r="F69" i="14" s="1"/>
  <c r="E70" i="14" l="1"/>
  <c r="F70" i="14" s="1"/>
  <c r="E71" i="14" l="1"/>
  <c r="F71" i="14" s="1"/>
  <c r="C72" i="14"/>
  <c r="D72" i="14" s="1"/>
  <c r="C73" i="14" l="1"/>
  <c r="D73" i="14" s="1"/>
  <c r="E72" i="14"/>
  <c r="F72" i="14" s="1"/>
  <c r="E73" i="14" l="1"/>
  <c r="F73" i="14" s="1"/>
  <c r="C74" i="14"/>
  <c r="D74" i="14" s="1"/>
  <c r="C75" i="14" l="1"/>
  <c r="D75" i="14" s="1"/>
  <c r="E74" i="14"/>
  <c r="F74" i="14" s="1"/>
  <c r="E75" i="14" l="1"/>
  <c r="F75" i="14" s="1"/>
  <c r="C76" i="14"/>
  <c r="D76" i="14" s="1"/>
  <c r="C77" i="14" l="1"/>
  <c r="D77" i="14" s="1"/>
  <c r="E76" i="14"/>
  <c r="F76" i="14" s="1"/>
  <c r="E77" i="14" l="1"/>
  <c r="F77" i="14" s="1"/>
  <c r="C78" i="14"/>
  <c r="D78" i="14" s="1"/>
  <c r="C79" i="14" l="1"/>
  <c r="D79" i="14" s="1"/>
  <c r="E78" i="14"/>
  <c r="F78" i="14" s="1"/>
  <c r="E79" i="14" l="1"/>
  <c r="F79" i="14" s="1"/>
  <c r="C80" i="14"/>
  <c r="D80" i="14" s="1"/>
  <c r="C81" i="14" l="1"/>
  <c r="D81" i="14" s="1"/>
  <c r="E80" i="14"/>
  <c r="F80" i="14" s="1"/>
  <c r="E81" i="14" l="1"/>
  <c r="F81" i="14" s="1"/>
  <c r="C82" i="14"/>
  <c r="D82" i="14" s="1"/>
  <c r="C83" i="14" l="1"/>
  <c r="D83" i="14" s="1"/>
  <c r="E82" i="14"/>
  <c r="F82" i="14" s="1"/>
  <c r="E83" i="14" l="1"/>
  <c r="F83" i="14" s="1"/>
  <c r="C84" i="14"/>
  <c r="D84" i="14" s="1"/>
  <c r="C85" i="14" l="1"/>
  <c r="D85" i="14" s="1"/>
  <c r="E84" i="14"/>
  <c r="F84" i="14" s="1"/>
  <c r="E85" i="14" l="1"/>
  <c r="F85" i="14" s="1"/>
  <c r="C86" i="14"/>
  <c r="D86" i="14" s="1"/>
  <c r="C87" i="14" l="1"/>
  <c r="D87" i="14" s="1"/>
  <c r="E86" i="14"/>
  <c r="F86" i="14" s="1"/>
  <c r="E87" i="14" l="1"/>
  <c r="F87" i="14" s="1"/>
  <c r="C88" i="14"/>
  <c r="D88" i="14" s="1"/>
  <c r="C89" i="14" l="1"/>
  <c r="D89" i="14" s="1"/>
  <c r="E88" i="14"/>
  <c r="F88" i="14" s="1"/>
  <c r="E89" i="14" l="1"/>
  <c r="F89" i="14" s="1"/>
  <c r="C90" i="14"/>
  <c r="D90" i="14" s="1"/>
  <c r="C91" i="14" l="1"/>
  <c r="D91" i="14" s="1"/>
  <c r="E90" i="14"/>
  <c r="F90" i="14" s="1"/>
  <c r="E91" i="14" l="1"/>
  <c r="F91" i="14" s="1"/>
  <c r="C92" i="14"/>
  <c r="D92" i="14" s="1"/>
  <c r="C93" i="14" l="1"/>
  <c r="D93" i="14" s="1"/>
  <c r="E92" i="14"/>
  <c r="F92" i="14" s="1"/>
  <c r="E93" i="14" l="1"/>
  <c r="F93" i="14" s="1"/>
  <c r="C94" i="14"/>
  <c r="D94" i="14" s="1"/>
  <c r="C95" i="14" l="1"/>
  <c r="D95" i="14" s="1"/>
  <c r="E94" i="14"/>
  <c r="F94" i="14" s="1"/>
  <c r="E95" i="14" l="1"/>
  <c r="F95" i="14" s="1"/>
  <c r="C96" i="14"/>
  <c r="D96" i="14" s="1"/>
  <c r="C97" i="14" l="1"/>
  <c r="D97" i="14" s="1"/>
  <c r="E96" i="14"/>
  <c r="F96" i="14" s="1"/>
  <c r="E97" i="14" l="1"/>
  <c r="F97" i="14" s="1"/>
  <c r="C98" i="14"/>
  <c r="D98" i="14" s="1"/>
  <c r="C99" i="14" l="1"/>
  <c r="D99" i="14" s="1"/>
  <c r="E98" i="14"/>
  <c r="F98" i="14" s="1"/>
  <c r="C100" i="14" l="1"/>
  <c r="D100" i="14" s="1"/>
  <c r="E99" i="14"/>
  <c r="F99" i="14" s="1"/>
  <c r="C101" i="14" l="1"/>
  <c r="D101" i="14" s="1"/>
  <c r="E100" i="14"/>
  <c r="F100" i="14" s="1"/>
  <c r="C102" i="14" l="1"/>
  <c r="D102" i="14" s="1"/>
  <c r="E101" i="14"/>
  <c r="F101" i="14" s="1"/>
  <c r="E102" i="14" l="1"/>
  <c r="F102" i="14" s="1"/>
  <c r="C103" i="14"/>
  <c r="D103" i="14" s="1"/>
  <c r="C104" i="14" l="1"/>
  <c r="D104" i="14" s="1"/>
  <c r="E103" i="14"/>
  <c r="F103" i="14" s="1"/>
  <c r="E104" i="14" l="1"/>
  <c r="F104" i="14" s="1"/>
  <c r="C105" i="14"/>
  <c r="D105" i="14" s="1"/>
  <c r="C106" i="14" l="1"/>
  <c r="D106" i="14" s="1"/>
  <c r="E105" i="14"/>
  <c r="F105" i="14" s="1"/>
  <c r="E106" i="14" l="1"/>
  <c r="F106" i="14" s="1"/>
  <c r="C107" i="14"/>
  <c r="D107" i="14" s="1"/>
  <c r="C108" i="14" l="1"/>
  <c r="D108" i="14" s="1"/>
  <c r="E107" i="14"/>
  <c r="F107" i="14" s="1"/>
  <c r="E108" i="14" l="1"/>
  <c r="F108" i="14" s="1"/>
  <c r="C109" i="14"/>
  <c r="D109" i="14" s="1"/>
  <c r="C110" i="14" l="1"/>
  <c r="D110" i="14" s="1"/>
  <c r="E109" i="14"/>
  <c r="F109" i="14" s="1"/>
  <c r="E110" i="14" l="1"/>
  <c r="F110" i="14" s="1"/>
  <c r="C111" i="14"/>
  <c r="D111" i="14" s="1"/>
  <c r="C112" i="14" l="1"/>
  <c r="D112" i="14" s="1"/>
  <c r="E111" i="14"/>
  <c r="F111" i="14" s="1"/>
  <c r="C113" i="14" l="1"/>
  <c r="D113" i="14" s="1"/>
  <c r="E112" i="14"/>
  <c r="F112" i="14" s="1"/>
  <c r="C114" i="14" l="1"/>
  <c r="D114" i="14" s="1"/>
  <c r="E113" i="14"/>
  <c r="F113" i="14" s="1"/>
  <c r="C115" i="14" l="1"/>
  <c r="D115" i="14" s="1"/>
  <c r="E114" i="14"/>
  <c r="F114" i="14" s="1"/>
  <c r="C116" i="14" l="1"/>
  <c r="D116" i="14" s="1"/>
  <c r="E115" i="14"/>
  <c r="F115" i="14" s="1"/>
  <c r="C117" i="14" l="1"/>
  <c r="D117" i="14" s="1"/>
  <c r="E116" i="14"/>
  <c r="F116" i="14" s="1"/>
  <c r="C118" i="14" l="1"/>
  <c r="D118" i="14" s="1"/>
  <c r="E117" i="14"/>
  <c r="F117" i="14" s="1"/>
  <c r="E118" i="14" l="1"/>
  <c r="F118" i="14" s="1"/>
  <c r="C119" i="14"/>
  <c r="D119" i="14" s="1"/>
  <c r="C120" i="14" l="1"/>
  <c r="D120" i="14" s="1"/>
  <c r="E119" i="14"/>
  <c r="F119" i="14" s="1"/>
  <c r="E120" i="14" l="1"/>
  <c r="F120" i="14" s="1"/>
  <c r="C121" i="14"/>
  <c r="D121" i="14" s="1"/>
  <c r="C122" i="14" l="1"/>
  <c r="D122" i="14" s="1"/>
  <c r="E121" i="14"/>
  <c r="F121" i="14" s="1"/>
  <c r="E122" i="14" l="1"/>
  <c r="F122" i="14" s="1"/>
  <c r="C123" i="14"/>
  <c r="D123" i="14" s="1"/>
  <c r="C124" i="14" l="1"/>
  <c r="D124" i="14" s="1"/>
  <c r="E123" i="14"/>
  <c r="F123" i="14" s="1"/>
  <c r="E124" i="14" l="1"/>
  <c r="F124" i="14" s="1"/>
  <c r="C125" i="14"/>
  <c r="D125" i="14" s="1"/>
  <c r="C126" i="14" l="1"/>
  <c r="D126" i="14" s="1"/>
  <c r="E125" i="14"/>
  <c r="F125" i="14" s="1"/>
  <c r="E126" i="14" l="1"/>
  <c r="F126" i="14" s="1"/>
  <c r="C127" i="14"/>
  <c r="D127" i="14" s="1"/>
  <c r="C128" i="14" l="1"/>
  <c r="D128" i="14" s="1"/>
  <c r="E127" i="14"/>
  <c r="F127" i="14" s="1"/>
  <c r="E128" i="14" l="1"/>
  <c r="F128" i="14" s="1"/>
  <c r="C129" i="14"/>
  <c r="D129" i="14" s="1"/>
  <c r="C130" i="14" l="1"/>
  <c r="D130" i="14" s="1"/>
  <c r="E129" i="14"/>
  <c r="F129" i="14" s="1"/>
  <c r="E130" i="14" l="1"/>
  <c r="F130" i="14" s="1"/>
  <c r="C131" i="14"/>
  <c r="D131" i="14" s="1"/>
  <c r="C132" i="14" l="1"/>
  <c r="D132" i="14" s="1"/>
  <c r="E131" i="14"/>
  <c r="F131" i="14" s="1"/>
  <c r="E132" i="14" l="1"/>
  <c r="F132" i="14" s="1"/>
  <c r="C133" i="14"/>
  <c r="D133" i="14" s="1"/>
  <c r="C134" i="14" l="1"/>
  <c r="D134" i="14" s="1"/>
  <c r="E133" i="14"/>
  <c r="F133" i="14" s="1"/>
  <c r="E134" i="14" l="1"/>
  <c r="F134" i="14" s="1"/>
  <c r="C135" i="14"/>
  <c r="D135" i="14" s="1"/>
  <c r="C136" i="14" l="1"/>
  <c r="D136" i="14" s="1"/>
  <c r="E135" i="14"/>
  <c r="F135" i="14" s="1"/>
  <c r="E136" i="14" l="1"/>
  <c r="F136" i="14" s="1"/>
  <c r="C137" i="14"/>
  <c r="D137" i="14" s="1"/>
  <c r="C138" i="14" l="1"/>
  <c r="D138" i="14" s="1"/>
  <c r="E137" i="14"/>
  <c r="F137" i="14" s="1"/>
  <c r="E138" i="14" l="1"/>
  <c r="F138" i="14" s="1"/>
  <c r="C139" i="14"/>
  <c r="D139" i="14" s="1"/>
  <c r="C140" i="14" l="1"/>
  <c r="D140" i="14" s="1"/>
  <c r="E139" i="14"/>
  <c r="F139" i="14" s="1"/>
  <c r="E140" i="14" l="1"/>
  <c r="F140" i="14" s="1"/>
  <c r="C141" i="14"/>
  <c r="D141" i="14" s="1"/>
  <c r="C142" i="14" l="1"/>
  <c r="D142" i="14" s="1"/>
  <c r="E141" i="14"/>
  <c r="F141" i="14" s="1"/>
  <c r="E142" i="14" l="1"/>
  <c r="F142" i="14" s="1"/>
  <c r="C143" i="14"/>
  <c r="D143" i="14" s="1"/>
  <c r="C144" i="14" l="1"/>
  <c r="D144" i="14" s="1"/>
  <c r="E143" i="14"/>
  <c r="F143" i="14" s="1"/>
  <c r="E144" i="14" l="1"/>
  <c r="F144" i="14" s="1"/>
  <c r="C145" i="14"/>
  <c r="D145" i="14" s="1"/>
  <c r="C146" i="14" l="1"/>
  <c r="D146" i="14" s="1"/>
  <c r="E145" i="14"/>
  <c r="F145" i="14" s="1"/>
  <c r="E146" i="14" l="1"/>
  <c r="F146" i="14" s="1"/>
  <c r="C147" i="14"/>
  <c r="D147" i="14" s="1"/>
  <c r="C148" i="14" l="1"/>
  <c r="D148" i="14" s="1"/>
  <c r="E147" i="14"/>
  <c r="F147" i="14" s="1"/>
  <c r="E148" i="14" l="1"/>
  <c r="F148" i="14" s="1"/>
  <c r="C149" i="14"/>
  <c r="D149" i="14" s="1"/>
  <c r="C150" i="14" l="1"/>
  <c r="D150" i="14" s="1"/>
  <c r="E149" i="14"/>
  <c r="F149" i="14" s="1"/>
  <c r="E150" i="14" l="1"/>
  <c r="F150" i="14" s="1"/>
  <c r="C151" i="14"/>
  <c r="D151" i="14" s="1"/>
  <c r="C152" i="14" l="1"/>
  <c r="D152" i="14" s="1"/>
  <c r="E151" i="14"/>
  <c r="F151" i="14" s="1"/>
  <c r="E152" i="14" l="1"/>
  <c r="F152" i="14" s="1"/>
  <c r="C153" i="14"/>
  <c r="D153" i="14" s="1"/>
  <c r="C154" i="14" l="1"/>
  <c r="D154" i="14" s="1"/>
  <c r="E153" i="14"/>
  <c r="F153" i="14" s="1"/>
  <c r="E154" i="14" l="1"/>
  <c r="F154" i="14" s="1"/>
  <c r="C155" i="14"/>
  <c r="D155" i="14" s="1"/>
  <c r="C156" i="14" l="1"/>
  <c r="D156" i="14" s="1"/>
  <c r="E155" i="14"/>
  <c r="F155" i="14" s="1"/>
  <c r="E156" i="14" l="1"/>
  <c r="F156" i="14" s="1"/>
  <c r="C157" i="14"/>
  <c r="D157" i="14" s="1"/>
  <c r="C158" i="14" l="1"/>
  <c r="D158" i="14" s="1"/>
  <c r="E157" i="14"/>
  <c r="F157" i="14" s="1"/>
  <c r="E158" i="14" l="1"/>
  <c r="F158" i="14" s="1"/>
  <c r="C159" i="14"/>
  <c r="D159" i="14" s="1"/>
  <c r="C160" i="14" l="1"/>
  <c r="D160" i="14" s="1"/>
  <c r="E159" i="14"/>
  <c r="F159" i="14" s="1"/>
  <c r="E160" i="14" l="1"/>
  <c r="F160" i="14" s="1"/>
  <c r="C161" i="14"/>
  <c r="D161" i="14" s="1"/>
  <c r="C162" i="14" l="1"/>
  <c r="D162" i="14" s="1"/>
  <c r="E161" i="14"/>
  <c r="F161" i="14" s="1"/>
  <c r="E162" i="14" l="1"/>
  <c r="F162" i="14" s="1"/>
  <c r="C163" i="14"/>
  <c r="D163" i="14" s="1"/>
  <c r="C164" i="14" l="1"/>
  <c r="D164" i="14" s="1"/>
  <c r="E163" i="14"/>
  <c r="F163" i="14" s="1"/>
  <c r="E164" i="14" l="1"/>
  <c r="F164" i="14" s="1"/>
  <c r="C165" i="14"/>
  <c r="D165" i="14" s="1"/>
  <c r="C166" i="14" l="1"/>
  <c r="D166" i="14" s="1"/>
  <c r="E165" i="14"/>
  <c r="F165" i="14" s="1"/>
  <c r="E166" i="14" l="1"/>
  <c r="F166" i="14" s="1"/>
  <c r="C167" i="14"/>
  <c r="D167" i="14" s="1"/>
  <c r="C168" i="14" l="1"/>
  <c r="D168" i="14" s="1"/>
  <c r="E167" i="14"/>
  <c r="F167" i="14" s="1"/>
  <c r="E168" i="14" l="1"/>
  <c r="F168" i="14" s="1"/>
  <c r="C169" i="14"/>
  <c r="D169" i="14" s="1"/>
  <c r="C170" i="14" l="1"/>
  <c r="D170" i="14" s="1"/>
  <c r="E169" i="14"/>
  <c r="F169" i="14" s="1"/>
  <c r="E170" i="14" l="1"/>
  <c r="F170" i="14" s="1"/>
  <c r="C171" i="14"/>
  <c r="D171" i="14" s="1"/>
  <c r="C172" i="14" l="1"/>
  <c r="D172" i="14" s="1"/>
  <c r="E171" i="14"/>
  <c r="F171" i="14" s="1"/>
  <c r="E172" i="14" l="1"/>
  <c r="F172" i="14" s="1"/>
  <c r="C173" i="14"/>
  <c r="D173" i="14" s="1"/>
  <c r="C174" i="14" l="1"/>
  <c r="D174" i="14" s="1"/>
  <c r="E173" i="14"/>
  <c r="F173" i="14" s="1"/>
  <c r="E174" i="14" l="1"/>
  <c r="F174" i="14" s="1"/>
  <c r="C175" i="14"/>
  <c r="D175" i="14" s="1"/>
  <c r="C176" i="14" l="1"/>
  <c r="D176" i="14" s="1"/>
  <c r="E175" i="14"/>
  <c r="F175" i="14" s="1"/>
  <c r="E176" i="14" l="1"/>
  <c r="F176" i="14" s="1"/>
  <c r="C177" i="14"/>
  <c r="D177" i="14" s="1"/>
  <c r="C178" i="14" l="1"/>
  <c r="D178" i="14" s="1"/>
  <c r="E177" i="14"/>
  <c r="F177" i="14" s="1"/>
  <c r="E178" i="14" l="1"/>
  <c r="F178" i="14" s="1"/>
  <c r="C179" i="14"/>
  <c r="D179" i="14" s="1"/>
  <c r="C180" i="14" l="1"/>
  <c r="D180" i="14" s="1"/>
  <c r="E179" i="14"/>
  <c r="F179" i="14" s="1"/>
  <c r="E180" i="14" l="1"/>
  <c r="F180" i="14" s="1"/>
  <c r="C181" i="14"/>
  <c r="D181" i="14" s="1"/>
  <c r="C182" i="14" l="1"/>
  <c r="D182" i="14" s="1"/>
  <c r="E181" i="14"/>
  <c r="F181" i="14" s="1"/>
  <c r="E182" i="14" l="1"/>
  <c r="F182" i="14" s="1"/>
  <c r="C183" i="14"/>
  <c r="D183" i="14" s="1"/>
  <c r="C184" i="14" l="1"/>
  <c r="D184" i="14" s="1"/>
  <c r="E183" i="14"/>
  <c r="F183" i="14" s="1"/>
  <c r="E184" i="14" l="1"/>
  <c r="F184" i="14" s="1"/>
  <c r="C185" i="14"/>
  <c r="D185" i="14" s="1"/>
  <c r="C186" i="14" l="1"/>
  <c r="D186" i="14" s="1"/>
  <c r="E185" i="14"/>
  <c r="F185" i="14" s="1"/>
  <c r="E186" i="14" l="1"/>
  <c r="F186" i="14" s="1"/>
  <c r="C187" i="14"/>
  <c r="D187" i="14" s="1"/>
  <c r="C188" i="14" l="1"/>
  <c r="D188" i="14" s="1"/>
  <c r="E187" i="14"/>
  <c r="F187" i="14" s="1"/>
  <c r="E188" i="14" l="1"/>
  <c r="F188" i="14" s="1"/>
  <c r="C189" i="14"/>
  <c r="D189" i="14" s="1"/>
  <c r="C190" i="14" l="1"/>
  <c r="D190" i="14" s="1"/>
  <c r="E189" i="14"/>
  <c r="F189" i="14" s="1"/>
  <c r="E190" i="14" l="1"/>
  <c r="F190" i="14" s="1"/>
  <c r="C191" i="14"/>
  <c r="D191" i="14" s="1"/>
  <c r="C192" i="14" l="1"/>
  <c r="D192" i="14" s="1"/>
  <c r="E191" i="14"/>
  <c r="F191" i="14" s="1"/>
  <c r="E192" i="14" l="1"/>
  <c r="F192" i="14" s="1"/>
  <c r="C193" i="14"/>
  <c r="D193" i="14" s="1"/>
  <c r="C194" i="14" l="1"/>
  <c r="D194" i="14" s="1"/>
  <c r="E193" i="14"/>
  <c r="F193" i="14" s="1"/>
  <c r="E194" i="14" l="1"/>
  <c r="F194" i="14" s="1"/>
  <c r="C195" i="14"/>
  <c r="D195" i="14" s="1"/>
  <c r="C196" i="14" l="1"/>
  <c r="D196" i="14" s="1"/>
  <c r="E195" i="14"/>
  <c r="F195" i="14" s="1"/>
  <c r="E196" i="14" l="1"/>
  <c r="F196" i="14" s="1"/>
  <c r="C197" i="14"/>
  <c r="D197" i="14" s="1"/>
  <c r="C198" i="14" l="1"/>
  <c r="D198" i="14" s="1"/>
  <c r="E197" i="14"/>
  <c r="F197" i="14" s="1"/>
  <c r="E198" i="14" l="1"/>
  <c r="F198" i="14" s="1"/>
  <c r="C199" i="14"/>
  <c r="D199" i="14" s="1"/>
  <c r="C200" i="14" l="1"/>
  <c r="D200" i="14" s="1"/>
  <c r="E199" i="14"/>
  <c r="F199" i="14" s="1"/>
  <c r="E200" i="14" l="1"/>
  <c r="F200" i="14" s="1"/>
  <c r="C201" i="14"/>
  <c r="D201" i="14" s="1"/>
  <c r="C202" i="14" l="1"/>
  <c r="D202" i="14" s="1"/>
  <c r="E201" i="14"/>
  <c r="F201" i="14" s="1"/>
  <c r="E202" i="14" l="1"/>
  <c r="F202" i="14" s="1"/>
  <c r="C203" i="14"/>
  <c r="D203" i="14" s="1"/>
  <c r="C204" i="14" l="1"/>
  <c r="D204" i="14" s="1"/>
  <c r="E203" i="14"/>
  <c r="F203" i="14" s="1"/>
  <c r="E204" i="14" l="1"/>
  <c r="F204" i="14" s="1"/>
  <c r="C205" i="14"/>
  <c r="D205" i="14" s="1"/>
  <c r="L205" i="14" s="1"/>
  <c r="M270" i="14" s="1"/>
  <c r="C206" i="14" l="1"/>
  <c r="D206" i="14" s="1"/>
  <c r="L206" i="14" s="1"/>
  <c r="M206" i="14" s="1"/>
  <c r="E205" i="14"/>
  <c r="F205" i="14" s="1"/>
  <c r="E206" i="14" l="1"/>
  <c r="F206" i="14" s="1"/>
  <c r="C207" i="14"/>
  <c r="D207" i="14" s="1"/>
  <c r="L207" i="14" s="1"/>
  <c r="M207" i="14" s="1"/>
  <c r="C208" i="14" l="1"/>
  <c r="D208" i="14" s="1"/>
  <c r="L208" i="14" s="1"/>
  <c r="M208" i="14" s="1"/>
  <c r="E207" i="14"/>
  <c r="F207" i="14" s="1"/>
  <c r="E208" i="14" l="1"/>
  <c r="F208" i="14" s="1"/>
  <c r="C209" i="14"/>
  <c r="D209" i="14" s="1"/>
  <c r="L209" i="14" s="1"/>
  <c r="M209" i="14" s="1"/>
  <c r="C210" i="14" l="1"/>
  <c r="E209" i="14"/>
  <c r="F209" i="14" s="1"/>
  <c r="C211" i="14" l="1"/>
  <c r="D210" i="14"/>
  <c r="L210" i="14" s="1"/>
  <c r="M210" i="14" s="1"/>
  <c r="E210" i="14"/>
  <c r="F210" i="14" s="1"/>
  <c r="C212" i="14" l="1"/>
  <c r="D211" i="14"/>
  <c r="L211" i="14" s="1"/>
  <c r="M211" i="14" s="1"/>
  <c r="E211" i="14"/>
  <c r="F211" i="14" s="1"/>
  <c r="C213" i="14" l="1"/>
  <c r="D212" i="14"/>
  <c r="L212" i="14" s="1"/>
  <c r="M212" i="14" s="1"/>
  <c r="E212" i="14"/>
  <c r="F212" i="14" s="1"/>
  <c r="C214" i="14" l="1"/>
  <c r="D213" i="14"/>
  <c r="L213" i="14" s="1"/>
  <c r="M213" i="14" s="1"/>
  <c r="E213" i="14"/>
  <c r="F213" i="14" s="1"/>
  <c r="C215" i="14" l="1"/>
  <c r="C216" i="14" s="1"/>
  <c r="C217" i="14" s="1"/>
  <c r="C218" i="14" s="1"/>
  <c r="C219" i="14" s="1"/>
  <c r="C220" i="14" s="1"/>
  <c r="C221" i="14" s="1"/>
  <c r="D214" i="14"/>
  <c r="L214" i="14" s="1"/>
  <c r="M214" i="14" s="1"/>
  <c r="E214" i="14"/>
  <c r="F214" i="14" s="1"/>
  <c r="D215" i="14"/>
  <c r="L215" i="14" s="1"/>
  <c r="M215" i="14" s="1"/>
  <c r="D216" i="14" l="1"/>
  <c r="L216" i="14" s="1"/>
  <c r="M216" i="14" s="1"/>
  <c r="E215" i="14"/>
  <c r="F215" i="14" s="1"/>
  <c r="E216" i="14" l="1"/>
  <c r="F216" i="14" s="1"/>
  <c r="D217" i="14"/>
  <c r="L217" i="14" s="1"/>
  <c r="M217" i="14" s="1"/>
  <c r="D218" i="14" l="1"/>
  <c r="L218" i="14" s="1"/>
  <c r="M218" i="14" s="1"/>
  <c r="E217" i="14"/>
  <c r="F217" i="14" s="1"/>
  <c r="E218" i="14" l="1"/>
  <c r="F218" i="14" s="1"/>
  <c r="D219" i="14"/>
  <c r="L219" i="14" s="1"/>
  <c r="M219" i="14" s="1"/>
  <c r="D220" i="14" l="1"/>
  <c r="L220" i="14" s="1"/>
  <c r="M220" i="14" s="1"/>
  <c r="E219" i="14"/>
  <c r="F219" i="14" s="1"/>
  <c r="E220" i="14" l="1"/>
  <c r="F220" i="14" s="1"/>
  <c r="D221" i="14"/>
  <c r="L221" i="14" s="1"/>
  <c r="M221" i="14" s="1"/>
  <c r="C222" i="14" l="1"/>
  <c r="D222" i="14" s="1"/>
  <c r="L222" i="14" s="1"/>
  <c r="M222" i="14" s="1"/>
  <c r="E221" i="14"/>
  <c r="F221" i="14" s="1"/>
  <c r="E222" i="14" l="1"/>
  <c r="F222" i="14" s="1"/>
  <c r="C223" i="14"/>
  <c r="D223" i="14" s="1"/>
  <c r="L223" i="14" s="1"/>
  <c r="M223" i="14" s="1"/>
  <c r="C224" i="14" l="1"/>
  <c r="D224" i="14" s="1"/>
  <c r="L224" i="14" s="1"/>
  <c r="M224" i="14" s="1"/>
  <c r="E223" i="14"/>
  <c r="F223" i="14" s="1"/>
  <c r="E224" i="14" l="1"/>
  <c r="F224" i="14" s="1"/>
  <c r="C225" i="14"/>
  <c r="D225" i="14" s="1"/>
  <c r="L225" i="14" s="1"/>
  <c r="M225" i="14" s="1"/>
  <c r="C226" i="14" l="1"/>
  <c r="D226" i="14" s="1"/>
  <c r="L226" i="14" s="1"/>
  <c r="M226" i="14" s="1"/>
  <c r="E225" i="14"/>
  <c r="F225" i="14" s="1"/>
  <c r="E226" i="14" l="1"/>
  <c r="F226" i="14" s="1"/>
  <c r="C227" i="14"/>
  <c r="D227" i="14" s="1"/>
  <c r="L227" i="14" s="1"/>
  <c r="M227" i="14" s="1"/>
  <c r="C228" i="14" l="1"/>
  <c r="D228" i="14" s="1"/>
  <c r="L228" i="14" s="1"/>
  <c r="M228" i="14" s="1"/>
  <c r="E227" i="14"/>
  <c r="F227" i="14" s="1"/>
  <c r="E228" i="14" l="1"/>
  <c r="F228" i="14" s="1"/>
  <c r="C229" i="14"/>
  <c r="D229" i="14" s="1"/>
  <c r="L229" i="14" s="1"/>
  <c r="M229" i="14" s="1"/>
  <c r="C230" i="14" l="1"/>
  <c r="D230" i="14" s="1"/>
  <c r="L230" i="14" s="1"/>
  <c r="M230" i="14" s="1"/>
  <c r="E229" i="14"/>
  <c r="F229" i="14" s="1"/>
  <c r="E230" i="14" l="1"/>
  <c r="F230" i="14" s="1"/>
  <c r="C231" i="14"/>
  <c r="D231" i="14" s="1"/>
  <c r="L231" i="14" s="1"/>
  <c r="M231" i="14" s="1"/>
  <c r="C232" i="14" l="1"/>
  <c r="D232" i="14" s="1"/>
  <c r="L232" i="14" s="1"/>
  <c r="M232" i="14" s="1"/>
  <c r="E231" i="14"/>
  <c r="F231" i="14" s="1"/>
  <c r="E232" i="14" l="1"/>
  <c r="F232" i="14" s="1"/>
  <c r="C233" i="14"/>
  <c r="D233" i="14" s="1"/>
  <c r="L233" i="14" s="1"/>
  <c r="M233" i="14" s="1"/>
  <c r="C234" i="14" l="1"/>
  <c r="D234" i="14" s="1"/>
  <c r="L234" i="14" s="1"/>
  <c r="M234" i="14" s="1"/>
  <c r="E233" i="14"/>
  <c r="F233" i="14" s="1"/>
  <c r="E234" i="14" l="1"/>
  <c r="F234" i="14" s="1"/>
  <c r="C235" i="14"/>
  <c r="D235" i="14" s="1"/>
  <c r="L235" i="14" s="1"/>
  <c r="M235" i="14" s="1"/>
  <c r="C236" i="14" l="1"/>
  <c r="D236" i="14" s="1"/>
  <c r="L236" i="14" s="1"/>
  <c r="M236" i="14" s="1"/>
  <c r="E235" i="14"/>
  <c r="F235" i="14" s="1"/>
  <c r="E236" i="14" l="1"/>
  <c r="F236" i="14" s="1"/>
  <c r="C237" i="14"/>
  <c r="D237" i="14" s="1"/>
  <c r="L237" i="14" s="1"/>
  <c r="M237" i="14" s="1"/>
  <c r="C238" i="14" l="1"/>
  <c r="D238" i="14" s="1"/>
  <c r="L238" i="14" s="1"/>
  <c r="M238" i="14" s="1"/>
  <c r="E237" i="14"/>
  <c r="F237" i="14" s="1"/>
  <c r="E238" i="14" l="1"/>
  <c r="F238" i="14" s="1"/>
  <c r="C239" i="14"/>
  <c r="D239" i="14" s="1"/>
  <c r="L239" i="14" s="1"/>
  <c r="M239" i="14" s="1"/>
  <c r="C240" i="14" l="1"/>
  <c r="D240" i="14" s="1"/>
  <c r="L240" i="14" s="1"/>
  <c r="M240" i="14" s="1"/>
  <c r="E239" i="14"/>
  <c r="F239" i="14" s="1"/>
  <c r="E240" i="14" l="1"/>
  <c r="F240" i="14" s="1"/>
  <c r="C241" i="14"/>
  <c r="D241" i="14" s="1"/>
  <c r="L241" i="14" s="1"/>
  <c r="M241" i="14" s="1"/>
  <c r="C242" i="14" l="1"/>
  <c r="D242" i="14" s="1"/>
  <c r="L242" i="14" s="1"/>
  <c r="M242" i="14" s="1"/>
  <c r="E241" i="14"/>
  <c r="F241" i="14" s="1"/>
  <c r="E242" i="14" l="1"/>
  <c r="F242" i="14" s="1"/>
  <c r="C243" i="14"/>
  <c r="D243" i="14" s="1"/>
  <c r="L243" i="14" s="1"/>
  <c r="M243" i="14" s="1"/>
  <c r="C244" i="14" l="1"/>
  <c r="D244" i="14" s="1"/>
  <c r="L244" i="14" s="1"/>
  <c r="M244" i="14" s="1"/>
  <c r="E243" i="14"/>
  <c r="F243" i="14" s="1"/>
  <c r="E244" i="14" l="1"/>
  <c r="F244" i="14" s="1"/>
  <c r="C245" i="14"/>
  <c r="D245" i="14" s="1"/>
  <c r="L245" i="14" s="1"/>
  <c r="M245" i="14" s="1"/>
  <c r="C246" i="14" l="1"/>
  <c r="D246" i="14" s="1"/>
  <c r="L246" i="14" s="1"/>
  <c r="M246" i="14" s="1"/>
  <c r="E245" i="14"/>
  <c r="F245" i="14" s="1"/>
  <c r="E246" i="14" l="1"/>
  <c r="F246" i="14" s="1"/>
  <c r="C247" i="14"/>
  <c r="D247" i="14" s="1"/>
  <c r="L247" i="14" s="1"/>
  <c r="M247" i="14" s="1"/>
  <c r="C248" i="14" l="1"/>
  <c r="D248" i="14" s="1"/>
  <c r="L248" i="14" s="1"/>
  <c r="M248" i="14" s="1"/>
  <c r="E247" i="14"/>
  <c r="F247" i="14" s="1"/>
  <c r="E248" i="14" l="1"/>
  <c r="F248" i="14" s="1"/>
  <c r="C249" i="14"/>
  <c r="D249" i="14" s="1"/>
  <c r="L249" i="14" s="1"/>
  <c r="M249" i="14" s="1"/>
  <c r="C250" i="14" l="1"/>
  <c r="D250" i="14" s="1"/>
  <c r="L250" i="14" s="1"/>
  <c r="M250" i="14" s="1"/>
  <c r="E249" i="14"/>
  <c r="F249" i="14" s="1"/>
  <c r="E250" i="14" l="1"/>
  <c r="F250" i="14" s="1"/>
  <c r="C251" i="14"/>
  <c r="D251" i="14" s="1"/>
  <c r="L251" i="14" s="1"/>
  <c r="M251" i="14" s="1"/>
  <c r="C252" i="14" l="1"/>
  <c r="D252" i="14" s="1"/>
  <c r="L252" i="14" s="1"/>
  <c r="M252" i="14" s="1"/>
  <c r="E251" i="14"/>
  <c r="F251" i="14" s="1"/>
  <c r="E252" i="14" l="1"/>
  <c r="F252" i="14" s="1"/>
  <c r="C253" i="14"/>
  <c r="D253" i="14" s="1"/>
  <c r="L253" i="14" s="1"/>
  <c r="M253" i="14" s="1"/>
  <c r="C254" i="14" l="1"/>
  <c r="D254" i="14" s="1"/>
  <c r="L254" i="14" s="1"/>
  <c r="M254" i="14" s="1"/>
  <c r="E253" i="14"/>
  <c r="F253" i="14" s="1"/>
  <c r="E254" i="14" l="1"/>
  <c r="F254" i="14" s="1"/>
  <c r="C255" i="14"/>
  <c r="D255" i="14" s="1"/>
  <c r="L255" i="14" s="1"/>
  <c r="M255" i="14" s="1"/>
  <c r="C256" i="14" l="1"/>
  <c r="D256" i="14" s="1"/>
  <c r="L256" i="14" s="1"/>
  <c r="M256" i="14" s="1"/>
  <c r="E255" i="14"/>
  <c r="F255" i="14" s="1"/>
  <c r="E256" i="14" l="1"/>
  <c r="F256" i="14" s="1"/>
  <c r="C257" i="14"/>
  <c r="D257" i="14" s="1"/>
  <c r="L257" i="14" s="1"/>
  <c r="M257" i="14" s="1"/>
  <c r="C258" i="14" l="1"/>
  <c r="D258" i="14" s="1"/>
  <c r="L258" i="14" s="1"/>
  <c r="M258" i="14" s="1"/>
  <c r="E257" i="14"/>
  <c r="F257" i="14" s="1"/>
  <c r="E258" i="14" l="1"/>
  <c r="F258" i="14" s="1"/>
  <c r="C259" i="14"/>
  <c r="D259" i="14" s="1"/>
  <c r="L259" i="14" s="1"/>
  <c r="M259" i="14" s="1"/>
  <c r="C260" i="14" l="1"/>
  <c r="D260" i="14" s="1"/>
  <c r="L260" i="14" s="1"/>
  <c r="M260" i="14" s="1"/>
  <c r="E259" i="14"/>
  <c r="F259" i="14" s="1"/>
  <c r="E260" i="14" l="1"/>
  <c r="F260" i="14" s="1"/>
  <c r="C261" i="14"/>
  <c r="D261" i="14" s="1"/>
  <c r="L261" i="14" s="1"/>
  <c r="M261" i="14" s="1"/>
  <c r="C262" i="14" l="1"/>
  <c r="D262" i="14" s="1"/>
  <c r="L262" i="14" s="1"/>
  <c r="M262" i="14" s="1"/>
  <c r="E261" i="14"/>
  <c r="F261" i="14" s="1"/>
  <c r="E262" i="14" l="1"/>
  <c r="F262" i="14" s="1"/>
  <c r="C263" i="14"/>
  <c r="D263" i="14" s="1"/>
  <c r="L263" i="14" s="1"/>
  <c r="M263" i="14" s="1"/>
  <c r="C264" i="14" l="1"/>
  <c r="D264" i="14" s="1"/>
  <c r="L264" i="14" s="1"/>
  <c r="M264" i="14" s="1"/>
  <c r="E263" i="14"/>
  <c r="F263" i="14" s="1"/>
  <c r="E264" i="14" l="1"/>
  <c r="F264" i="14" s="1"/>
  <c r="C265" i="14"/>
  <c r="D265" i="14" s="1"/>
  <c r="L265" i="14" s="1"/>
  <c r="M265" i="14" s="1"/>
  <c r="C266" i="14" l="1"/>
  <c r="D266" i="14" s="1"/>
  <c r="L266" i="14" s="1"/>
  <c r="M266" i="14" s="1"/>
  <c r="E265" i="14"/>
  <c r="F265" i="14" s="1"/>
  <c r="E266" i="14" l="1"/>
  <c r="F266" i="14" s="1"/>
  <c r="C267" i="14"/>
  <c r="D267" i="14" s="1"/>
  <c r="L267" i="14" s="1"/>
  <c r="M267" i="14" s="1"/>
  <c r="C268" i="14" l="1"/>
  <c r="D268" i="14" s="1"/>
  <c r="L268" i="14" s="1"/>
  <c r="M268" i="14" s="1"/>
  <c r="E267" i="14"/>
  <c r="F267" i="14" s="1"/>
  <c r="E268" i="14" l="1"/>
  <c r="F268" i="14" s="1"/>
  <c r="C269" i="14"/>
  <c r="E269" i="14" l="1"/>
  <c r="F269" i="14" s="1"/>
  <c r="D269" i="14"/>
  <c r="L269" i="14" s="1"/>
  <c r="M269" i="14" s="1"/>
</calcChain>
</file>

<file path=xl/sharedStrings.xml><?xml version="1.0" encoding="utf-8"?>
<sst xmlns="http://schemas.openxmlformats.org/spreadsheetml/2006/main" count="8082" uniqueCount="2954">
  <si>
    <t>https://cdiac.ess-dive.lbl.gov/ftp/ndp030/global.1751_2014.ems</t>
  </si>
  <si>
    <t>2,12 GT de carbone pour 1 ppm</t>
  </si>
  <si>
    <t xml:space="preserve">             Ce</t>
  </si>
  <si>
    <t>ment</t>
  </si>
  <si>
    <t xml:space="preserve"> Gas</t>
  </si>
  <si>
    <t xml:space="preserve">     Per</t>
  </si>
  <si>
    <t>Year</t>
  </si>
  <si>
    <t xml:space="preserve"> Emmissions annuelles  (MTC)</t>
  </si>
  <si>
    <t>Cumul (GTC)</t>
  </si>
  <si>
    <t xml:space="preserve"> 50 % du cumul (GTC)</t>
  </si>
  <si>
    <t xml:space="preserve">   50 % du cumul (ppm)</t>
  </si>
  <si>
    <t xml:space="preserve"> Emissions annuelles (ppm/an)</t>
  </si>
  <si>
    <t>Solids     Prod</t>
  </si>
  <si>
    <t>uctio</t>
  </si>
  <si>
    <t>n   F</t>
  </si>
  <si>
    <t>laring</t>
  </si>
  <si>
    <t xml:space="preserve">   Capita</t>
  </si>
  <si>
    <t xml:space="preserve">    0.65</t>
  </si>
  <si>
    <t xml:space="preserve">    0.69</t>
  </si>
  <si>
    <t xml:space="preserve">    0.74</t>
  </si>
  <si>
    <t xml:space="preserve">    0.78</t>
  </si>
  <si>
    <t xml:space="preserve">    0.79</t>
  </si>
  <si>
    <t xml:space="preserve">    0.80</t>
  </si>
  <si>
    <t xml:space="preserve">    0.83</t>
  </si>
  <si>
    <t xml:space="preserve">    0.85</t>
  </si>
  <si>
    <t xml:space="preserve">    0.84</t>
  </si>
  <si>
    <t xml:space="preserve">    0.86</t>
  </si>
  <si>
    <t xml:space="preserve">    0.89</t>
  </si>
  <si>
    <t xml:space="preserve">    0.92</t>
  </si>
  <si>
    <t xml:space="preserve">    0.94</t>
  </si>
  <si>
    <t xml:space="preserve">    0.97</t>
  </si>
  <si>
    <t xml:space="preserve">    0.98</t>
  </si>
  <si>
    <t xml:space="preserve">    1.01</t>
  </si>
  <si>
    <t xml:space="preserve">    1.05</t>
  </si>
  <si>
    <t xml:space="preserve">    1.10</t>
  </si>
  <si>
    <t xml:space="preserve">    1.12</t>
  </si>
  <si>
    <t xml:space="preserve">    1.14</t>
  </si>
  <si>
    <t xml:space="preserve">    1.18</t>
  </si>
  <si>
    <t xml:space="preserve">    1.16</t>
  </si>
  <si>
    <t xml:space="preserve">    1.13</t>
  </si>
  <si>
    <t xml:space="preserve"> 1710         1</t>
  </si>
  <si>
    <t xml:space="preserve"> 1756         1</t>
  </si>
  <si>
    <t xml:space="preserve">    1.19</t>
  </si>
  <si>
    <t xml:space="preserve"> 1780         1</t>
  </si>
  <si>
    <t xml:space="preserve"> 1875         1</t>
  </si>
  <si>
    <t xml:space="preserve">    1.23</t>
  </si>
  <si>
    <t xml:space="preserve"> 1935         1</t>
  </si>
  <si>
    <t xml:space="preserve"> 1908         1</t>
  </si>
  <si>
    <t xml:space="preserve"> 1976         1</t>
  </si>
  <si>
    <t xml:space="preserve">    1.11</t>
  </si>
  <si>
    <t xml:space="preserve"> 1977         1</t>
  </si>
  <si>
    <t xml:space="preserve">    1.08</t>
  </si>
  <si>
    <t xml:space="preserve"> 2074         1</t>
  </si>
  <si>
    <t xml:space="preserve"> 2216         1</t>
  </si>
  <si>
    <t xml:space="preserve"> 2277         1</t>
  </si>
  <si>
    <t xml:space="preserve"> 2339         1</t>
  </si>
  <si>
    <t xml:space="preserve"> 2387         1</t>
  </si>
  <si>
    <t xml:space="preserve"> 2428         1</t>
  </si>
  <si>
    <t xml:space="preserve"> 2359         1</t>
  </si>
  <si>
    <t xml:space="preserve"> 2284         1</t>
  </si>
  <si>
    <t xml:space="preserve"> 2290         1</t>
  </si>
  <si>
    <t xml:space="preserve"> 2225         1</t>
  </si>
  <si>
    <t xml:space="preserve">    1.09</t>
  </si>
  <si>
    <t xml:space="preserve"> 2278         1</t>
  </si>
  <si>
    <t xml:space="preserve"> 2382         2</t>
  </si>
  <si>
    <t xml:space="preserve"> 2409         2</t>
  </si>
  <si>
    <t xml:space="preserve"> 2343         2</t>
  </si>
  <si>
    <t xml:space="preserve"> 2310         2</t>
  </si>
  <si>
    <t xml:space="preserve"> 2327         2</t>
  </si>
  <si>
    <t xml:space="preserve"> 2445         2</t>
  </si>
  <si>
    <t xml:space="preserve"> 2518         2</t>
  </si>
  <si>
    <t xml:space="preserve"> 2695         2</t>
  </si>
  <si>
    <t xml:space="preserve"> 2906         2</t>
  </si>
  <si>
    <t xml:space="preserve">    1.20</t>
  </si>
  <si>
    <t xml:space="preserve"> 3108         3</t>
  </si>
  <si>
    <t xml:space="preserve"> 3293         3</t>
  </si>
  <si>
    <t xml:space="preserve">    1.26</t>
  </si>
  <si>
    <t xml:space="preserve"> 3422         3</t>
  </si>
  <si>
    <t xml:space="preserve">    1.27</t>
  </si>
  <si>
    <t xml:space="preserve"> 3587         3</t>
  </si>
  <si>
    <t xml:space="preserve">    1.30</t>
  </si>
  <si>
    <t xml:space="preserve"> 3590         4</t>
  </si>
  <si>
    <t xml:space="preserve"> 3812         4</t>
  </si>
  <si>
    <t xml:space="preserve">    1.32</t>
  </si>
  <si>
    <t xml:space="preserve"> 4055         4</t>
  </si>
  <si>
    <t xml:space="preserve">    1.36</t>
  </si>
  <si>
    <t xml:space="preserve"> 4106         5</t>
  </si>
  <si>
    <t xml:space="preserve"> 4126         5</t>
  </si>
  <si>
    <t xml:space="preserve"> 4117         5</t>
  </si>
  <si>
    <r>
      <rPr>
        <b/>
        <sz val="12"/>
        <color rgb="FF000000"/>
        <rFont val="Symbol"/>
        <family val="1"/>
        <charset val="2"/>
      </rPr>
      <t>D</t>
    </r>
    <r>
      <rPr>
        <b/>
        <vertAlign val="superscript"/>
        <sz val="12"/>
        <color rgb="FF000000"/>
        <rFont val="Arial"/>
        <family val="2"/>
      </rPr>
      <t>14</t>
    </r>
    <r>
      <rPr>
        <b/>
        <sz val="12"/>
        <color rgb="FF000000"/>
        <rFont val="Arial"/>
        <family val="2"/>
      </rPr>
      <t xml:space="preserve">C  </t>
    </r>
  </si>
  <si>
    <t>Exemple</t>
  </si>
  <si>
    <r>
      <rPr>
        <b/>
        <sz val="11"/>
        <color rgb="FFFFFFFF"/>
        <rFont val="Calibri"/>
        <family val="2"/>
      </rPr>
      <t>,</t>
    </r>
    <r>
      <rPr>
        <b/>
        <sz val="11"/>
        <color rgb="FF000000"/>
        <rFont val="Calibri"/>
        <family val="2"/>
      </rPr>
      <t xml:space="preserve">  </t>
    </r>
    <r>
      <rPr>
        <b/>
        <sz val="14"/>
        <color rgb="FF000000"/>
        <rFont val="Calibri"/>
        <family val="2"/>
      </rPr>
      <t>-</t>
    </r>
    <r>
      <rPr>
        <b/>
        <sz val="11"/>
        <color rgb="FF000000"/>
        <rFont val="Calibri"/>
        <family val="2"/>
      </rPr>
      <t>1000 ‰</t>
    </r>
  </si>
  <si>
    <r>
      <rPr>
        <sz val="9"/>
        <color rgb="FF000000"/>
        <rFont val="Arial"/>
        <family val="2"/>
      </rPr>
      <t>CO</t>
    </r>
    <r>
      <rPr>
        <b/>
        <sz val="8"/>
        <color rgb="FF000000"/>
        <rFont val="Arial"/>
        <family val="2"/>
      </rPr>
      <t>2</t>
    </r>
    <r>
      <rPr>
        <sz val="9"/>
        <color rgb="FF000000"/>
        <rFont val="Arial"/>
        <family val="2"/>
      </rPr>
      <t xml:space="preserve"> anthropique</t>
    </r>
  </si>
  <si>
    <t>0 ‰</t>
  </si>
  <si>
    <t>Atmosphére en 1890</t>
  </si>
  <si>
    <t>1000 ‰</t>
  </si>
  <si>
    <t>Atmosphére en 1963</t>
  </si>
  <si>
    <t>demie vie (an)</t>
  </si>
  <si>
    <t>lambda</t>
  </si>
  <si>
    <t>tau (an)</t>
  </si>
  <si>
    <t>demi vie</t>
  </si>
  <si>
    <t>Durée (années)</t>
  </si>
  <si>
    <t>Il subsiste</t>
  </si>
  <si>
    <t>Il disparait</t>
  </si>
  <si>
    <t xml:space="preserve"> Cumul (ppm)</t>
  </si>
  <si>
    <t xml:space="preserve"> ≈ 1 atome carbone 14</t>
  </si>
  <si>
    <t xml:space="preserve"> ≈  2 atomes carbone 14</t>
  </si>
  <si>
    <t xml:space="preserve">Pour 10^12 atomes de carbone 12 </t>
  </si>
  <si>
    <t>0  atome carbone 14</t>
  </si>
  <si>
    <t>moyenne</t>
  </si>
  <si>
    <t>sortie/an</t>
  </si>
  <si>
    <t>ftp://aftp.cmdl.noaa.gov/products/trends/co2/co2_annmean_mlo.txt</t>
  </si>
  <si>
    <t>Date</t>
  </si>
  <si>
    <t xml:space="preserve">  [CO2] (ppm) MLO</t>
  </si>
  <si>
    <t>cumul anthropique depuis 1958 (ppm)</t>
  </si>
  <si>
    <t>% du cumul des emissions anthropiques depuis 1958</t>
  </si>
  <si>
    <t xml:space="preserve">  </t>
  </si>
  <si>
    <t xml:space="preserve">  Croissance [CO2] depuis 1958 à MLO</t>
  </si>
  <si>
    <t>%  du cumul anthropique depuis 1958 (ppm)</t>
  </si>
  <si>
    <t xml:space="preserve">  [CO2] (ppm) MLO lissage 13 mois</t>
  </si>
  <si>
    <t xml:space="preserve">  Croissance [CO2] depuis 1958 (ppm)</t>
  </si>
  <si>
    <t>ftp://ftp.niwa.co.nz/tropac/co2/14co2/</t>
  </si>
  <si>
    <t>REM23   These data are from Turnbull et al. in press (2016).  They replace previous datasets in Manning et al. (Radiocarbon;  37-58; 1990) and</t>
  </si>
  <si>
    <t>REM24   Currie et al. (Biogeochemistry (2011) 104:5-22; DOI 10.1007/s10533-009-9352-6)</t>
  </si>
  <si>
    <t>SITE</t>
  </si>
  <si>
    <t>NZPREFIX</t>
  </si>
  <si>
    <t>NZ_number</t>
  </si>
  <si>
    <t>DATE_START</t>
  </si>
  <si>
    <t>DATE_END</t>
  </si>
  <si>
    <t>DAYS_EXPOSED</t>
  </si>
  <si>
    <t>DATE_COLLECTED</t>
  </si>
  <si>
    <t>DECIMAL_DECAY_CORRECTION</t>
  </si>
  <si>
    <t>DELTA13C_IRMS</t>
  </si>
  <si>
    <t>DELTA14C</t>
  </si>
  <si>
    <t>DELTA14C_ERR</t>
  </si>
  <si>
    <t>F14C</t>
  </si>
  <si>
    <t>F14C_ERR</t>
  </si>
  <si>
    <t>FLAG</t>
  </si>
  <si>
    <t>METHOD_VESSEL</t>
  </si>
  <si>
    <t>METHOD_COLLECTION</t>
  </si>
  <si>
    <t>MAK</t>
  </si>
  <si>
    <t>NZ</t>
  </si>
  <si>
    <t>1954-11-24</t>
  </si>
  <si>
    <t>1954-12-30</t>
  </si>
  <si>
    <t>1954-12-15</t>
  </si>
  <si>
    <t>0.9829</t>
  </si>
  <si>
    <t>0.0075</t>
  </si>
  <si>
    <t>...</t>
  </si>
  <si>
    <t>tray</t>
  </si>
  <si>
    <t>NaOH_static</t>
  </si>
  <si>
    <t>1955-02-22</t>
  </si>
  <si>
    <t>9999-99-99</t>
  </si>
  <si>
    <t>0.9905</t>
  </si>
  <si>
    <t>0.0076</t>
  </si>
  <si>
    <t>1955-04-14</t>
  </si>
  <si>
    <t>0.9992</t>
  </si>
  <si>
    <t>1955-05-10</t>
  </si>
  <si>
    <t>0.9903</t>
  </si>
  <si>
    <t>..D</t>
  </si>
  <si>
    <t>1955-06-03</t>
  </si>
  <si>
    <t>1955-07-05</t>
  </si>
  <si>
    <t>1955-06-15</t>
  </si>
  <si>
    <t>0.9965</t>
  </si>
  <si>
    <t>0.0058</t>
  </si>
  <si>
    <t>1955-08-19</t>
  </si>
  <si>
    <t>1955-09-26</t>
  </si>
  <si>
    <t>1955-09-07</t>
  </si>
  <si>
    <t>0.9888</t>
  </si>
  <si>
    <t>0.0039</t>
  </si>
  <si>
    <t>1955-11-10</t>
  </si>
  <si>
    <t>1956-01-18</t>
  </si>
  <si>
    <t>1955-12-15</t>
  </si>
  <si>
    <t>1.0008</t>
  </si>
  <si>
    <t>0.0054</t>
  </si>
  <si>
    <t>1956-04-13</t>
  </si>
  <si>
    <t>1956-02-19</t>
  </si>
  <si>
    <t>1.0063</t>
  </si>
  <si>
    <t>1956-08-07</t>
  </si>
  <si>
    <t>1956-06-15</t>
  </si>
  <si>
    <t>1.0387</t>
  </si>
  <si>
    <t>0.0049</t>
  </si>
  <si>
    <t>1956-09-03</t>
  </si>
  <si>
    <t>1956-12-21</t>
  </si>
  <si>
    <t>1956-10-22</t>
  </si>
  <si>
    <t>1.019</t>
  </si>
  <si>
    <t>0.0048</t>
  </si>
  <si>
    <t>1956-09-18</t>
  </si>
  <si>
    <t>1956-10-02</t>
  </si>
  <si>
    <t>1956-09-25</t>
  </si>
  <si>
    <t>1.011</t>
  </si>
  <si>
    <t>1956-12-12</t>
  </si>
  <si>
    <t>1956-10-21</t>
  </si>
  <si>
    <t>1.0145</t>
  </si>
  <si>
    <t>1957-03-20</t>
  </si>
  <si>
    <t>1957-01-27</t>
  </si>
  <si>
    <t>1.0192</t>
  </si>
  <si>
    <t>0.0038</t>
  </si>
  <si>
    <t>1.0258</t>
  </si>
  <si>
    <t>1957-06-04</t>
  </si>
  <si>
    <t>1957-04-28</t>
  </si>
  <si>
    <t>1.0399</t>
  </si>
  <si>
    <t>1.0424</t>
  </si>
  <si>
    <t>1957-05-14</t>
  </si>
  <si>
    <t>1957-05-30</t>
  </si>
  <si>
    <t>1957-05-22</t>
  </si>
  <si>
    <t>1.0175</t>
  </si>
  <si>
    <t>1957-09-11</t>
  </si>
  <si>
    <t>1957-07-23</t>
  </si>
  <si>
    <t>1.0458</t>
  </si>
  <si>
    <t>0.0042</t>
  </si>
  <si>
    <t>1.0443</t>
  </si>
  <si>
    <t>1957-08-16</t>
  </si>
  <si>
    <t>1957-09-06</t>
  </si>
  <si>
    <t>1957-08-27</t>
  </si>
  <si>
    <t>1.0523</t>
  </si>
  <si>
    <t>1957-10-29</t>
  </si>
  <si>
    <t>1957-10-09</t>
  </si>
  <si>
    <t>1.0472</t>
  </si>
  <si>
    <t>0.0053</t>
  </si>
  <si>
    <t>1957-12-29</t>
  </si>
  <si>
    <t>1957-11-06</t>
  </si>
  <si>
    <t>1.0526</t>
  </si>
  <si>
    <t>1957-11-26</t>
  </si>
  <si>
    <t>1.063</t>
  </si>
  <si>
    <t>1958-01-29</t>
  </si>
  <si>
    <t>1958-05-09</t>
  </si>
  <si>
    <t>1958-03-18</t>
  </si>
  <si>
    <t>1.0685</t>
  </si>
  <si>
    <t>0.0043</t>
  </si>
  <si>
    <t>1.0772</t>
  </si>
  <si>
    <t>1958-05-22</t>
  </si>
  <si>
    <t>1958-06-03</t>
  </si>
  <si>
    <t>1958-08-28</t>
  </si>
  <si>
    <t>1.0788</t>
  </si>
  <si>
    <t>1958-07-01</t>
  </si>
  <si>
    <t>1958-07-08</t>
  </si>
  <si>
    <t>1958-07-04</t>
  </si>
  <si>
    <t>1.0821</t>
  </si>
  <si>
    <t>1958-09-22</t>
  </si>
  <si>
    <t>1958-10-06</t>
  </si>
  <si>
    <t>1958-09-29</t>
  </si>
  <si>
    <t>1.0951</t>
  </si>
  <si>
    <t>1958-11-05</t>
  </si>
  <si>
    <t>1958-11-14</t>
  </si>
  <si>
    <t>1958-11-09</t>
  </si>
  <si>
    <t>1.1181</t>
  </si>
  <si>
    <t>0.0051</t>
  </si>
  <si>
    <t>1958-12-15</t>
  </si>
  <si>
    <t>2005-12-31</t>
  </si>
  <si>
    <t>1958-12-23</t>
  </si>
  <si>
    <t>1.1113</t>
  </si>
  <si>
    <t>1959-01-13</t>
  </si>
  <si>
    <t>1959-01-22</t>
  </si>
  <si>
    <t>1959-01-17</t>
  </si>
  <si>
    <t>1.1223</t>
  </si>
  <si>
    <t>1959-02-23</t>
  </si>
  <si>
    <t>1959-03-11</t>
  </si>
  <si>
    <t>1959-03-02</t>
  </si>
  <si>
    <t>1.1272</t>
  </si>
  <si>
    <t>0.0052</t>
  </si>
  <si>
    <t>1959-04-07</t>
  </si>
  <si>
    <t>1959-04-15</t>
  </si>
  <si>
    <t>1959-04-11</t>
  </si>
  <si>
    <t>1.1384</t>
  </si>
  <si>
    <t>1959-05-19</t>
  </si>
  <si>
    <t>1959-06-08</t>
  </si>
  <si>
    <t>1959-06-01</t>
  </si>
  <si>
    <t>1.134</t>
  </si>
  <si>
    <t>1959-07-10</t>
  </si>
  <si>
    <t>1959-07-17</t>
  </si>
  <si>
    <t>1959-07-13</t>
  </si>
  <si>
    <t>1.1514</t>
  </si>
  <si>
    <t>1959-08-13</t>
  </si>
  <si>
    <t>1.1432</t>
  </si>
  <si>
    <t>1959-10-01</t>
  </si>
  <si>
    <t>1.166</t>
  </si>
  <si>
    <t>1959-11-13</t>
  </si>
  <si>
    <t>2005-11-25</t>
  </si>
  <si>
    <t>1959-11-19</t>
  </si>
  <si>
    <t>1.1728</t>
  </si>
  <si>
    <t>1959-12-16</t>
  </si>
  <si>
    <t>2005-12-22</t>
  </si>
  <si>
    <t>1959-12-19</t>
  </si>
  <si>
    <t>1.1831</t>
  </si>
  <si>
    <t>1960-01-19</t>
  </si>
  <si>
    <t>1960-01-26</t>
  </si>
  <si>
    <t>1960-01-21</t>
  </si>
  <si>
    <t>1.1832</t>
  </si>
  <si>
    <t>1960-04-11</t>
  </si>
  <si>
    <t>1960-04-19</t>
  </si>
  <si>
    <t>1960-04-14</t>
  </si>
  <si>
    <t>1.1893</t>
  </si>
  <si>
    <t>1960-07-11</t>
  </si>
  <si>
    <t>1960-07-18</t>
  </si>
  <si>
    <t>1960-07-14</t>
  </si>
  <si>
    <t>1.1888</t>
  </si>
  <si>
    <t>1960-09-05</t>
  </si>
  <si>
    <t>1960-09-12</t>
  </si>
  <si>
    <t>1960-09-08</t>
  </si>
  <si>
    <t>1.1951</t>
  </si>
  <si>
    <t>1960-09-26</t>
  </si>
  <si>
    <t>1960-10-04</t>
  </si>
  <si>
    <t>1960-09-29</t>
  </si>
  <si>
    <t>1.1974</t>
  </si>
  <si>
    <t>1960-11-13</t>
  </si>
  <si>
    <t>1.2</t>
  </si>
  <si>
    <t>1960-12-16</t>
  </si>
  <si>
    <t>1960-12-23</t>
  </si>
  <si>
    <t>1960-12-19</t>
  </si>
  <si>
    <t>1.1953</t>
  </si>
  <si>
    <t>1961-01-16</t>
  </si>
  <si>
    <t>1961-01-25</t>
  </si>
  <si>
    <t>1961-01-20</t>
  </si>
  <si>
    <t>1.1965</t>
  </si>
  <si>
    <t>1961-03-06</t>
  </si>
  <si>
    <t>1961-03-13</t>
  </si>
  <si>
    <t>1961-03-10</t>
  </si>
  <si>
    <t>1.2087</t>
  </si>
  <si>
    <t>0.0062</t>
  </si>
  <si>
    <t>1961-04-10</t>
  </si>
  <si>
    <t>1961-04-17</t>
  </si>
  <si>
    <t>1961-04-14</t>
  </si>
  <si>
    <t>1.2035</t>
  </si>
  <si>
    <t>1961-05-22</t>
  </si>
  <si>
    <t>1961-05-29</t>
  </si>
  <si>
    <t>1961-05-26</t>
  </si>
  <si>
    <t>1.1982</t>
  </si>
  <si>
    <t>1961-07-03</t>
  </si>
  <si>
    <t>1961-07-11</t>
  </si>
  <si>
    <t>1961-07-06</t>
  </si>
  <si>
    <t>1.2001</t>
  </si>
  <si>
    <t>0.0113</t>
  </si>
  <si>
    <t>1961-08-15</t>
  </si>
  <si>
    <t>1961-08-22</t>
  </si>
  <si>
    <t>1961-08-19</t>
  </si>
  <si>
    <t>1.1996</t>
  </si>
  <si>
    <t>1961-09-29</t>
  </si>
  <si>
    <t>1961-10-06</t>
  </si>
  <si>
    <t>1961-10-03</t>
  </si>
  <si>
    <t>1.1845</t>
  </si>
  <si>
    <t>0.0059</t>
  </si>
  <si>
    <t>1961-11-07</t>
  </si>
  <si>
    <t>1961-11-15</t>
  </si>
  <si>
    <t>1961-11-11</t>
  </si>
  <si>
    <t>1.239</t>
  </si>
  <si>
    <t>0.0116</t>
  </si>
  <si>
    <t>1961-12-15</t>
  </si>
  <si>
    <t>1961-12-22</t>
  </si>
  <si>
    <t>1961-12-19</t>
  </si>
  <si>
    <t>1.2291</t>
  </si>
  <si>
    <t>1962-01-15</t>
  </si>
  <si>
    <t>1962-01-23</t>
  </si>
  <si>
    <t>1962-01-19</t>
  </si>
  <si>
    <t>1.1992</t>
  </si>
  <si>
    <t>0.006</t>
  </si>
  <si>
    <t>1962-02-26</t>
  </si>
  <si>
    <t>1962-03-05</t>
  </si>
  <si>
    <t>1962-03-02</t>
  </si>
  <si>
    <t>1.2091</t>
  </si>
  <si>
    <t>0.009</t>
  </si>
  <si>
    <t>1962-04-19</t>
  </si>
  <si>
    <t>1962-05-01</t>
  </si>
  <si>
    <t>1962-04-25</t>
  </si>
  <si>
    <t>1.2161</t>
  </si>
  <si>
    <t>1962-05-22</t>
  </si>
  <si>
    <t>1962-05-29</t>
  </si>
  <si>
    <t>1962-05-25</t>
  </si>
  <si>
    <t>1.1911</t>
  </si>
  <si>
    <t>1962-09-24</t>
  </si>
  <si>
    <t>1962-10-02</t>
  </si>
  <si>
    <t>1962-09-28</t>
  </si>
  <si>
    <t>1.2354</t>
  </si>
  <si>
    <t>0.0055</t>
  </si>
  <si>
    <t>1962-11-05</t>
  </si>
  <si>
    <t>1962-11-13</t>
  </si>
  <si>
    <t>1962-11-09</t>
  </si>
  <si>
    <t>1.2524</t>
  </si>
  <si>
    <t>0.0073</t>
  </si>
  <si>
    <t>1962-12-17</t>
  </si>
  <si>
    <t>1962-12-24</t>
  </si>
  <si>
    <t>1962-12-20</t>
  </si>
  <si>
    <t>1.2686</t>
  </si>
  <si>
    <t>0.005</t>
  </si>
  <si>
    <t>1963-01-14</t>
  </si>
  <si>
    <t>1963-01-22</t>
  </si>
  <si>
    <t>1963-01-18</t>
  </si>
  <si>
    <t>1.2675</t>
  </si>
  <si>
    <t>1963-03-01</t>
  </si>
  <si>
    <t>1.2717</t>
  </si>
  <si>
    <t>1.2684</t>
  </si>
  <si>
    <t>1963-04-09</t>
  </si>
  <si>
    <t>1963-04-19</t>
  </si>
  <si>
    <t>1963-04-14</t>
  </si>
  <si>
    <t>1.2829</t>
  </si>
  <si>
    <t>1.2863</t>
  </si>
  <si>
    <t>1963-05-22</t>
  </si>
  <si>
    <t>1963-05-29</t>
  </si>
  <si>
    <t>1963-05-26</t>
  </si>
  <si>
    <t>1.3153</t>
  </si>
  <si>
    <t>1963-07-02</t>
  </si>
  <si>
    <t>1963-07-09</t>
  </si>
  <si>
    <t>1963-07-06</t>
  </si>
  <si>
    <t>1.3332</t>
  </si>
  <si>
    <t>1963-08-13</t>
  </si>
  <si>
    <t>1963-08-20</t>
  </si>
  <si>
    <t>1963-08-17</t>
  </si>
  <si>
    <t>1.3578</t>
  </si>
  <si>
    <t>0.0057</t>
  </si>
  <si>
    <t>1963-09-24</t>
  </si>
  <si>
    <t>1963-10-01</t>
  </si>
  <si>
    <t>1963-09-29</t>
  </si>
  <si>
    <t>1.4075</t>
  </si>
  <si>
    <t>1963-11-06</t>
  </si>
  <si>
    <t>1963-11-13</t>
  </si>
  <si>
    <t>1963-11-10</t>
  </si>
  <si>
    <t>1.3771</t>
  </si>
  <si>
    <t>0.0056</t>
  </si>
  <si>
    <t>1963-12-16</t>
  </si>
  <si>
    <t>1963-12-23</t>
  </si>
  <si>
    <t>1963-12-20</t>
  </si>
  <si>
    <t>1.4319</t>
  </si>
  <si>
    <t>1964-01-13</t>
  </si>
  <si>
    <t>1964-01-21</t>
  </si>
  <si>
    <t>1964-01-17</t>
  </si>
  <si>
    <t>1.4482</t>
  </si>
  <si>
    <t>1964-02-25</t>
  </si>
  <si>
    <t>1964-03-03</t>
  </si>
  <si>
    <t>1964-03-01</t>
  </si>
  <si>
    <t>1.475</t>
  </si>
  <si>
    <t>1964-04-07</t>
  </si>
  <si>
    <t>1964-04-15</t>
  </si>
  <si>
    <t>1964-04-11</t>
  </si>
  <si>
    <t>1.5028</t>
  </si>
  <si>
    <t>1964-05-19</t>
  </si>
  <si>
    <t>1964-05-26</t>
  </si>
  <si>
    <t>1964-05-23</t>
  </si>
  <si>
    <t>1.5008</t>
  </si>
  <si>
    <t>1964-06-29</t>
  </si>
  <si>
    <t>1964-07-06</t>
  </si>
  <si>
    <t>1964-07-03</t>
  </si>
  <si>
    <t>1.545</t>
  </si>
  <si>
    <t>1964-08-11</t>
  </si>
  <si>
    <t>1964-08-17</t>
  </si>
  <si>
    <t>1964-08-15</t>
  </si>
  <si>
    <t>1.5703</t>
  </si>
  <si>
    <t>1964-09-29</t>
  </si>
  <si>
    <t>1964-10-06</t>
  </si>
  <si>
    <t>1964-10-03</t>
  </si>
  <si>
    <t>1.5096</t>
  </si>
  <si>
    <t>1964-11-02</t>
  </si>
  <si>
    <t>1964-11-10</t>
  </si>
  <si>
    <t>1964-11-06</t>
  </si>
  <si>
    <t>1.6248</t>
  </si>
  <si>
    <t>0.0065</t>
  </si>
  <si>
    <t>1964-12-14</t>
  </si>
  <si>
    <t>1964-12-21</t>
  </si>
  <si>
    <t>1964-12-17</t>
  </si>
  <si>
    <t>1.6187</t>
  </si>
  <si>
    <t>0.0064</t>
  </si>
  <si>
    <t>1965-01-11</t>
  </si>
  <si>
    <t>1965-01-18</t>
  </si>
  <si>
    <t>1965-01-15</t>
  </si>
  <si>
    <t>1.6925</t>
  </si>
  <si>
    <t>0.0128</t>
  </si>
  <si>
    <t>1965-02-22</t>
  </si>
  <si>
    <t>1965-03-03</t>
  </si>
  <si>
    <t>1965-02-27</t>
  </si>
  <si>
    <t>1.6366</t>
  </si>
  <si>
    <t>1965-04-05</t>
  </si>
  <si>
    <t>1965-04-13</t>
  </si>
  <si>
    <t>1965-04-08</t>
  </si>
  <si>
    <t>1.637</t>
  </si>
  <si>
    <t>0.0063</t>
  </si>
  <si>
    <t>1965-05-17</t>
  </si>
  <si>
    <t>1965-05-24</t>
  </si>
  <si>
    <t>1965-05-21</t>
  </si>
  <si>
    <t>1.6181</t>
  </si>
  <si>
    <t>1965-06-28</t>
  </si>
  <si>
    <t>1965-07-05</t>
  </si>
  <si>
    <t>1965-07-02</t>
  </si>
  <si>
    <t>1.6978</t>
  </si>
  <si>
    <t>1965-08-09</t>
  </si>
  <si>
    <t>1965-08-16</t>
  </si>
  <si>
    <t>1965-08-13</t>
  </si>
  <si>
    <t>1.6172</t>
  </si>
  <si>
    <t>1965-09-20</t>
  </si>
  <si>
    <t>1965-09-27</t>
  </si>
  <si>
    <t>1965-09-24</t>
  </si>
  <si>
    <t>1.6374</t>
  </si>
  <si>
    <t>1965-11-02</t>
  </si>
  <si>
    <t>1965-11-09</t>
  </si>
  <si>
    <t>1965-11-06</t>
  </si>
  <si>
    <t>1.6289</t>
  </si>
  <si>
    <t>1965-12-17</t>
  </si>
  <si>
    <t>1965-12-30</t>
  </si>
  <si>
    <t>1965-12-24</t>
  </si>
  <si>
    <t>1.6375</t>
  </si>
  <si>
    <t>1966-01-31</t>
  </si>
  <si>
    <t>1966-02-07</t>
  </si>
  <si>
    <t>1966-02-04</t>
  </si>
  <si>
    <t>1.6505</t>
  </si>
  <si>
    <t>1966-03-02</t>
  </si>
  <si>
    <t>1966-03-14</t>
  </si>
  <si>
    <t>1966-03-08</t>
  </si>
  <si>
    <t>1.6497</t>
  </si>
  <si>
    <t>1966-03-29</t>
  </si>
  <si>
    <t>1966-04-06</t>
  </si>
  <si>
    <t>1966-04-02</t>
  </si>
  <si>
    <t>1.635</t>
  </si>
  <si>
    <t>1966-05-02</t>
  </si>
  <si>
    <t>1966-06-07</t>
  </si>
  <si>
    <t>1966-05-20</t>
  </si>
  <si>
    <t>1.6252</t>
  </si>
  <si>
    <t>1966-06-13</t>
  </si>
  <si>
    <t>1966-06-10</t>
  </si>
  <si>
    <t>1.6156</t>
  </si>
  <si>
    <t>0.0068</t>
  </si>
  <si>
    <t>1966-07-04</t>
  </si>
  <si>
    <t>1966-07-08</t>
  </si>
  <si>
    <t>1966-07-06</t>
  </si>
  <si>
    <t>1.6154</t>
  </si>
  <si>
    <t>0.0072</t>
  </si>
  <si>
    <t>1966-08-02</t>
  </si>
  <si>
    <t>1966-09-05</t>
  </si>
  <si>
    <t>1966-08-19</t>
  </si>
  <si>
    <t>1.5941</t>
  </si>
  <si>
    <t>0.0061</t>
  </si>
  <si>
    <t>1966-09-12</t>
  </si>
  <si>
    <t>1966-09-09</t>
  </si>
  <si>
    <t>1.6286</t>
  </si>
  <si>
    <t>1966-10-03</t>
  </si>
  <si>
    <t>1966-10-10</t>
  </si>
  <si>
    <t>1966-10-07</t>
  </si>
  <si>
    <t>1966-11-02</t>
  </si>
  <si>
    <t>1966-11-08</t>
  </si>
  <si>
    <t>1966-11-05</t>
  </si>
  <si>
    <t>1.6182</t>
  </si>
  <si>
    <t>0.0066</t>
  </si>
  <si>
    <t>1966-12-07</t>
  </si>
  <si>
    <t>1966-12-14</t>
  </si>
  <si>
    <t>1966-12-11</t>
  </si>
  <si>
    <t>1.6312</t>
  </si>
  <si>
    <t>1967-01-05</t>
  </si>
  <si>
    <t>1967-01-12</t>
  </si>
  <si>
    <t>1967-01-09</t>
  </si>
  <si>
    <t>1.6197</t>
  </si>
  <si>
    <t>1967-02-20</t>
  </si>
  <si>
    <t>1967-02-27</t>
  </si>
  <si>
    <t>1967-02-24</t>
  </si>
  <si>
    <t>1.6062</t>
  </si>
  <si>
    <t>1967-04-04</t>
  </si>
  <si>
    <t>1967-04-11</t>
  </si>
  <si>
    <t>1967-04-08</t>
  </si>
  <si>
    <t>1.6123</t>
  </si>
  <si>
    <t>1967-05-06</t>
  </si>
  <si>
    <t>1.5998</t>
  </si>
  <si>
    <t>1967-06-07</t>
  </si>
  <si>
    <t>1967-06-13</t>
  </si>
  <si>
    <t>1967-06-10</t>
  </si>
  <si>
    <t>1.5927</t>
  </si>
  <si>
    <t>1967-07-13</t>
  </si>
  <si>
    <t>1967-07-24</t>
  </si>
  <si>
    <t>1967-07-19</t>
  </si>
  <si>
    <t>1.5747</t>
  </si>
  <si>
    <t>1967-10-02</t>
  </si>
  <si>
    <t>1967-10-10</t>
  </si>
  <si>
    <t>1967-10-06</t>
  </si>
  <si>
    <t>1.5783</t>
  </si>
  <si>
    <t>1967-11-06</t>
  </si>
  <si>
    <t>1967-11-14</t>
  </si>
  <si>
    <t>1967-11-10</t>
  </si>
  <si>
    <t>1.5894</t>
  </si>
  <si>
    <t>0.0083</t>
  </si>
  <si>
    <t>1967-12-05</t>
  </si>
  <si>
    <t>1967-12-12</t>
  </si>
  <si>
    <t>1967-12-09</t>
  </si>
  <si>
    <t>1.5831</t>
  </si>
  <si>
    <t>1968-01-08</t>
  </si>
  <si>
    <t>1968-01-17</t>
  </si>
  <si>
    <t>1968-01-13</t>
  </si>
  <si>
    <t>1.5865</t>
  </si>
  <si>
    <t>1968-02-07</t>
  </si>
  <si>
    <t>1968-02-15</t>
  </si>
  <si>
    <t>1968-02-11</t>
  </si>
  <si>
    <t>1.5859</t>
  </si>
  <si>
    <t>1968-03-04</t>
  </si>
  <si>
    <t>1968-03-18</t>
  </si>
  <si>
    <t>1968-03-11</t>
  </si>
  <si>
    <t>1.5762</t>
  </si>
  <si>
    <t>1968-04-04</t>
  </si>
  <si>
    <t>1968-04-08</t>
  </si>
  <si>
    <t>1968-04-06</t>
  </si>
  <si>
    <t>1.551</t>
  </si>
  <si>
    <t>1968-05-31</t>
  </si>
  <si>
    <t>1.5639</t>
  </si>
  <si>
    <t>1968-06-03</t>
  </si>
  <si>
    <t>1968-06-10</t>
  </si>
  <si>
    <t>1968-06-07</t>
  </si>
  <si>
    <t>1.5651</t>
  </si>
  <si>
    <t>1968-07-01</t>
  </si>
  <si>
    <t>1968-07-08</t>
  </si>
  <si>
    <t>1968-07-05</t>
  </si>
  <si>
    <t>1.5539</t>
  </si>
  <si>
    <t>1968-08-05</t>
  </si>
  <si>
    <t>1968-08-12</t>
  </si>
  <si>
    <t>1968-08-09</t>
  </si>
  <si>
    <t>1.5416</t>
  </si>
  <si>
    <t>1968-08-26</t>
  </si>
  <si>
    <t>1968-09-02</t>
  </si>
  <si>
    <t>1968-08-30</t>
  </si>
  <si>
    <t>1.5391</t>
  </si>
  <si>
    <t>1968-09-09</t>
  </si>
  <si>
    <t>1968-09-06</t>
  </si>
  <si>
    <t>1.5351</t>
  </si>
  <si>
    <t>1968-09-30</t>
  </si>
  <si>
    <t>1968-10-07</t>
  </si>
  <si>
    <t>1968-10-04</t>
  </si>
  <si>
    <t>1.5363</t>
  </si>
  <si>
    <t>1968-10-14</t>
  </si>
  <si>
    <t>1968-10-21</t>
  </si>
  <si>
    <t>1968-10-18</t>
  </si>
  <si>
    <t>1.5412</t>
  </si>
  <si>
    <t>1968-10-30</t>
  </si>
  <si>
    <t>1968-11-04</t>
  </si>
  <si>
    <t>1968-11-02</t>
  </si>
  <si>
    <t>1.5453</t>
  </si>
  <si>
    <t>1968-11-11</t>
  </si>
  <si>
    <t>1968-11-08</t>
  </si>
  <si>
    <t>1.5447</t>
  </si>
  <si>
    <t>1968-12-02</t>
  </si>
  <si>
    <t>1968-12-09</t>
  </si>
  <si>
    <t>1968-12-06</t>
  </si>
  <si>
    <t>1.5431</t>
  </si>
  <si>
    <t>1969-01-06</t>
  </si>
  <si>
    <t>1969-01-13</t>
  </si>
  <si>
    <t>1969-01-10</t>
  </si>
  <si>
    <t>1.5426</t>
  </si>
  <si>
    <t>1969-02-03</t>
  </si>
  <si>
    <t>1969-02-11</t>
  </si>
  <si>
    <t>1969-02-07</t>
  </si>
  <si>
    <t>1969-03-03</t>
  </si>
  <si>
    <t>1969-03-12</t>
  </si>
  <si>
    <t>1969-03-08</t>
  </si>
  <si>
    <t>1.554</t>
  </si>
  <si>
    <t>1969-04-09</t>
  </si>
  <si>
    <t>1969-04-16</t>
  </si>
  <si>
    <t>1969-04-13</t>
  </si>
  <si>
    <t>1.549</t>
  </si>
  <si>
    <t>1969-05-02</t>
  </si>
  <si>
    <t>1.5339</t>
  </si>
  <si>
    <t>1969-05-09</t>
  </si>
  <si>
    <t>1969-06-03</t>
  </si>
  <si>
    <t>1969-06-10</t>
  </si>
  <si>
    <t>1969-06-07</t>
  </si>
  <si>
    <t>1.5287</t>
  </si>
  <si>
    <t>1969-07-07</t>
  </si>
  <si>
    <t>1969-07-14</t>
  </si>
  <si>
    <t>1969-07-11</t>
  </si>
  <si>
    <t>1.5298</t>
  </si>
  <si>
    <t>1969-08-05</t>
  </si>
  <si>
    <t>1969-08-12</t>
  </si>
  <si>
    <t>1969-08-09</t>
  </si>
  <si>
    <t>1.5263</t>
  </si>
  <si>
    <t>1969-09-05</t>
  </si>
  <si>
    <t>1.5487</t>
  </si>
  <si>
    <t>1969-10-10</t>
  </si>
  <si>
    <t>1.5349</t>
  </si>
  <si>
    <t>1969-12-05</t>
  </si>
  <si>
    <t>1.5138</t>
  </si>
  <si>
    <t>1970-01-05</t>
  </si>
  <si>
    <t>1970-01-12</t>
  </si>
  <si>
    <t>1970-01-09</t>
  </si>
  <si>
    <t>1970-03-06</t>
  </si>
  <si>
    <t>1970-04-06</t>
  </si>
  <si>
    <t>1970-04-13</t>
  </si>
  <si>
    <t>1970-04-10</t>
  </si>
  <si>
    <t>1.5241</t>
  </si>
  <si>
    <t>1970-05-05</t>
  </si>
  <si>
    <t>1970-05-12</t>
  </si>
  <si>
    <t>1970-05-09</t>
  </si>
  <si>
    <t>1.5172</t>
  </si>
  <si>
    <t>1970-06-06</t>
  </si>
  <si>
    <t>1.5199</t>
  </si>
  <si>
    <t>1970-07-10</t>
  </si>
  <si>
    <t>1.5098</t>
  </si>
  <si>
    <t>1970-08-03</t>
  </si>
  <si>
    <t>1970-08-10</t>
  </si>
  <si>
    <t>1970-08-07</t>
  </si>
  <si>
    <t>1.5012</t>
  </si>
  <si>
    <t>1970-09-07</t>
  </si>
  <si>
    <t>1970-09-14</t>
  </si>
  <si>
    <t>1970-09-11</t>
  </si>
  <si>
    <t>1.5118</t>
  </si>
  <si>
    <t>1970-10-06</t>
  </si>
  <si>
    <t>1970-10-13</t>
  </si>
  <si>
    <t>1970-10-10</t>
  </si>
  <si>
    <t>1.5024</t>
  </si>
  <si>
    <t>1970-11-02</t>
  </si>
  <si>
    <t>1970-11-09</t>
  </si>
  <si>
    <t>1970-11-06</t>
  </si>
  <si>
    <t>1.5013</t>
  </si>
  <si>
    <t>1970-12-07</t>
  </si>
  <si>
    <t>1971-01-06</t>
  </si>
  <si>
    <t>1970-12-23</t>
  </si>
  <si>
    <t>1.4994</t>
  </si>
  <si>
    <t>1971-01-13</t>
  </si>
  <si>
    <t>1971-01-10</t>
  </si>
  <si>
    <t>1.5044</t>
  </si>
  <si>
    <t>1971-02-01</t>
  </si>
  <si>
    <t>1971-02-09</t>
  </si>
  <si>
    <t>1971-02-05</t>
  </si>
  <si>
    <t>1.4985</t>
  </si>
  <si>
    <t>1971-03-05</t>
  </si>
  <si>
    <t>1.5121</t>
  </si>
  <si>
    <t>1971-04-05</t>
  </si>
  <si>
    <t>1971-04-13</t>
  </si>
  <si>
    <t>1971-04-09</t>
  </si>
  <si>
    <t>1.5048</t>
  </si>
  <si>
    <t>1971-05-03</t>
  </si>
  <si>
    <t>1971-05-10</t>
  </si>
  <si>
    <t>1971-05-07</t>
  </si>
  <si>
    <t>1.5035</t>
  </si>
  <si>
    <t>1971-06-08</t>
  </si>
  <si>
    <t>1971-06-14</t>
  </si>
  <si>
    <t>1971-06-11</t>
  </si>
  <si>
    <t>1971-07-05</t>
  </si>
  <si>
    <t>1971-07-12</t>
  </si>
  <si>
    <t>1971-07-09</t>
  </si>
  <si>
    <t>1.4982</t>
  </si>
  <si>
    <t>1971-08-04</t>
  </si>
  <si>
    <t>1971-08-11</t>
  </si>
  <si>
    <t>1971-08-08</t>
  </si>
  <si>
    <t>1.4872</t>
  </si>
  <si>
    <t>1971-09-10</t>
  </si>
  <si>
    <t>1.4827</t>
  </si>
  <si>
    <t>1971-10-04</t>
  </si>
  <si>
    <t>1971-10-18</t>
  </si>
  <si>
    <t>1971-10-10</t>
  </si>
  <si>
    <t>1.4965</t>
  </si>
  <si>
    <t>1971-12-03</t>
  </si>
  <si>
    <t>1.4832</t>
  </si>
  <si>
    <t>1972-01-09</t>
  </si>
  <si>
    <t>1.4885</t>
  </si>
  <si>
    <t>1972-02-02</t>
  </si>
  <si>
    <t>1972-02-10</t>
  </si>
  <si>
    <t>1972-02-06</t>
  </si>
  <si>
    <t>1.4956</t>
  </si>
  <si>
    <t>1972-03-06</t>
  </si>
  <si>
    <t>1972-03-27</t>
  </si>
  <si>
    <t>1972-03-17</t>
  </si>
  <si>
    <t>1.4788</t>
  </si>
  <si>
    <t>0.0108</t>
  </si>
  <si>
    <t>1972-04-04</t>
  </si>
  <si>
    <t>1972-03-31</t>
  </si>
  <si>
    <t>1.4863</t>
  </si>
  <si>
    <t>1972-04-10</t>
  </si>
  <si>
    <t>1972-05-04</t>
  </si>
  <si>
    <t>1972-04-20</t>
  </si>
  <si>
    <t>1.472</t>
  </si>
  <si>
    <t>1972-05-01</t>
  </si>
  <si>
    <t>1972-05-08</t>
  </si>
  <si>
    <t>1.4734</t>
  </si>
  <si>
    <t>1972-06-10</t>
  </si>
  <si>
    <t>1.474</t>
  </si>
  <si>
    <t>1972-07-07</t>
  </si>
  <si>
    <t>1.47</t>
  </si>
  <si>
    <t>1972-09-01</t>
  </si>
  <si>
    <t>1.4544</t>
  </si>
  <si>
    <t>0.0074</t>
  </si>
  <si>
    <t>1972-10-02</t>
  </si>
  <si>
    <t>1972-10-11</t>
  </si>
  <si>
    <t>1972-10-07</t>
  </si>
  <si>
    <t>1.454</t>
  </si>
  <si>
    <t>0.0096</t>
  </si>
  <si>
    <t>1972-11-06</t>
  </si>
  <si>
    <t>1972-11-13</t>
  </si>
  <si>
    <t>0.0046</t>
  </si>
  <si>
    <t>1972-12-08</t>
  </si>
  <si>
    <t>1.4513</t>
  </si>
  <si>
    <t>1973-01-03</t>
  </si>
  <si>
    <t>1973-01-10</t>
  </si>
  <si>
    <t>1973-01-06</t>
  </si>
  <si>
    <t>1.4582</t>
  </si>
  <si>
    <t>1973-02-10</t>
  </si>
  <si>
    <t>1.4581</t>
  </si>
  <si>
    <t>1973-03-09</t>
  </si>
  <si>
    <t>1.4469</t>
  </si>
  <si>
    <t>1973-07-02</t>
  </si>
  <si>
    <t>1973-07-09</t>
  </si>
  <si>
    <t>1973-07-06</t>
  </si>
  <si>
    <t>1.4392</t>
  </si>
  <si>
    <t>1973-08-11</t>
  </si>
  <si>
    <t>1.4313</t>
  </si>
  <si>
    <t>1973-09-07</t>
  </si>
  <si>
    <t>1.4199</t>
  </si>
  <si>
    <t>1973-10-06</t>
  </si>
  <si>
    <t>1.4301</t>
  </si>
  <si>
    <t>1973-11-05</t>
  </si>
  <si>
    <t>1973-11-12</t>
  </si>
  <si>
    <t>1973-11-09</t>
  </si>
  <si>
    <t>1.4385</t>
  </si>
  <si>
    <t>1973-12-07</t>
  </si>
  <si>
    <t>1.4214</t>
  </si>
  <si>
    <t>0.0044</t>
  </si>
  <si>
    <t>1974-01-11</t>
  </si>
  <si>
    <t>1.417</t>
  </si>
  <si>
    <t>1974-02-01</t>
  </si>
  <si>
    <t>1.4092</t>
  </si>
  <si>
    <t>0.0045</t>
  </si>
  <si>
    <t>1974-03-04</t>
  </si>
  <si>
    <t>1974-03-11</t>
  </si>
  <si>
    <t>1974-03-08</t>
  </si>
  <si>
    <t>1.4228</t>
  </si>
  <si>
    <t>1974-04-01</t>
  </si>
  <si>
    <t>1974-04-07</t>
  </si>
  <si>
    <t>1974-04-04</t>
  </si>
  <si>
    <t>1.4215</t>
  </si>
  <si>
    <t>1974-05-06</t>
  </si>
  <si>
    <t>1974-05-13</t>
  </si>
  <si>
    <t>1974-05-10</t>
  </si>
  <si>
    <t>1.391</t>
  </si>
  <si>
    <t>1974-06-04</t>
  </si>
  <si>
    <t>1974-06-10</t>
  </si>
  <si>
    <t>1974-06-07</t>
  </si>
  <si>
    <t>1.3636</t>
  </si>
  <si>
    <t>1974-07-06</t>
  </si>
  <si>
    <t>1.3986</t>
  </si>
  <si>
    <t>0.0047</t>
  </si>
  <si>
    <t>1974-08-07</t>
  </si>
  <si>
    <t>1.3965</t>
  </si>
  <si>
    <t>1974-09-06</t>
  </si>
  <si>
    <t>1.4093</t>
  </si>
  <si>
    <t>1974-10-05</t>
  </si>
  <si>
    <t>1.4029</t>
  </si>
  <si>
    <t>1974-11-08</t>
  </si>
  <si>
    <t>1.406</t>
  </si>
  <si>
    <t>1974-12-08</t>
  </si>
  <si>
    <t>1.398</t>
  </si>
  <si>
    <t>1975-01-10</t>
  </si>
  <si>
    <t>1.4005</t>
  </si>
  <si>
    <t>1975-02-07</t>
  </si>
  <si>
    <t>1.4032</t>
  </si>
  <si>
    <t>1975-03-07</t>
  </si>
  <si>
    <t>1.4048</t>
  </si>
  <si>
    <t>1975-04-05</t>
  </si>
  <si>
    <t>1.4019</t>
  </si>
  <si>
    <t>1975-05-10</t>
  </si>
  <si>
    <t>1.3935</t>
  </si>
  <si>
    <t>1975-06-09</t>
  </si>
  <si>
    <t>1975-07-01</t>
  </si>
  <si>
    <t>1975-06-20</t>
  </si>
  <si>
    <t>1.3886</t>
  </si>
  <si>
    <t>1975-07-18</t>
  </si>
  <si>
    <t>1975-07-09</t>
  </si>
  <si>
    <t>1.3817</t>
  </si>
  <si>
    <t>1975-08-10</t>
  </si>
  <si>
    <t>1.3824</t>
  </si>
  <si>
    <t>1975-09-01</t>
  </si>
  <si>
    <t>1975-09-25</t>
  </si>
  <si>
    <t>1975-09-12</t>
  </si>
  <si>
    <t>1.3719</t>
  </si>
  <si>
    <t>1975-09-26</t>
  </si>
  <si>
    <t>1975-10-06</t>
  </si>
  <si>
    <t>1975-10-03</t>
  </si>
  <si>
    <t>1.3582</t>
  </si>
  <si>
    <t>0.0118</t>
  </si>
  <si>
    <t>1975-10-13</t>
  </si>
  <si>
    <t>1975-10-10</t>
  </si>
  <si>
    <t>1.3697</t>
  </si>
  <si>
    <t>1975-11-11</t>
  </si>
  <si>
    <t>1975-11-20</t>
  </si>
  <si>
    <t>1975-11-15</t>
  </si>
  <si>
    <t>1.3681</t>
  </si>
  <si>
    <t>1975-12-05</t>
  </si>
  <si>
    <t>1.3752</t>
  </si>
  <si>
    <t>1976-01-05</t>
  </si>
  <si>
    <t>1976-01-20</t>
  </si>
  <si>
    <t>1976-01-13</t>
  </si>
  <si>
    <t>1.3777</t>
  </si>
  <si>
    <t>1976-02-02</t>
  </si>
  <si>
    <t>1976-02-10</t>
  </si>
  <si>
    <t>1976-02-06</t>
  </si>
  <si>
    <t>1.3724</t>
  </si>
  <si>
    <t>1976-03-02</t>
  </si>
  <si>
    <t>1976-03-09</t>
  </si>
  <si>
    <t>1976-03-06</t>
  </si>
  <si>
    <t>1.371</t>
  </si>
  <si>
    <t>1976-04-10</t>
  </si>
  <si>
    <t>1.3503</t>
  </si>
  <si>
    <t>1976-05-10</t>
  </si>
  <si>
    <t>1.3639</t>
  </si>
  <si>
    <t>1976-06-06</t>
  </si>
  <si>
    <t>1.3654</t>
  </si>
  <si>
    <t>1976-06-30</t>
  </si>
  <si>
    <t>1976-07-07</t>
  </si>
  <si>
    <t>1976-07-04</t>
  </si>
  <si>
    <t>1.3695</t>
  </si>
  <si>
    <t>0.007</t>
  </si>
  <si>
    <t>1976-08-15</t>
  </si>
  <si>
    <t>1.3477</t>
  </si>
  <si>
    <t>1976-10-08</t>
  </si>
  <si>
    <t>1976-10-15</t>
  </si>
  <si>
    <t>1976-10-11</t>
  </si>
  <si>
    <t>1.3486</t>
  </si>
  <si>
    <t>0.0069</t>
  </si>
  <si>
    <t>1976-11-04</t>
  </si>
  <si>
    <t>1.3509</t>
  </si>
  <si>
    <t>1976-12-06</t>
  </si>
  <si>
    <t>1976-12-13</t>
  </si>
  <si>
    <t>1976-12-10</t>
  </si>
  <si>
    <t>1.334</t>
  </si>
  <si>
    <t>1977-01-03</t>
  </si>
  <si>
    <t>1.3373</t>
  </si>
  <si>
    <t>1977-02-11</t>
  </si>
  <si>
    <t>1.3516</t>
  </si>
  <si>
    <t>1977-03-07</t>
  </si>
  <si>
    <t>1977-03-14</t>
  </si>
  <si>
    <t>1977-03-11</t>
  </si>
  <si>
    <t>1.3399</t>
  </si>
  <si>
    <t>1977-05-06</t>
  </si>
  <si>
    <t>1977-06-08</t>
  </si>
  <si>
    <t>1977-06-15</t>
  </si>
  <si>
    <t>1977-06-12</t>
  </si>
  <si>
    <t>1.34</t>
  </si>
  <si>
    <t>1977-07-11</t>
  </si>
  <si>
    <t>1977-07-18</t>
  </si>
  <si>
    <t>1977-07-14</t>
  </si>
  <si>
    <t>1.337</t>
  </si>
  <si>
    <t>0.0031</t>
  </si>
  <si>
    <t>1977-08-13</t>
  </si>
  <si>
    <t>1.3281</t>
  </si>
  <si>
    <t>1977-09-05</t>
  </si>
  <si>
    <t>1977-09-12</t>
  </si>
  <si>
    <t>1977-09-09</t>
  </si>
  <si>
    <t>1.3221</t>
  </si>
  <si>
    <t>1977-10-07</t>
  </si>
  <si>
    <t>1.3265</t>
  </si>
  <si>
    <t>1977-11-07</t>
  </si>
  <si>
    <t>1977-11-15</t>
  </si>
  <si>
    <t>1977-11-11</t>
  </si>
  <si>
    <t>1.3295</t>
  </si>
  <si>
    <t>1978-05-02</t>
  </si>
  <si>
    <t>1.3192</t>
  </si>
  <si>
    <t>1978-06-11</t>
  </si>
  <si>
    <t>1.315</t>
  </si>
  <si>
    <t>1978-06-30</t>
  </si>
  <si>
    <t>1.3194</t>
  </si>
  <si>
    <t>1978-08-04</t>
  </si>
  <si>
    <t>1.3134</t>
  </si>
  <si>
    <t>0.0041</t>
  </si>
  <si>
    <t>1978-09-04</t>
  </si>
  <si>
    <t>1978-09-11</t>
  </si>
  <si>
    <t>1978-09-08</t>
  </si>
  <si>
    <t>1.3136</t>
  </si>
  <si>
    <t>0.0067</t>
  </si>
  <si>
    <t>1978-10-02</t>
  </si>
  <si>
    <t>1978-10-12</t>
  </si>
  <si>
    <t>1978-10-07</t>
  </si>
  <si>
    <t>1.3259</t>
  </si>
  <si>
    <t>1978-11-10</t>
  </si>
  <si>
    <t>1.3127</t>
  </si>
  <si>
    <t>1979-01-09</t>
  </si>
  <si>
    <t>1979-01-15</t>
  </si>
  <si>
    <t>1979-01-12</t>
  </si>
  <si>
    <t>1979-03-14</t>
  </si>
  <si>
    <t>1979-03-21</t>
  </si>
  <si>
    <t>1979-03-17</t>
  </si>
  <si>
    <t>1.3075</t>
  </si>
  <si>
    <t>1979-04-07</t>
  </si>
  <si>
    <t>1.3089</t>
  </si>
  <si>
    <t>1979-05-04</t>
  </si>
  <si>
    <t>1979-05-14</t>
  </si>
  <si>
    <t>1979-05-09</t>
  </si>
  <si>
    <t>1.3009</t>
  </si>
  <si>
    <t>1979-06-03</t>
  </si>
  <si>
    <t>1.297</t>
  </si>
  <si>
    <t>1979-07-10</t>
  </si>
  <si>
    <t>1.3033</t>
  </si>
  <si>
    <t>1979-08-12</t>
  </si>
  <si>
    <t>1.2886</t>
  </si>
  <si>
    <t>1979-10-05</t>
  </si>
  <si>
    <t>1.2875</t>
  </si>
  <si>
    <t>1979-11-03</t>
  </si>
  <si>
    <t>1.3084</t>
  </si>
  <si>
    <t>1979-12-09</t>
  </si>
  <si>
    <t>1.2812</t>
  </si>
  <si>
    <t>1980-02-12</t>
  </si>
  <si>
    <t>1.2872</t>
  </si>
  <si>
    <t>1980-03-08</t>
  </si>
  <si>
    <t>1.2938</t>
  </si>
  <si>
    <t>1980-04-04</t>
  </si>
  <si>
    <t>1.2824</t>
  </si>
  <si>
    <t>1980-05-05</t>
  </si>
  <si>
    <t>1980-05-12</t>
  </si>
  <si>
    <t>1980-05-08</t>
  </si>
  <si>
    <t>1.2842</t>
  </si>
  <si>
    <t>1980-07-06</t>
  </si>
  <si>
    <t>1980-08-01</t>
  </si>
  <si>
    <t>1.2791</t>
  </si>
  <si>
    <t>1980-09-05</t>
  </si>
  <si>
    <t>1980-10-09</t>
  </si>
  <si>
    <t>1980-11-11</t>
  </si>
  <si>
    <t>1.2777</t>
  </si>
  <si>
    <t>1980-12-04</t>
  </si>
  <si>
    <t>1.2733</t>
  </si>
  <si>
    <t>1981-01-06</t>
  </si>
  <si>
    <t>1981-01-13</t>
  </si>
  <si>
    <t>1981-01-10</t>
  </si>
  <si>
    <t>1.2708</t>
  </si>
  <si>
    <t>1981-02-02</t>
  </si>
  <si>
    <t>1981-02-09</t>
  </si>
  <si>
    <t>1981-02-06</t>
  </si>
  <si>
    <t>1.2657</t>
  </si>
  <si>
    <t>1981-03-12</t>
  </si>
  <si>
    <t>1.2689</t>
  </si>
  <si>
    <t>1981-04-10</t>
  </si>
  <si>
    <t>1.2758</t>
  </si>
  <si>
    <t>1981-06-06</t>
  </si>
  <si>
    <t>1.2682</t>
  </si>
  <si>
    <t>1981-08-09</t>
  </si>
  <si>
    <t>1.2644</t>
  </si>
  <si>
    <t>1981-09-04</t>
  </si>
  <si>
    <t>1.2629</t>
  </si>
  <si>
    <t>1981-09-28</t>
  </si>
  <si>
    <t>1981-10-05</t>
  </si>
  <si>
    <t>1981-10-02</t>
  </si>
  <si>
    <t>1.2617</t>
  </si>
  <si>
    <t>1981-10-28</t>
  </si>
  <si>
    <t>1981-11-05</t>
  </si>
  <si>
    <t>1981-11-01</t>
  </si>
  <si>
    <t>1.2596</t>
  </si>
  <si>
    <t>1981-11-29</t>
  </si>
  <si>
    <t>1981-12-07</t>
  </si>
  <si>
    <t>1981-12-03</t>
  </si>
  <si>
    <t>1.2597</t>
  </si>
  <si>
    <t>1982-05-09</t>
  </si>
  <si>
    <t>1.2501</t>
  </si>
  <si>
    <t>0.004</t>
  </si>
  <si>
    <t>1982-06-05</t>
  </si>
  <si>
    <t>1.2534</t>
  </si>
  <si>
    <t>1982-07-08</t>
  </si>
  <si>
    <t>1.2541</t>
  </si>
  <si>
    <t>1982-09-02</t>
  </si>
  <si>
    <t>1.2461</t>
  </si>
  <si>
    <t>1982-10-07</t>
  </si>
  <si>
    <t>1982-11-11</t>
  </si>
  <si>
    <t>1982-10-24</t>
  </si>
  <si>
    <t>1.249</t>
  </si>
  <si>
    <t>1982-12-06</t>
  </si>
  <si>
    <t>1.2405</t>
  </si>
  <si>
    <t>1983-01-17</t>
  </si>
  <si>
    <t>1.2385</t>
  </si>
  <si>
    <t>1983-02-07</t>
  </si>
  <si>
    <t>1.2324</t>
  </si>
  <si>
    <t>1983-03-06</t>
  </si>
  <si>
    <t>1.2389</t>
  </si>
  <si>
    <t>1983-06-07</t>
  </si>
  <si>
    <t>1.2406</t>
  </si>
  <si>
    <t>1983-08-19</t>
  </si>
  <si>
    <t>1.2399</t>
  </si>
  <si>
    <t>1983-10-15</t>
  </si>
  <si>
    <t>1.2261</t>
  </si>
  <si>
    <t>1984-01-15</t>
  </si>
  <si>
    <t>1.2225</t>
  </si>
  <si>
    <t>1984-02-05</t>
  </si>
  <si>
    <t>1984-05-08</t>
  </si>
  <si>
    <t>1.2191</t>
  </si>
  <si>
    <t>1984-07-09</t>
  </si>
  <si>
    <t>1.2197</t>
  </si>
  <si>
    <t>1984-08-03</t>
  </si>
  <si>
    <t>1.2433</t>
  </si>
  <si>
    <t>1984-09-10</t>
  </si>
  <si>
    <t>1.2132</t>
  </si>
  <si>
    <t>1984-11-11</t>
  </si>
  <si>
    <t>1.212</t>
  </si>
  <si>
    <t>0.0033</t>
  </si>
  <si>
    <t>BHD</t>
  </si>
  <si>
    <t>NZA</t>
  </si>
  <si>
    <t>1984-11-20</t>
  </si>
  <si>
    <t>1.2077</t>
  </si>
  <si>
    <t>0.002</t>
  </si>
  <si>
    <t>flask</t>
  </si>
  <si>
    <t>Whole_air</t>
  </si>
  <si>
    <t>1984-12-02</t>
  </si>
  <si>
    <t>1.2219</t>
  </si>
  <si>
    <t>1985-02-02</t>
  </si>
  <si>
    <t>1.2122</t>
  </si>
  <si>
    <t>1985-03-24</t>
  </si>
  <si>
    <t>1.2151</t>
  </si>
  <si>
    <t>1985-05-14</t>
  </si>
  <si>
    <t>1.2066</t>
  </si>
  <si>
    <t>1985-07-02</t>
  </si>
  <si>
    <t>1985-07-09</t>
  </si>
  <si>
    <t>1985-07-05</t>
  </si>
  <si>
    <t>1.2214</t>
  </si>
  <si>
    <t>0.0094</t>
  </si>
  <si>
    <t>1985-08-05</t>
  </si>
  <si>
    <t>1985-08-12</t>
  </si>
  <si>
    <t>1985-08-08</t>
  </si>
  <si>
    <t>1.2177</t>
  </si>
  <si>
    <t>1985-09-05</t>
  </si>
  <si>
    <t>1985-09-13</t>
  </si>
  <si>
    <t>1985-09-09</t>
  </si>
  <si>
    <t>1.208</t>
  </si>
  <si>
    <t>1985-10-17</t>
  </si>
  <si>
    <t>1.1971</t>
  </si>
  <si>
    <t>1985-10-29</t>
  </si>
  <si>
    <t>1985-11-04</t>
  </si>
  <si>
    <t>1985-11-01</t>
  </si>
  <si>
    <t>1.2089</t>
  </si>
  <si>
    <t>1985-11-28</t>
  </si>
  <si>
    <t>1985-12-06</t>
  </si>
  <si>
    <t>1985-12-02</t>
  </si>
  <si>
    <t>1.2105</t>
  </si>
  <si>
    <t>1986-01-06</t>
  </si>
  <si>
    <t>1986-02-03</t>
  </si>
  <si>
    <t>1986-01-20</t>
  </si>
  <si>
    <t>1.2099</t>
  </si>
  <si>
    <t>1986-02-10</t>
  </si>
  <si>
    <t>1986-02-26</t>
  </si>
  <si>
    <t>1986-02-18</t>
  </si>
  <si>
    <t>1986-03-25</t>
  </si>
  <si>
    <t>1.1962</t>
  </si>
  <si>
    <t>0.0022</t>
  </si>
  <si>
    <t>1986-03-27</t>
  </si>
  <si>
    <t>1986-04-03</t>
  </si>
  <si>
    <t>1986-03-30</t>
  </si>
  <si>
    <t>1.2048</t>
  </si>
  <si>
    <t>1986-04-01</t>
  </si>
  <si>
    <t>1986-04-08</t>
  </si>
  <si>
    <t>1986-04-04</t>
  </si>
  <si>
    <t>1.1944</t>
  </si>
  <si>
    <t>1986-04-28</t>
  </si>
  <si>
    <t>1986-05-09</t>
  </si>
  <si>
    <t>1986-05-03</t>
  </si>
  <si>
    <t>1986-05-14</t>
  </si>
  <si>
    <t>1.2009</t>
  </si>
  <si>
    <t>1986-07-08</t>
  </si>
  <si>
    <t>1986-07-16</t>
  </si>
  <si>
    <t>1986-07-12</t>
  </si>
  <si>
    <t>1.1999</t>
  </si>
  <si>
    <t>1986-08-06</t>
  </si>
  <si>
    <t>1986-08-13</t>
  </si>
  <si>
    <t>1986-08-09</t>
  </si>
  <si>
    <t>1.1937</t>
  </si>
  <si>
    <t>1986-08-12</t>
  </si>
  <si>
    <t>1.1922</t>
  </si>
  <si>
    <t>0.0021</t>
  </si>
  <si>
    <t>1986-09-03</t>
  </si>
  <si>
    <t>1986-09-10</t>
  </si>
  <si>
    <t>1986-09-06</t>
  </si>
  <si>
    <t>1.2059</t>
  </si>
  <si>
    <t>1986-10-01</t>
  </si>
  <si>
    <t>1986-10-08</t>
  </si>
  <si>
    <t>1986-10-04</t>
  </si>
  <si>
    <t>1986-11-04</t>
  </si>
  <si>
    <t>1986-11-10</t>
  </si>
  <si>
    <t>1986-11-07</t>
  </si>
  <si>
    <t>1986-12-03</t>
  </si>
  <si>
    <t>1986-12-11</t>
  </si>
  <si>
    <t>1986-12-07</t>
  </si>
  <si>
    <t>1.1946</t>
  </si>
  <si>
    <t>1986-12-31</t>
  </si>
  <si>
    <t>1987-01-07</t>
  </si>
  <si>
    <t>1987-01-03</t>
  </si>
  <si>
    <t>1.1918</t>
  </si>
  <si>
    <t>1987-02-08</t>
  </si>
  <si>
    <t>1.186</t>
  </si>
  <si>
    <t>1987-03-12</t>
  </si>
  <si>
    <t>1.1924</t>
  </si>
  <si>
    <t>1987-05-06</t>
  </si>
  <si>
    <t>1987-05-15</t>
  </si>
  <si>
    <t>1987-05-10</t>
  </si>
  <si>
    <t>1.1912</t>
  </si>
  <si>
    <t>1987-06-05</t>
  </si>
  <si>
    <t>1987-06-18</t>
  </si>
  <si>
    <t>1987-06-11</t>
  </si>
  <si>
    <t>1.1815</t>
  </si>
  <si>
    <t>1987-08-18</t>
  </si>
  <si>
    <t>1.1867</t>
  </si>
  <si>
    <t>1987-12-22</t>
  </si>
  <si>
    <t>1.1822</t>
  </si>
  <si>
    <t>1988-05-31</t>
  </si>
  <si>
    <t>1.1788</t>
  </si>
  <si>
    <t>0.0018</t>
  </si>
  <si>
    <t>1988-07-03</t>
  </si>
  <si>
    <t>1.1776</t>
  </si>
  <si>
    <t>0.0023</t>
  </si>
  <si>
    <t>1988-07-08</t>
  </si>
  <si>
    <t>1988-07-22</t>
  </si>
  <si>
    <t>1988-07-15</t>
  </si>
  <si>
    <t>1.1812</t>
  </si>
  <si>
    <t>1988-08-12</t>
  </si>
  <si>
    <t>1988-08-19</t>
  </si>
  <si>
    <t>1988-08-15</t>
  </si>
  <si>
    <t>1988-09-01</t>
  </si>
  <si>
    <t>1.1735</t>
  </si>
  <si>
    <t>0.0019</t>
  </si>
  <si>
    <t>1988-09-16</t>
  </si>
  <si>
    <t>1988-09-23</t>
  </si>
  <si>
    <t>1988-09-19</t>
  </si>
  <si>
    <t>1988-10-20</t>
  </si>
  <si>
    <t>1988-10-26</t>
  </si>
  <si>
    <t>1988-10-23</t>
  </si>
  <si>
    <t>1.184</t>
  </si>
  <si>
    <t>0.0079</t>
  </si>
  <si>
    <t>1988-11-21</t>
  </si>
  <si>
    <t>1.1772</t>
  </si>
  <si>
    <t>1988-11-22</t>
  </si>
  <si>
    <t>1988-11-29</t>
  </si>
  <si>
    <t>1988-11-25</t>
  </si>
  <si>
    <t>1.1843</t>
  </si>
  <si>
    <t>0.0032</t>
  </si>
  <si>
    <t>1988-12-13</t>
  </si>
  <si>
    <t>1988-12-19</t>
  </si>
  <si>
    <t>1988-12-16</t>
  </si>
  <si>
    <t>1.1749</t>
  </si>
  <si>
    <t>0.0035</t>
  </si>
  <si>
    <t>1989-01-25</t>
  </si>
  <si>
    <t>1989-02-01</t>
  </si>
  <si>
    <t>1989-01-28</t>
  </si>
  <si>
    <t>1.1813</t>
  </si>
  <si>
    <t>0.0036</t>
  </si>
  <si>
    <t>1989-02-14</t>
  </si>
  <si>
    <t>1989-02-24</t>
  </si>
  <si>
    <t>1989-02-19</t>
  </si>
  <si>
    <t>1.173</t>
  </si>
  <si>
    <t>1.168</t>
  </si>
  <si>
    <t>1989-04-03</t>
  </si>
  <si>
    <t>1.1702</t>
  </si>
  <si>
    <t>1989-05-17</t>
  </si>
  <si>
    <t>1989-05-25</t>
  </si>
  <si>
    <t>1989-05-21</t>
  </si>
  <si>
    <t>1.1686</t>
  </si>
  <si>
    <t>1.1661</t>
  </si>
  <si>
    <t>1989-06-21</t>
  </si>
  <si>
    <t>1989-06-28</t>
  </si>
  <si>
    <t>1989-06-24</t>
  </si>
  <si>
    <t>1.1703</t>
  </si>
  <si>
    <t>1989-07-20</t>
  </si>
  <si>
    <t>1.1662</t>
  </si>
  <si>
    <t>1989-07-28</t>
  </si>
  <si>
    <t>1989-08-09</t>
  </si>
  <si>
    <t>1989-08-03</t>
  </si>
  <si>
    <t>1.1704</t>
  </si>
  <si>
    <t>1989-08-21</t>
  </si>
  <si>
    <t>1989-08-31</t>
  </si>
  <si>
    <t>1989-08-26</t>
  </si>
  <si>
    <t>1989-09-21</t>
  </si>
  <si>
    <t>1989-10-04</t>
  </si>
  <si>
    <t>1989-09-27</t>
  </si>
  <si>
    <t>0.0037</t>
  </si>
  <si>
    <t>1989-10-05</t>
  </si>
  <si>
    <t>1.1616</t>
  </si>
  <si>
    <t>1989-10-18</t>
  </si>
  <si>
    <t>1.1622</t>
  </si>
  <si>
    <t>1989-11-27</t>
  </si>
  <si>
    <t>1.1617</t>
  </si>
  <si>
    <t>1989-12-07</t>
  </si>
  <si>
    <t>1989-12-18</t>
  </si>
  <si>
    <t>1989-12-12</t>
  </si>
  <si>
    <t>1.1668</t>
  </si>
  <si>
    <t>1.1599</t>
  </si>
  <si>
    <t>1990-01-16</t>
  </si>
  <si>
    <t>1990-01-25</t>
  </si>
  <si>
    <t>1990-01-20</t>
  </si>
  <si>
    <t>1.1597</t>
  </si>
  <si>
    <t>1990-01-24</t>
  </si>
  <si>
    <t>1.1646</t>
  </si>
  <si>
    <t>1990-03-14</t>
  </si>
  <si>
    <t>1.1602</t>
  </si>
  <si>
    <t>1990-06-06</t>
  </si>
  <si>
    <t>1.1545</t>
  </si>
  <si>
    <t>1990-09-07</t>
  </si>
  <si>
    <t>1.153</t>
  </si>
  <si>
    <t>1990-09-24</t>
  </si>
  <si>
    <t>1.1549</t>
  </si>
  <si>
    <t>1990-11-20</t>
  </si>
  <si>
    <t>1.1539</t>
  </si>
  <si>
    <t>1990-12-28</t>
  </si>
  <si>
    <t>1991-01-17</t>
  </si>
  <si>
    <t>1991-02-19</t>
  </si>
  <si>
    <t>1.1465</t>
  </si>
  <si>
    <t>1991-03-15</t>
  </si>
  <si>
    <t>1.1566</t>
  </si>
  <si>
    <t>1991-05-01</t>
  </si>
  <si>
    <t>1.1513</t>
  </si>
  <si>
    <t>1991-05-06</t>
  </si>
  <si>
    <t>1.1509</t>
  </si>
  <si>
    <t>1991-05-29</t>
  </si>
  <si>
    <t>1.1497</t>
  </si>
  <si>
    <t>1991-09-25</t>
  </si>
  <si>
    <t>1.1438</t>
  </si>
  <si>
    <t>1991-09-28</t>
  </si>
  <si>
    <t>1.1505</t>
  </si>
  <si>
    <t>1991-10-24</t>
  </si>
  <si>
    <t>1.1441</t>
  </si>
  <si>
    <t>1991-11-29</t>
  </si>
  <si>
    <t>1992-03-13</t>
  </si>
  <si>
    <t>1.1458</t>
  </si>
  <si>
    <t>1992-06-19</t>
  </si>
  <si>
    <t>1.1405</t>
  </si>
  <si>
    <t>1993-03-23</t>
  </si>
  <si>
    <t>1993-04-08</t>
  </si>
  <si>
    <t>1993-03-31</t>
  </si>
  <si>
    <t>1.1385</t>
  </si>
  <si>
    <t>1993-05-05</t>
  </si>
  <si>
    <t>1993-05-13</t>
  </si>
  <si>
    <t>1993-05-09</t>
  </si>
  <si>
    <t>1.1409</t>
  </si>
  <si>
    <t>1993-06-29</t>
  </si>
  <si>
    <t>1993-07-21</t>
  </si>
  <si>
    <t>1993-07-10</t>
  </si>
  <si>
    <t>1.1315</t>
  </si>
  <si>
    <t>1993-07-27</t>
  </si>
  <si>
    <t>1993-08-09</t>
  </si>
  <si>
    <t>1993-08-02</t>
  </si>
  <si>
    <t>1.1351</t>
  </si>
  <si>
    <t>1993-09-14</t>
  </si>
  <si>
    <t>1993-09-23</t>
  </si>
  <si>
    <t>1993-09-18</t>
  </si>
  <si>
    <t>1.1395</t>
  </si>
  <si>
    <t>1994-01-12</t>
  </si>
  <si>
    <t>1994-01-27</t>
  </si>
  <si>
    <t>1994-01-19</t>
  </si>
  <si>
    <t>1.1249</t>
  </si>
  <si>
    <t>1994-02-11</t>
  </si>
  <si>
    <t>1994-02-25</t>
  </si>
  <si>
    <t>1994-02-18</t>
  </si>
  <si>
    <t>1.1386</t>
  </si>
  <si>
    <t>1994-03-28</t>
  </si>
  <si>
    <t>1994-04-10</t>
  </si>
  <si>
    <t>1994-04-03</t>
  </si>
  <si>
    <t>1.1331</t>
  </si>
  <si>
    <t>1994-06-04</t>
  </si>
  <si>
    <t>1994-06-10</t>
  </si>
  <si>
    <t>1994-06-07</t>
  </si>
  <si>
    <t>1.1376</t>
  </si>
  <si>
    <t>1994-07-07</t>
  </si>
  <si>
    <t>1994-07-24</t>
  </si>
  <si>
    <t>1994-07-15</t>
  </si>
  <si>
    <t>1.1317</t>
  </si>
  <si>
    <t>1994-08-20</t>
  </si>
  <si>
    <t>1994-09-09</t>
  </si>
  <si>
    <t>1994-08-30</t>
  </si>
  <si>
    <t>1.1274</t>
  </si>
  <si>
    <t>1994-10-07</t>
  </si>
  <si>
    <t>1994-11-16</t>
  </si>
  <si>
    <t>1994-10-27</t>
  </si>
  <si>
    <t>1.1346</t>
  </si>
  <si>
    <t>1994-11-17</t>
  </si>
  <si>
    <t>1994-11-29</t>
  </si>
  <si>
    <t>1994-11-23</t>
  </si>
  <si>
    <t>1.1308</t>
  </si>
  <si>
    <t>1994-12-19</t>
  </si>
  <si>
    <t>1995-01-01</t>
  </si>
  <si>
    <t>1994-12-25</t>
  </si>
  <si>
    <t>1995-01-19</t>
  </si>
  <si>
    <t>1995-02-01</t>
  </si>
  <si>
    <t>1995-01-25</t>
  </si>
  <si>
    <t>1.1336</t>
  </si>
  <si>
    <t>0.0034</t>
  </si>
  <si>
    <t>1995-02-28</t>
  </si>
  <si>
    <t>1995-03-09</t>
  </si>
  <si>
    <t>1995-03-04</t>
  </si>
  <si>
    <t>1.1218</t>
  </si>
  <si>
    <t>1995-03-28</t>
  </si>
  <si>
    <t>1995-04-18</t>
  </si>
  <si>
    <t>1995-04-07</t>
  </si>
  <si>
    <t>1.1242</t>
  </si>
  <si>
    <t>1995-05-01</t>
  </si>
  <si>
    <t>1995-05-18</t>
  </si>
  <si>
    <t>1995-05-09</t>
  </si>
  <si>
    <t>1.1198</t>
  </si>
  <si>
    <t>1995-06-14</t>
  </si>
  <si>
    <t>1995-06-26</t>
  </si>
  <si>
    <t>1995-06-20</t>
  </si>
  <si>
    <t>1.1254</t>
  </si>
  <si>
    <t>bottle</t>
  </si>
  <si>
    <t>1.1134</t>
  </si>
  <si>
    <t>.TD</t>
  </si>
  <si>
    <t>1995-07-04</t>
  </si>
  <si>
    <t>1995-07-23</t>
  </si>
  <si>
    <t>1995-07-13</t>
  </si>
  <si>
    <t>1.1193</t>
  </si>
  <si>
    <t>1.1178</t>
  </si>
  <si>
    <t>1995-08-25</t>
  </si>
  <si>
    <t>1995-09-07</t>
  </si>
  <si>
    <t>1995-08-31</t>
  </si>
  <si>
    <t>0.0024</t>
  </si>
  <si>
    <t>1.1199</t>
  </si>
  <si>
    <t>1995-09-12</t>
  </si>
  <si>
    <t>1995-09-21</t>
  </si>
  <si>
    <t>1995-09-16</t>
  </si>
  <si>
    <t>1995-09-26</t>
  </si>
  <si>
    <t>1995-10-09</t>
  </si>
  <si>
    <t>1995-10-02</t>
  </si>
  <si>
    <t>1.1287</t>
  </si>
  <si>
    <t>1.123</t>
  </si>
  <si>
    <t>1995-11-16</t>
  </si>
  <si>
    <t>1995-12-12</t>
  </si>
  <si>
    <t>1995-11-29</t>
  </si>
  <si>
    <t>1.1147</t>
  </si>
  <si>
    <t>1.1222</t>
  </si>
  <si>
    <t>1995-12-18</t>
  </si>
  <si>
    <t>1996-01-05</t>
  </si>
  <si>
    <t>1995-12-27</t>
  </si>
  <si>
    <t>1.115</t>
  </si>
  <si>
    <t>1.1133</t>
  </si>
  <si>
    <t>1996-01-09</t>
  </si>
  <si>
    <t>1996-01-18</t>
  </si>
  <si>
    <t>1996-01-13</t>
  </si>
  <si>
    <t>1.1171</t>
  </si>
  <si>
    <t>1996-01-24</t>
  </si>
  <si>
    <t>1996-02-07</t>
  </si>
  <si>
    <t>1996-01-31</t>
  </si>
  <si>
    <t>1.1225</t>
  </si>
  <si>
    <t>1.1219</t>
  </si>
  <si>
    <t>1996-02-02</t>
  </si>
  <si>
    <t>1996-03-22</t>
  </si>
  <si>
    <t>1996-02-26</t>
  </si>
  <si>
    <t>1.118</t>
  </si>
  <si>
    <t>1.1146</t>
  </si>
  <si>
    <t>1996-04-01</t>
  </si>
  <si>
    <t>1996-04-08</t>
  </si>
  <si>
    <t>1.1159</t>
  </si>
  <si>
    <t>.TA</t>
  </si>
  <si>
    <t>1996-04-24</t>
  </si>
  <si>
    <t>1996-05-17</t>
  </si>
  <si>
    <t>1996-05-05</t>
  </si>
  <si>
    <t>1.1148</t>
  </si>
  <si>
    <t>1996-06-15</t>
  </si>
  <si>
    <t>1996-06-22</t>
  </si>
  <si>
    <t>1.1298</t>
  </si>
  <si>
    <t>1996-09-13</t>
  </si>
  <si>
    <t>1996-09-26</t>
  </si>
  <si>
    <t>1996-09-19</t>
  </si>
  <si>
    <t>1.1224</t>
  </si>
  <si>
    <t>1996-10-11</t>
  </si>
  <si>
    <t>1996-10-21</t>
  </si>
  <si>
    <t>1996-10-16</t>
  </si>
  <si>
    <t>1.1194</t>
  </si>
  <si>
    <t>1997-01-23</t>
  </si>
  <si>
    <t>1997-02-04</t>
  </si>
  <si>
    <t>1997-01-29</t>
  </si>
  <si>
    <t>1.1182</t>
  </si>
  <si>
    <t>1.1207</t>
  </si>
  <si>
    <t>1997-03-03</t>
  </si>
  <si>
    <t>1997-03-14</t>
  </si>
  <si>
    <t>1997-03-08</t>
  </si>
  <si>
    <t>1.107</t>
  </si>
  <si>
    <t>1997-05-02</t>
  </si>
  <si>
    <t>1997-05-27</t>
  </si>
  <si>
    <t>1997-05-14</t>
  </si>
  <si>
    <t>1.1172</t>
  </si>
  <si>
    <t>1997-07-08</t>
  </si>
  <si>
    <t>1997-07-21</t>
  </si>
  <si>
    <t>1997-07-14</t>
  </si>
  <si>
    <t>.T.</t>
  </si>
  <si>
    <t>1999-06-30</t>
  </si>
  <si>
    <t>1999-07-13</t>
  </si>
  <si>
    <t>1999-07-06</t>
  </si>
  <si>
    <t>1.1096</t>
  </si>
  <si>
    <t>1.1077</t>
  </si>
  <si>
    <t>1999-07-20</t>
  </si>
  <si>
    <t>1999-07-16</t>
  </si>
  <si>
    <t>1.1097</t>
  </si>
  <si>
    <t>1.1027</t>
  </si>
  <si>
    <t>1999-08-06</t>
  </si>
  <si>
    <t>1999-08-16</t>
  </si>
  <si>
    <t>1999-08-11</t>
  </si>
  <si>
    <t>1.0847</t>
  </si>
  <si>
    <t>1999-09-21</t>
  </si>
  <si>
    <t>1999-10-11</t>
  </si>
  <si>
    <t>1999-10-01</t>
  </si>
  <si>
    <t>1.0959</t>
  </si>
  <si>
    <t>1.1066</t>
  </si>
  <si>
    <t>1999-11-02</t>
  </si>
  <si>
    <t>1999-10-22</t>
  </si>
  <si>
    <t>1.1014</t>
  </si>
  <si>
    <t>1999-12-01</t>
  </si>
  <si>
    <t>2000-01-11</t>
  </si>
  <si>
    <t>1999-12-21</t>
  </si>
  <si>
    <t>1.1024</t>
  </si>
  <si>
    <t>1.0989</t>
  </si>
  <si>
    <t>1.1079</t>
  </si>
  <si>
    <t>2000-01-30</t>
  </si>
  <si>
    <t>2000-01-20</t>
  </si>
  <si>
    <t>1.094</t>
  </si>
  <si>
    <t>1.0995</t>
  </si>
  <si>
    <t>0.0003</t>
  </si>
  <si>
    <t>2000-01-22</t>
  </si>
  <si>
    <t>2000-02-05</t>
  </si>
  <si>
    <t>2000-01-29</t>
  </si>
  <si>
    <t>1.0991</t>
  </si>
  <si>
    <t>2000-01-27</t>
  </si>
  <si>
    <t>2000-02-15</t>
  </si>
  <si>
    <t>1.0933</t>
  </si>
  <si>
    <t>2000-02-06</t>
  </si>
  <si>
    <t>1.1022</t>
  </si>
  <si>
    <t>0.0014</t>
  </si>
  <si>
    <t>2000-03-22</t>
  </si>
  <si>
    <t>2000-03-30</t>
  </si>
  <si>
    <t>2000-03-26</t>
  </si>
  <si>
    <t>1.083</t>
  </si>
  <si>
    <t>1.1006</t>
  </si>
  <si>
    <t>2000-04-05</t>
  </si>
  <si>
    <t>2000-05-01</t>
  </si>
  <si>
    <t>2000-04-18</t>
  </si>
  <si>
    <t>1.0917</t>
  </si>
  <si>
    <t>1.0944</t>
  </si>
  <si>
    <t>2000-05-19</t>
  </si>
  <si>
    <t>2000-05-10</t>
  </si>
  <si>
    <t>1.0873</t>
  </si>
  <si>
    <t>2000-05-26</t>
  </si>
  <si>
    <t>2000-06-06</t>
  </si>
  <si>
    <t>2000-05-31</t>
  </si>
  <si>
    <t>1.0886</t>
  </si>
  <si>
    <t>1.0975</t>
  </si>
  <si>
    <t>1.0867</t>
  </si>
  <si>
    <t>2000-06-12</t>
  </si>
  <si>
    <t>2000-06-28</t>
  </si>
  <si>
    <t>2000-06-20</t>
  </si>
  <si>
    <t>1.0825</t>
  </si>
  <si>
    <t>2000-09-11</t>
  </si>
  <si>
    <t>2000-09-22</t>
  </si>
  <si>
    <t>2000-09-17</t>
  </si>
  <si>
    <t>1.0968</t>
  </si>
  <si>
    <t>2000-10-10</t>
  </si>
  <si>
    <t>2000-10-01</t>
  </si>
  <si>
    <t>2000-10-18</t>
  </si>
  <si>
    <t>2000-10-14</t>
  </si>
  <si>
    <t>1.0955</t>
  </si>
  <si>
    <t>1.0978</t>
  </si>
  <si>
    <t>.TN</t>
  </si>
  <si>
    <t>2000-12-21</t>
  </si>
  <si>
    <t>2000-11-19</t>
  </si>
  <si>
    <t>1.1032</t>
  </si>
  <si>
    <t>2001-01-03</t>
  </si>
  <si>
    <t>2001-01-21</t>
  </si>
  <si>
    <t>2001-01-12</t>
  </si>
  <si>
    <t>1.0849</t>
  </si>
  <si>
    <t>2001-03-07</t>
  </si>
  <si>
    <t>2001-03-16</t>
  </si>
  <si>
    <t>2001-03-11</t>
  </si>
  <si>
    <t>1.0927</t>
  </si>
  <si>
    <t>1.0923</t>
  </si>
  <si>
    <t>0.0005</t>
  </si>
  <si>
    <t>2001-04-04</t>
  </si>
  <si>
    <t>2001-03-25</t>
  </si>
  <si>
    <t>1.0996</t>
  </si>
  <si>
    <t>2001-09-18</t>
  </si>
  <si>
    <t>2001-10-03</t>
  </si>
  <si>
    <t>2001-09-25</t>
  </si>
  <si>
    <t>1.0984</t>
  </si>
  <si>
    <t>1.0842</t>
  </si>
  <si>
    <t>0.0026</t>
  </si>
  <si>
    <t>2001-10-18</t>
  </si>
  <si>
    <t>2001-10-10</t>
  </si>
  <si>
    <t>1.0841</t>
  </si>
  <si>
    <t>0.0025</t>
  </si>
  <si>
    <t>2001-10-31</t>
  </si>
  <si>
    <t>2001-10-24</t>
  </si>
  <si>
    <t>1.0899</t>
  </si>
  <si>
    <t>2001-11-14</t>
  </si>
  <si>
    <t>2001-11-07</t>
  </si>
  <si>
    <t>1.0824</t>
  </si>
  <si>
    <t>2001-11-26</t>
  </si>
  <si>
    <t>2001-12-10</t>
  </si>
  <si>
    <t>2001-12-03</t>
  </si>
  <si>
    <t>1.0918</t>
  </si>
  <si>
    <t>0.0029</t>
  </si>
  <si>
    <t>1.0925</t>
  </si>
  <si>
    <t>2001-12-21</t>
  </si>
  <si>
    <t>2001-12-15</t>
  </si>
  <si>
    <t>1.0868</t>
  </si>
  <si>
    <t>2002-01-07</t>
  </si>
  <si>
    <t>2001-12-29</t>
  </si>
  <si>
    <t>1.0874</t>
  </si>
  <si>
    <t>0.0028</t>
  </si>
  <si>
    <t>2002-01-14</t>
  </si>
  <si>
    <t>2002-01-10</t>
  </si>
  <si>
    <t>1.0856</t>
  </si>
  <si>
    <t>2002-02-04</t>
  </si>
  <si>
    <t>2002-01-24</t>
  </si>
  <si>
    <t>1.1018</t>
  </si>
  <si>
    <t>2002-02-18</t>
  </si>
  <si>
    <t>2002-02-11</t>
  </si>
  <si>
    <t>1.0982</t>
  </si>
  <si>
    <t>2002-03-26</t>
  </si>
  <si>
    <t>2002-03-08</t>
  </si>
  <si>
    <t>1.0859</t>
  </si>
  <si>
    <t>0.0027</t>
  </si>
  <si>
    <t>1.0987</t>
  </si>
  <si>
    <t>2002-04-08</t>
  </si>
  <si>
    <t>2002-04-01</t>
  </si>
  <si>
    <t>1.0967</t>
  </si>
  <si>
    <t>2002-04-09</t>
  </si>
  <si>
    <t>2002-04-24</t>
  </si>
  <si>
    <t>2002-04-17</t>
  </si>
  <si>
    <t>1.101</t>
  </si>
  <si>
    <t>2002-05-09</t>
  </si>
  <si>
    <t>2002-05-01</t>
  </si>
  <si>
    <t>1.095</t>
  </si>
  <si>
    <t>2002-05-24</t>
  </si>
  <si>
    <t>2002-05-16</t>
  </si>
  <si>
    <t>1.092</t>
  </si>
  <si>
    <t>2002-06-06</t>
  </si>
  <si>
    <t>2002-05-30</t>
  </si>
  <si>
    <t>1.0855</t>
  </si>
  <si>
    <t>1.09</t>
  </si>
  <si>
    <t>2002-06-25</t>
  </si>
  <si>
    <t>2002-06-15</t>
  </si>
  <si>
    <t>1.0875</t>
  </si>
  <si>
    <t>2002-07-15</t>
  </si>
  <si>
    <t>2002-07-05</t>
  </si>
  <si>
    <t>1.0913</t>
  </si>
  <si>
    <t>2002-07-24</t>
  </si>
  <si>
    <t>2002-07-19</t>
  </si>
  <si>
    <t>1.0865</t>
  </si>
  <si>
    <t>2002-08-07</t>
  </si>
  <si>
    <t>2002-07-31</t>
  </si>
  <si>
    <t>1.0941</t>
  </si>
  <si>
    <t>2002-08-08</t>
  </si>
  <si>
    <t>1.0894</t>
  </si>
  <si>
    <t>2002-08-21</t>
  </si>
  <si>
    <t>2002-08-14</t>
  </si>
  <si>
    <t>2002-08-29</t>
  </si>
  <si>
    <t>2002-09-10</t>
  </si>
  <si>
    <t>2002-09-04</t>
  </si>
  <si>
    <t>2002-10-02</t>
  </si>
  <si>
    <t>2002-09-21</t>
  </si>
  <si>
    <t>1.0879</t>
  </si>
  <si>
    <t>2002-10-17</t>
  </si>
  <si>
    <t>2002-10-09</t>
  </si>
  <si>
    <t>2002-11-15</t>
  </si>
  <si>
    <t>2002-10-31</t>
  </si>
  <si>
    <t>1.0878</t>
  </si>
  <si>
    <t>0.003</t>
  </si>
  <si>
    <t>2002-12-13</t>
  </si>
  <si>
    <t>2002-11-29</t>
  </si>
  <si>
    <t>1.0896</t>
  </si>
  <si>
    <t>2003-01-08</t>
  </si>
  <si>
    <t>2002-12-26</t>
  </si>
  <si>
    <t>1.0835</t>
  </si>
  <si>
    <t>2003-01-23</t>
  </si>
  <si>
    <t>2003-01-15</t>
  </si>
  <si>
    <t>1.093</t>
  </si>
  <si>
    <t>2003-02-10</t>
  </si>
  <si>
    <t>2003-02-01</t>
  </si>
  <si>
    <t>1.0823</t>
  </si>
  <si>
    <t>1.0882</t>
  </si>
  <si>
    <t>2003-03-27</t>
  </si>
  <si>
    <t>2003-03-04</t>
  </si>
  <si>
    <t>1.0888</t>
  </si>
  <si>
    <t>2003-04-11</t>
  </si>
  <si>
    <t>2003-04-03</t>
  </si>
  <si>
    <t>1.0863</t>
  </si>
  <si>
    <t>2003-04-28</t>
  </si>
  <si>
    <t>2003-04-19</t>
  </si>
  <si>
    <t>1.0964</t>
  </si>
  <si>
    <t>2003-05-23</t>
  </si>
  <si>
    <t>2003-05-10</t>
  </si>
  <si>
    <t>1.0939</t>
  </si>
  <si>
    <t>2003-06-11</t>
  </si>
  <si>
    <t>2003-06-01</t>
  </si>
  <si>
    <t>1.0892</t>
  </si>
  <si>
    <t>2003-07-12</t>
  </si>
  <si>
    <t>2003-06-26</t>
  </si>
  <si>
    <t>0.0013</t>
  </si>
  <si>
    <t>2003-07-02</t>
  </si>
  <si>
    <t>2003-07-14</t>
  </si>
  <si>
    <t>2003-07-08</t>
  </si>
  <si>
    <t>1.0947</t>
  </si>
  <si>
    <t>2003-07-28</t>
  </si>
  <si>
    <t>2003-07-21</t>
  </si>
  <si>
    <t>1.0871</t>
  </si>
  <si>
    <t>2003-08-25</t>
  </si>
  <si>
    <t>2003-08-11</t>
  </si>
  <si>
    <t>1.0912</t>
  </si>
  <si>
    <t>2003-09-17</t>
  </si>
  <si>
    <t>2003-09-05</t>
  </si>
  <si>
    <t>2003-10-01</t>
  </si>
  <si>
    <t>2003-10-15</t>
  </si>
  <si>
    <t>2003-10-08</t>
  </si>
  <si>
    <t>1.0805</t>
  </si>
  <si>
    <t>2003-11-05</t>
  </si>
  <si>
    <t>2003-12-04</t>
  </si>
  <si>
    <t>2003-11-19</t>
  </si>
  <si>
    <t>1.0857</t>
  </si>
  <si>
    <t>2003-12-17</t>
  </si>
  <si>
    <t>2003-12-10</t>
  </si>
  <si>
    <t>2004-01-06</t>
  </si>
  <si>
    <t>2003-12-27</t>
  </si>
  <si>
    <t>1.0818</t>
  </si>
  <si>
    <t>1.0812</t>
  </si>
  <si>
    <t>0.0007</t>
  </si>
  <si>
    <t>2004-01-22</t>
  </si>
  <si>
    <t>2004-01-14</t>
  </si>
  <si>
    <t>1.0883</t>
  </si>
  <si>
    <t>2004-02-12</t>
  </si>
  <si>
    <t>2004-02-01</t>
  </si>
  <si>
    <t>1.077</t>
  </si>
  <si>
    <t>2004-02-26</t>
  </si>
  <si>
    <t>2004-03-15</t>
  </si>
  <si>
    <t>2004-03-06</t>
  </si>
  <si>
    <t>1.0798</t>
  </si>
  <si>
    <t>2004-03-30</t>
  </si>
  <si>
    <t>2004-03-22</t>
  </si>
  <si>
    <t>1.0791</t>
  </si>
  <si>
    <t>2004-04-19</t>
  </si>
  <si>
    <t>2004-04-09</t>
  </si>
  <si>
    <t>1.0737</t>
  </si>
  <si>
    <t>2004-05-17</t>
  </si>
  <si>
    <t>2004-05-03</t>
  </si>
  <si>
    <t>1.0926</t>
  </si>
  <si>
    <t>2004-06-03</t>
  </si>
  <si>
    <t>2004-05-25</t>
  </si>
  <si>
    <t>1.0783</t>
  </si>
  <si>
    <t>2004-06-18</t>
  </si>
  <si>
    <t>2004-06-10</t>
  </si>
  <si>
    <t>1.0761</t>
  </si>
  <si>
    <t>2004-06-30</t>
  </si>
  <si>
    <t>2004-06-24</t>
  </si>
  <si>
    <t>1.0762</t>
  </si>
  <si>
    <t>2004-07-23</t>
  </si>
  <si>
    <t>2004-07-11</t>
  </si>
  <si>
    <t>1.0782</t>
  </si>
  <si>
    <t>2004-09-15</t>
  </si>
  <si>
    <t>2004-08-19</t>
  </si>
  <si>
    <t>1.0893</t>
  </si>
  <si>
    <t>2004-11-01</t>
  </si>
  <si>
    <t>2004-11-17</t>
  </si>
  <si>
    <t>2004-11-09</t>
  </si>
  <si>
    <t>1.0802</t>
  </si>
  <si>
    <t>1.081</t>
  </si>
  <si>
    <t>2004-12-06</t>
  </si>
  <si>
    <t>2004-11-26</t>
  </si>
  <si>
    <t>1.0766</t>
  </si>
  <si>
    <t>2004-12-21</t>
  </si>
  <si>
    <t>2004-12-13</t>
  </si>
  <si>
    <t>1.0709</t>
  </si>
  <si>
    <t>2005-01-10</t>
  </si>
  <si>
    <t>2004-12-31</t>
  </si>
  <si>
    <t>1.0726</t>
  </si>
  <si>
    <t>2005-01-28</t>
  </si>
  <si>
    <t>2005-01-19</t>
  </si>
  <si>
    <t>1.0804</t>
  </si>
  <si>
    <t>2005-02-23</t>
  </si>
  <si>
    <t>2005-02-10</t>
  </si>
  <si>
    <t>1.076</t>
  </si>
  <si>
    <t>2005-03-21</t>
  </si>
  <si>
    <t>2005-03-08</t>
  </si>
  <si>
    <t>1.0702</t>
  </si>
  <si>
    <t>2005-04-06</t>
  </si>
  <si>
    <t>2005-03-29</t>
  </si>
  <si>
    <t>2005-04-26</t>
  </si>
  <si>
    <t>2005-04-16</t>
  </si>
  <si>
    <t>1.0722</t>
  </si>
  <si>
    <t>0.0016</t>
  </si>
  <si>
    <t>1.0876</t>
  </si>
  <si>
    <t>1.0844</t>
  </si>
  <si>
    <t>2005-05-13</t>
  </si>
  <si>
    <t>2005-05-04</t>
  </si>
  <si>
    <t>1.0794</t>
  </si>
  <si>
    <t>2005-05-24</t>
  </si>
  <si>
    <t>2005-05-18</t>
  </si>
  <si>
    <t>1.0774</t>
  </si>
  <si>
    <t>2005-06-22</t>
  </si>
  <si>
    <t>2005-06-07</t>
  </si>
  <si>
    <t>0.0012</t>
  </si>
  <si>
    <t>2005-07-13</t>
  </si>
  <si>
    <t>2005-07-02</t>
  </si>
  <si>
    <t>1.0742</t>
  </si>
  <si>
    <t>2005-07-29</t>
  </si>
  <si>
    <t>2005-07-21</t>
  </si>
  <si>
    <t>1.0712</t>
  </si>
  <si>
    <t>2005-08-18</t>
  </si>
  <si>
    <t>2005-09-08</t>
  </si>
  <si>
    <t>2005-08-28</t>
  </si>
  <si>
    <t>1.074</t>
  </si>
  <si>
    <t>2005-09-19</t>
  </si>
  <si>
    <t>2005-10-26</t>
  </si>
  <si>
    <t>2005-10-07</t>
  </si>
  <si>
    <t>1.0723</t>
  </si>
  <si>
    <t>2005-11-17</t>
  </si>
  <si>
    <t>2005-12-11</t>
  </si>
  <si>
    <t>2005-11-29</t>
  </si>
  <si>
    <t>1.0684</t>
  </si>
  <si>
    <t>2006-01-04</t>
  </si>
  <si>
    <t>2006-01-26</t>
  </si>
  <si>
    <t>2006-01-15</t>
  </si>
  <si>
    <t>1.0694</t>
  </si>
  <si>
    <t>0.0015</t>
  </si>
  <si>
    <t>2006-02-10</t>
  </si>
  <si>
    <t>2006-03-10</t>
  </si>
  <si>
    <t>2006-02-24</t>
  </si>
  <si>
    <t>1.0664</t>
  </si>
  <si>
    <t>2006-04-06</t>
  </si>
  <si>
    <t>2006-05-03</t>
  </si>
  <si>
    <t>2006-04-19</t>
  </si>
  <si>
    <t>1.0676</t>
  </si>
  <si>
    <t>2006-05-18</t>
  </si>
  <si>
    <t>2006-06-09</t>
  </si>
  <si>
    <t>2006-05-29</t>
  </si>
  <si>
    <t>1.0656</t>
  </si>
  <si>
    <t>2006-06-22</t>
  </si>
  <si>
    <t>2006-07-19</t>
  </si>
  <si>
    <t>2006-07-05</t>
  </si>
  <si>
    <t>1.0645</t>
  </si>
  <si>
    <t>0.0017</t>
  </si>
  <si>
    <t>2006-08-09</t>
  </si>
  <si>
    <t>2006-08-24</t>
  </si>
  <si>
    <t>2006-08-16</t>
  </si>
  <si>
    <t>1.068</t>
  </si>
  <si>
    <t>1.0642</t>
  </si>
  <si>
    <t>2006-09-08</t>
  </si>
  <si>
    <t>2006-10-03</t>
  </si>
  <si>
    <t>2006-09-20</t>
  </si>
  <si>
    <t>1.0668</t>
  </si>
  <si>
    <t>2006-10-18</t>
  </si>
  <si>
    <t>2006-10-10</t>
  </si>
  <si>
    <t>1.0717</t>
  </si>
  <si>
    <t>2006-11-01</t>
  </si>
  <si>
    <t>2006-10-25</t>
  </si>
  <si>
    <t>2007-04-13</t>
  </si>
  <si>
    <t>2007-01-21</t>
  </si>
  <si>
    <t>1.0631</t>
  </si>
  <si>
    <t>2007-05-09</t>
  </si>
  <si>
    <t>2007-05-25</t>
  </si>
  <si>
    <t>2007-05-17</t>
  </si>
  <si>
    <t>2007-06-27</t>
  </si>
  <si>
    <t>2007-06-10</t>
  </si>
  <si>
    <t>1.0667</t>
  </si>
  <si>
    <t>2007-07-12</t>
  </si>
  <si>
    <t>2007-07-25</t>
  </si>
  <si>
    <t>2007-07-18</t>
  </si>
  <si>
    <t>1.062</t>
  </si>
  <si>
    <t>2007-08-02</t>
  </si>
  <si>
    <t>2007-08-20</t>
  </si>
  <si>
    <t>2007-08-11</t>
  </si>
  <si>
    <t>1.0652</t>
  </si>
  <si>
    <t>2007-09-12</t>
  </si>
  <si>
    <t>2007-10-03</t>
  </si>
  <si>
    <t>2007-09-22</t>
  </si>
  <si>
    <t>1.0649</t>
  </si>
  <si>
    <t>2007-10-19</t>
  </si>
  <si>
    <t>2007-11-08</t>
  </si>
  <si>
    <t>2007-10-29</t>
  </si>
  <si>
    <t>2007-11-28</t>
  </si>
  <si>
    <t>2007-12-19</t>
  </si>
  <si>
    <t>2007-12-08</t>
  </si>
  <si>
    <t>1.0655</t>
  </si>
  <si>
    <t>2008-01-10</t>
  </si>
  <si>
    <t>2008-01-24</t>
  </si>
  <si>
    <t>2008-01-17</t>
  </si>
  <si>
    <t>1.0614</t>
  </si>
  <si>
    <t>2008-02-20</t>
  </si>
  <si>
    <t>2008-03-13</t>
  </si>
  <si>
    <t>2008-03-02</t>
  </si>
  <si>
    <t>1.064</t>
  </si>
  <si>
    <t>2008-04-01</t>
  </si>
  <si>
    <t>2008-04-17</t>
  </si>
  <si>
    <t>2008-04-09</t>
  </si>
  <si>
    <t>1.0584</t>
  </si>
  <si>
    <t>2008-05-08</t>
  </si>
  <si>
    <t>2008-05-29</t>
  </si>
  <si>
    <t>2008-05-18</t>
  </si>
  <si>
    <t>1.0599</t>
  </si>
  <si>
    <t>2008-06-17</t>
  </si>
  <si>
    <t>2008-07-04</t>
  </si>
  <si>
    <t>2008-06-25</t>
  </si>
  <si>
    <t>1.0582</t>
  </si>
  <si>
    <t>2008-07-22</t>
  </si>
  <si>
    <t>2008-08-06</t>
  </si>
  <si>
    <t>2008-07-29</t>
  </si>
  <si>
    <t>1.0624</t>
  </si>
  <si>
    <t>2008-08-20</t>
  </si>
  <si>
    <t>2008-09-04</t>
  </si>
  <si>
    <t>2008-08-27</t>
  </si>
  <si>
    <t>1.0608</t>
  </si>
  <si>
    <t>2008-10-16</t>
  </si>
  <si>
    <t>2008-10-29</t>
  </si>
  <si>
    <t>2008-10-22</t>
  </si>
  <si>
    <t>1.0574</t>
  </si>
  <si>
    <t>2008-11-20</t>
  </si>
  <si>
    <t>2008-12-18</t>
  </si>
  <si>
    <t>2008-12-04</t>
  </si>
  <si>
    <t>1.0586</t>
  </si>
  <si>
    <t>2009-01-05</t>
  </si>
  <si>
    <t>2009-01-22</t>
  </si>
  <si>
    <t>2009-01-13</t>
  </si>
  <si>
    <t>1.058</t>
  </si>
  <si>
    <t>2009-02-02</t>
  </si>
  <si>
    <t>2009-02-23</t>
  </si>
  <si>
    <t>2009-02-12</t>
  </si>
  <si>
    <t>1.0592</t>
  </si>
  <si>
    <t>0.0011</t>
  </si>
  <si>
    <t>..O</t>
  </si>
  <si>
    <t>2009-03-20</t>
  </si>
  <si>
    <t>2009-04-01</t>
  </si>
  <si>
    <t>2009-03-26</t>
  </si>
  <si>
    <t>1.0595</t>
  </si>
  <si>
    <t>2009-04-30</t>
  </si>
  <si>
    <t>2009-05-13</t>
  </si>
  <si>
    <t>2009-05-06</t>
  </si>
  <si>
    <t>1.0562</t>
  </si>
  <si>
    <t>2009-05-26</t>
  </si>
  <si>
    <t>2009-05-19</t>
  </si>
  <si>
    <t>2009-06-11</t>
  </si>
  <si>
    <t>2009-06-03</t>
  </si>
  <si>
    <t>1.0597</t>
  </si>
  <si>
    <t>2009-07-03</t>
  </si>
  <si>
    <t>2009-07-31</t>
  </si>
  <si>
    <t>2009-07-17</t>
  </si>
  <si>
    <t>1.0571</t>
  </si>
  <si>
    <t>0.0008</t>
  </si>
  <si>
    <t>2009-08-12</t>
  </si>
  <si>
    <t>2009-08-06</t>
  </si>
  <si>
    <t>1.0541</t>
  </si>
  <si>
    <t>2009-08-28</t>
  </si>
  <si>
    <t>2009-09-07</t>
  </si>
  <si>
    <t>2009-09-02</t>
  </si>
  <si>
    <t>1.0559</t>
  </si>
  <si>
    <t>2009-09-24</t>
  </si>
  <si>
    <t>2009-09-15</t>
  </si>
  <si>
    <t>1.057</t>
  </si>
  <si>
    <t>2009-10-16</t>
  </si>
  <si>
    <t>2009-11-05</t>
  </si>
  <si>
    <t>2009-10-26</t>
  </si>
  <si>
    <t>1.06</t>
  </si>
  <si>
    <t>2009-11-17</t>
  </si>
  <si>
    <t>2009-11-11</t>
  </si>
  <si>
    <t>1.0579</t>
  </si>
  <si>
    <t>2009-12-02</t>
  </si>
  <si>
    <t>2009-11-24</t>
  </si>
  <si>
    <t>1.0588</t>
  </si>
  <si>
    <t>2010-01-19</t>
  </si>
  <si>
    <t>2010-02-01</t>
  </si>
  <si>
    <t>2010-01-25</t>
  </si>
  <si>
    <t>1.0537</t>
  </si>
  <si>
    <t>2010-04-16</t>
  </si>
  <si>
    <t>2010-04-27</t>
  </si>
  <si>
    <t>2010-04-21</t>
  </si>
  <si>
    <t>1.0547</t>
  </si>
  <si>
    <t>2010-05-12</t>
  </si>
  <si>
    <t>2010-05-04</t>
  </si>
  <si>
    <t>1.0575</t>
  </si>
  <si>
    <t>2010-06-01</t>
  </si>
  <si>
    <t>2010-06-15</t>
  </si>
  <si>
    <t>2010-06-08</t>
  </si>
  <si>
    <t>1.0565</t>
  </si>
  <si>
    <t>2010-07-20</t>
  </si>
  <si>
    <t>2010-08-13</t>
  </si>
  <si>
    <t>2010-08-01</t>
  </si>
  <si>
    <t>1.0583</t>
  </si>
  <si>
    <t>2010-08-31</t>
  </si>
  <si>
    <t>2010-09-08</t>
  </si>
  <si>
    <t>2010-09-04</t>
  </si>
  <si>
    <t>2010-10-08</t>
  </si>
  <si>
    <t>2010-10-20</t>
  </si>
  <si>
    <t>2010-10-14</t>
  </si>
  <si>
    <t>1.0561</t>
  </si>
  <si>
    <t>2010-11-12</t>
  </si>
  <si>
    <t>2010-11-25</t>
  </si>
  <si>
    <t>2010-11-18</t>
  </si>
  <si>
    <t>2010-12-09</t>
  </si>
  <si>
    <t>2010-12-02</t>
  </si>
  <si>
    <t>1.0545</t>
  </si>
  <si>
    <t>2010-12-29</t>
  </si>
  <si>
    <t>2011-01-12</t>
  </si>
  <si>
    <t>2011-01-05</t>
  </si>
  <si>
    <t>1.0577</t>
  </si>
  <si>
    <t>2011-01-26</t>
  </si>
  <si>
    <t>2011-01-19</t>
  </si>
  <si>
    <t>1.0527</t>
  </si>
  <si>
    <t>2011-02-15</t>
  </si>
  <si>
    <t>2011-03-11</t>
  </si>
  <si>
    <t>2011-02-27</t>
  </si>
  <si>
    <t>1.0511</t>
  </si>
  <si>
    <t>2011-03-23</t>
  </si>
  <si>
    <t>2011-04-06</t>
  </si>
  <si>
    <t>2011-03-30</t>
  </si>
  <si>
    <t>1.0489</t>
  </si>
  <si>
    <t>2011-04-21</t>
  </si>
  <si>
    <t>2011-05-05</t>
  </si>
  <si>
    <t>2011-04-28</t>
  </si>
  <si>
    <t>1.0503</t>
  </si>
  <si>
    <t>2011-05-24</t>
  </si>
  <si>
    <t>2011-06-08</t>
  </si>
  <si>
    <t>2011-05-31</t>
  </si>
  <si>
    <t>1.0475</t>
  </si>
  <si>
    <t>2011-07-06</t>
  </si>
  <si>
    <t>2011-07-19</t>
  </si>
  <si>
    <t>2011-07-12</t>
  </si>
  <si>
    <t>2011-08-10</t>
  </si>
  <si>
    <t>2011-08-30</t>
  </si>
  <si>
    <t>2011-08-20</t>
  </si>
  <si>
    <t>1.0476</t>
  </si>
  <si>
    <t>2011-09-14</t>
  </si>
  <si>
    <t>2011-10-07</t>
  </si>
  <si>
    <t>2011-09-25</t>
  </si>
  <si>
    <t>1.0479</t>
  </si>
  <si>
    <t>2011-10-27</t>
  </si>
  <si>
    <t>2011-11-22</t>
  </si>
  <si>
    <t>2011-11-09</t>
  </si>
  <si>
    <t>1.0486</t>
  </si>
  <si>
    <t>2011-12-08</t>
  </si>
  <si>
    <t>2012-01-05</t>
  </si>
  <si>
    <t>2011-12-22</t>
  </si>
  <si>
    <t>1.0461</t>
  </si>
  <si>
    <t>2012-01-24</t>
  </si>
  <si>
    <t>2012-02-16</t>
  </si>
  <si>
    <t>2012-02-04</t>
  </si>
  <si>
    <t>1.0471</t>
  </si>
  <si>
    <t>2012-03-07</t>
  </si>
  <si>
    <t>2012-03-28</t>
  </si>
  <si>
    <t>2012-03-17</t>
  </si>
  <si>
    <t>2012-04-17</t>
  </si>
  <si>
    <t>2012-05-03</t>
  </si>
  <si>
    <t>2012-04-25</t>
  </si>
  <si>
    <t>1.0438</t>
  </si>
  <si>
    <t>2012-05-29</t>
  </si>
  <si>
    <t>2012-06-13</t>
  </si>
  <si>
    <t>2012-06-05</t>
  </si>
  <si>
    <t>1.0439</t>
  </si>
  <si>
    <t>2012-06-07</t>
  </si>
  <si>
    <t>1.0465</t>
  </si>
  <si>
    <t>2012-06-20</t>
  </si>
  <si>
    <t>1.0468</t>
  </si>
  <si>
    <t>2012-06-27</t>
  </si>
  <si>
    <t>2012-07-10</t>
  </si>
  <si>
    <t>2012-07-03</t>
  </si>
  <si>
    <t>1.0411</t>
  </si>
  <si>
    <t>2012-07-26</t>
  </si>
  <si>
    <t>2012-08-22</t>
  </si>
  <si>
    <t>2012-08-08</t>
  </si>
  <si>
    <t>1.0448</t>
  </si>
  <si>
    <t>2012-09-12</t>
  </si>
  <si>
    <t>2012-09-14</t>
  </si>
  <si>
    <t>2012-10-11</t>
  </si>
  <si>
    <t>2012-09-27</t>
  </si>
  <si>
    <t>2012-09-29</t>
  </si>
  <si>
    <t>1.042</t>
  </si>
  <si>
    <t>2012-10-23</t>
  </si>
  <si>
    <t>2012-11-26</t>
  </si>
  <si>
    <t>2012-11-09</t>
  </si>
  <si>
    <t>1.0429</t>
  </si>
  <si>
    <t>2012-11-29</t>
  </si>
  <si>
    <t>1.0419</t>
  </si>
  <si>
    <t>2012-12-12</t>
  </si>
  <si>
    <t>2013-01-17</t>
  </si>
  <si>
    <t>2012-12-30</t>
  </si>
  <si>
    <t>2013-02-04</t>
  </si>
  <si>
    <t>2013-02-19</t>
  </si>
  <si>
    <t>2013-02-11</t>
  </si>
  <si>
    <t>1.0413</t>
  </si>
  <si>
    <t>2013-02-17</t>
  </si>
  <si>
    <t>1.0428</t>
  </si>
  <si>
    <t>2013-03-02</t>
  </si>
  <si>
    <t>1.0469</t>
  </si>
  <si>
    <t>2013-03-05</t>
  </si>
  <si>
    <t>2013-03-22</t>
  </si>
  <si>
    <t>2013-03-13</t>
  </si>
  <si>
    <t>1.0427</t>
  </si>
  <si>
    <t>2013-03-26</t>
  </si>
  <si>
    <t>1.0455</t>
  </si>
  <si>
    <t>2013-04-09</t>
  </si>
  <si>
    <t>2013-04-23</t>
  </si>
  <si>
    <t>2013-04-16</t>
  </si>
  <si>
    <t>1.0406</t>
  </si>
  <si>
    <t>2013-05-08</t>
  </si>
  <si>
    <t>2013-05-22</t>
  </si>
  <si>
    <t>2013-05-15</t>
  </si>
  <si>
    <t>1.0401</t>
  </si>
  <si>
    <t>2013-05-19</t>
  </si>
  <si>
    <t>1.0392</t>
  </si>
  <si>
    <t>2013-06-06</t>
  </si>
  <si>
    <t>2013-07-05</t>
  </si>
  <si>
    <t>2013-06-20</t>
  </si>
  <si>
    <t>1.0408</t>
  </si>
  <si>
    <t>2013-06-28</t>
  </si>
  <si>
    <t>1.0422</t>
  </si>
  <si>
    <t>2013-08-23</t>
  </si>
  <si>
    <t>2013-09-03</t>
  </si>
  <si>
    <t>2013-08-28</t>
  </si>
  <si>
    <t>1.0358</t>
  </si>
  <si>
    <t>2013-09-17</t>
  </si>
  <si>
    <t>2013-10-02</t>
  </si>
  <si>
    <t>2013-09-24</t>
  </si>
  <si>
    <t>1.0393</t>
  </si>
  <si>
    <t>2013-09-27</t>
  </si>
  <si>
    <t>1.0373</t>
  </si>
  <si>
    <t>2013-10-04</t>
  </si>
  <si>
    <t>1.0391</t>
  </si>
  <si>
    <t>0.0002</t>
  </si>
  <si>
    <t>cylinder</t>
  </si>
  <si>
    <t>2013-10-17</t>
  </si>
  <si>
    <t>2013-11-14</t>
  </si>
  <si>
    <t>2013-10-31</t>
  </si>
  <si>
    <t>1.0361</t>
  </si>
  <si>
    <t>2013-11-27</t>
  </si>
  <si>
    <t>2013-12-12</t>
  </si>
  <si>
    <t>2013-12-04</t>
  </si>
  <si>
    <t>1.0376</t>
  </si>
  <si>
    <t>2014-01-06</t>
  </si>
  <si>
    <t>2014-01-27</t>
  </si>
  <si>
    <t>2014-01-16</t>
  </si>
  <si>
    <t>1.033</t>
  </si>
  <si>
    <t>2014-03-17</t>
  </si>
  <si>
    <t>2014-03-31</t>
  </si>
  <si>
    <t>2014-03-24</t>
  </si>
  <si>
    <t>1.0371</t>
  </si>
  <si>
    <t>NaOH_pumped</t>
  </si>
  <si>
    <t>1.0372</t>
  </si>
  <si>
    <t>2014-04-15</t>
  </si>
  <si>
    <t>2014-04-07</t>
  </si>
  <si>
    <t>1.0324</t>
  </si>
  <si>
    <t>1.0386</t>
  </si>
  <si>
    <t>2014-05-06</t>
  </si>
  <si>
    <t>2014-04-25</t>
  </si>
  <si>
    <t>1.034</t>
  </si>
  <si>
    <t>2014-05-19</t>
  </si>
  <si>
    <t>2014-06-12</t>
  </si>
  <si>
    <t>2014-05-31</t>
  </si>
  <si>
    <t>1.0323</t>
  </si>
  <si>
    <t>2014-07-15</t>
  </si>
  <si>
    <t>2014-07-29</t>
  </si>
  <si>
    <t>2014-07-22</t>
  </si>
  <si>
    <t>1.0312</t>
  </si>
  <si>
    <t>2014-08-18</t>
  </si>
  <si>
    <t>2014-09-05</t>
  </si>
  <si>
    <t>2014-08-27</t>
  </si>
  <si>
    <t>1.0328</t>
  </si>
  <si>
    <t>2014-09-22</t>
  </si>
  <si>
    <t>2014-10-15</t>
  </si>
  <si>
    <t>2014-10-03</t>
  </si>
  <si>
    <t>1.0354</t>
  </si>
  <si>
    <t>2014-10-31</t>
  </si>
  <si>
    <t>2014-11-18</t>
  </si>
  <si>
    <t>2014-11-09</t>
  </si>
  <si>
    <t>2014-12-03</t>
  </si>
  <si>
    <t>2014-12-15</t>
  </si>
  <si>
    <t>2014-12-09</t>
  </si>
  <si>
    <t>1.0341</t>
  </si>
  <si>
    <t>2015-07-22</t>
  </si>
  <si>
    <t>2015-08-05</t>
  </si>
  <si>
    <t>2015-07-29</t>
  </si>
  <si>
    <t>1.0272</t>
  </si>
  <si>
    <t>1.0276</t>
  </si>
  <si>
    <t>=</t>
  </si>
  <si>
    <t>cumul emissions des 10 années precedentes</t>
  </si>
  <si>
    <t>Niveau d'équilibre dynamique</t>
  </si>
  <si>
    <t>Observations</t>
  </si>
  <si>
    <t>Observations - Niveau équilibre</t>
  </si>
  <si>
    <t xml:space="preserve"> Effet Suess  estimation  23% depuis origine</t>
  </si>
  <si>
    <t xml:space="preserve"> Anthropique = 23% cumul depuis origine</t>
  </si>
  <si>
    <t xml:space="preserve">  Effet Suess  estimation 10 années précedentes</t>
  </si>
  <si>
    <t xml:space="preserve"> Anthropique = Cumul des 10 années précédentes</t>
  </si>
  <si>
    <t>il reste dans l'atmosphère</t>
  </si>
  <si>
    <t>il est sorti de l'atmopshère</t>
  </si>
  <si>
    <t>Correction effet Suess</t>
  </si>
  <si>
    <t>Correction industrie nucléaire</t>
  </si>
  <si>
    <t>cumul anthropique des 10 années précédentes</t>
  </si>
  <si>
    <t xml:space="preserve"> Cumul anthropique des 10 années précédentes (ppm)</t>
  </si>
  <si>
    <t>durée séjour</t>
  </si>
  <si>
    <t xml:space="preserve"> Convolution (ppm)</t>
  </si>
  <si>
    <t>https://cdiac.ess-dive.lbl.gov/ftp/trends/co2/vermunt.c14</t>
  </si>
  <si>
    <t>debut</t>
  </si>
  <si>
    <t>fin</t>
  </si>
  <si>
    <t>Analyse n°</t>
  </si>
  <si>
    <t>echantillon n°</t>
  </si>
  <si>
    <t>jour</t>
  </si>
  <si>
    <t>mois</t>
  </si>
  <si>
    <t>annee</t>
  </si>
  <si>
    <t>année</t>
  </si>
  <si>
    <t>date decimale</t>
  </si>
  <si>
    <t xml:space="preserve">delta 13C </t>
  </si>
  <si>
    <t>delta 14C</t>
  </si>
  <si>
    <t>incertitude</t>
  </si>
  <si>
    <t xml:space="preserve"> HD- 611</t>
  </si>
  <si>
    <t xml:space="preserve">  VER-  2</t>
  </si>
  <si>
    <t xml:space="preserve"> 59 -</t>
  </si>
  <si>
    <t>+/- 7</t>
  </si>
  <si>
    <t xml:space="preserve"> HD- 625</t>
  </si>
  <si>
    <t xml:space="preserve">  VER-  3</t>
  </si>
  <si>
    <t xml:space="preserve"> HD- 633</t>
  </si>
  <si>
    <t xml:space="preserve">  VER-  4</t>
  </si>
  <si>
    <t xml:space="preserve"> HD- 637</t>
  </si>
  <si>
    <t xml:space="preserve">  VER-  5</t>
  </si>
  <si>
    <t xml:space="preserve"> HD- 643</t>
  </si>
  <si>
    <t xml:space="preserve">  VER-  6</t>
  </si>
  <si>
    <t>+/- 6</t>
  </si>
  <si>
    <t xml:space="preserve"> HD- 644</t>
  </si>
  <si>
    <t xml:space="preserve">  VER-  7</t>
  </si>
  <si>
    <t xml:space="preserve"> HD- 667</t>
  </si>
  <si>
    <t xml:space="preserve">  VER-  8</t>
  </si>
  <si>
    <t xml:space="preserve"> HD- 688</t>
  </si>
  <si>
    <t xml:space="preserve">  VER- 11</t>
  </si>
  <si>
    <t>+/- 9</t>
  </si>
  <si>
    <t xml:space="preserve"> HD- 697</t>
  </si>
  <si>
    <t xml:space="preserve">  VER- 14</t>
  </si>
  <si>
    <t xml:space="preserve"> HD- 836</t>
  </si>
  <si>
    <t xml:space="preserve">  VER- 16</t>
  </si>
  <si>
    <t xml:space="preserve"> HD- 721</t>
  </si>
  <si>
    <t xml:space="preserve">  VER- 20</t>
  </si>
  <si>
    <t>+/-10</t>
  </si>
  <si>
    <t xml:space="preserve"> HD- 747</t>
  </si>
  <si>
    <t xml:space="preserve">  VER- 23</t>
  </si>
  <si>
    <t xml:space="preserve"> HD- 801</t>
  </si>
  <si>
    <t xml:space="preserve">  VER- 25</t>
  </si>
  <si>
    <t xml:space="preserve"> HD- 757</t>
  </si>
  <si>
    <t xml:space="preserve">  VER- 26</t>
  </si>
  <si>
    <t xml:space="preserve"> HD- 779</t>
  </si>
  <si>
    <t xml:space="preserve">  VER- 29</t>
  </si>
  <si>
    <t>+/- 4</t>
  </si>
  <si>
    <t xml:space="preserve"> HD- 824</t>
  </si>
  <si>
    <t xml:space="preserve">  VER- 31</t>
  </si>
  <si>
    <t xml:space="preserve"> HD- 832</t>
  </si>
  <si>
    <t xml:space="preserve">  VER- 34</t>
  </si>
  <si>
    <t xml:space="preserve"> 60 -</t>
  </si>
  <si>
    <t xml:space="preserve"> HD- 953</t>
  </si>
  <si>
    <t xml:space="preserve">  VER- 48</t>
  </si>
  <si>
    <t>+/- 5</t>
  </si>
  <si>
    <t xml:space="preserve"> HD- 954</t>
  </si>
  <si>
    <t xml:space="preserve">  VER- 49</t>
  </si>
  <si>
    <t xml:space="preserve"> HD- 847</t>
  </si>
  <si>
    <t xml:space="preserve">  VER- 46</t>
  </si>
  <si>
    <t>+/- 8</t>
  </si>
  <si>
    <t xml:space="preserve"> HD- 853</t>
  </si>
  <si>
    <t xml:space="preserve">  VER- 39</t>
  </si>
  <si>
    <t xml:space="preserve"> HD- 872</t>
  </si>
  <si>
    <t xml:space="preserve">  VER- 41</t>
  </si>
  <si>
    <t xml:space="preserve"> HD- 900</t>
  </si>
  <si>
    <t xml:space="preserve">  VER- 44</t>
  </si>
  <si>
    <t xml:space="preserve"> HD- 913</t>
  </si>
  <si>
    <t xml:space="preserve">  VER- 51</t>
  </si>
  <si>
    <t xml:space="preserve"> HD- 927</t>
  </si>
  <si>
    <t xml:space="preserve">  VER- 54</t>
  </si>
  <si>
    <t xml:space="preserve"> HD- 931</t>
  </si>
  <si>
    <t xml:space="preserve">  VER- 57</t>
  </si>
  <si>
    <t xml:space="preserve"> HD- 957</t>
  </si>
  <si>
    <t xml:space="preserve">  VER- 60</t>
  </si>
  <si>
    <t xml:space="preserve"> HD- 959</t>
  </si>
  <si>
    <t xml:space="preserve">  VER- 63</t>
  </si>
  <si>
    <t xml:space="preserve"> HD-1061</t>
  </si>
  <si>
    <t xml:space="preserve">  VER- 66</t>
  </si>
  <si>
    <t xml:space="preserve"> HD- 998</t>
  </si>
  <si>
    <t xml:space="preserve">  VER- 68</t>
  </si>
  <si>
    <t xml:space="preserve"> 61 -</t>
  </si>
  <si>
    <t xml:space="preserve"> HD-1004</t>
  </si>
  <si>
    <t xml:space="preserve">  VER- 71</t>
  </si>
  <si>
    <t xml:space="preserve"> HD-1014</t>
  </si>
  <si>
    <t xml:space="preserve">  VER- 74</t>
  </si>
  <si>
    <t xml:space="preserve"> HD-1060</t>
  </si>
  <si>
    <t xml:space="preserve">  VER- 77</t>
  </si>
  <si>
    <t xml:space="preserve"> HD-1036</t>
  </si>
  <si>
    <t xml:space="preserve">  VER- 80</t>
  </si>
  <si>
    <t xml:space="preserve"> HD-1069</t>
  </si>
  <si>
    <t xml:space="preserve">  VER- 83</t>
  </si>
  <si>
    <t xml:space="preserve"> HD-1079</t>
  </si>
  <si>
    <t xml:space="preserve">  VER- 86</t>
  </si>
  <si>
    <t xml:space="preserve"> HD-1087</t>
  </si>
  <si>
    <t xml:space="preserve">  VER- 89</t>
  </si>
  <si>
    <t xml:space="preserve"> HD-1108</t>
  </si>
  <si>
    <t xml:space="preserve">  VER- 92</t>
  </si>
  <si>
    <t xml:space="preserve"> HD-1178</t>
  </si>
  <si>
    <t xml:space="preserve">  VER- 95</t>
  </si>
  <si>
    <t xml:space="preserve"> HD-1180</t>
  </si>
  <si>
    <t xml:space="preserve">  VER-101</t>
  </si>
  <si>
    <t xml:space="preserve"> HD-1222</t>
  </si>
  <si>
    <t xml:space="preserve">  VER-104</t>
  </si>
  <si>
    <t xml:space="preserve"> 62 -</t>
  </si>
  <si>
    <t xml:space="preserve"> HD-1224</t>
  </si>
  <si>
    <t xml:space="preserve">  VER-108</t>
  </si>
  <si>
    <t xml:space="preserve"> HD-1242</t>
  </si>
  <si>
    <t xml:space="preserve">  VER-111</t>
  </si>
  <si>
    <t xml:space="preserve"> HD-1270</t>
  </si>
  <si>
    <t xml:space="preserve">  VER-116</t>
  </si>
  <si>
    <t xml:space="preserve"> HD-1307</t>
  </si>
  <si>
    <t xml:space="preserve">  VER-125</t>
  </si>
  <si>
    <t xml:space="preserve"> HD-1308</t>
  </si>
  <si>
    <t xml:space="preserve">  VER-127</t>
  </si>
  <si>
    <t xml:space="preserve"> HD-1344</t>
  </si>
  <si>
    <t xml:space="preserve">  VER-128</t>
  </si>
  <si>
    <t xml:space="preserve"> HD-1363</t>
  </si>
  <si>
    <t xml:space="preserve">  VER-131</t>
  </si>
  <si>
    <t xml:space="preserve"> HD-1387</t>
  </si>
  <si>
    <t xml:space="preserve">  VER-134</t>
  </si>
  <si>
    <t xml:space="preserve"> HD-1404</t>
  </si>
  <si>
    <t xml:space="preserve">  VER-137</t>
  </si>
  <si>
    <t xml:space="preserve"> 63 -</t>
  </si>
  <si>
    <t xml:space="preserve"> HD-1416</t>
  </si>
  <si>
    <t xml:space="preserve">  VER-142</t>
  </si>
  <si>
    <t xml:space="preserve"> HD-1551</t>
  </si>
  <si>
    <t xml:space="preserve">  VER-144</t>
  </si>
  <si>
    <t xml:space="preserve"> HD-1430</t>
  </si>
  <si>
    <t xml:space="preserve">  VER-145</t>
  </si>
  <si>
    <t xml:space="preserve"> HD-1574</t>
  </si>
  <si>
    <t xml:space="preserve">  VER-147</t>
  </si>
  <si>
    <t xml:space="preserve"> HD-1442</t>
  </si>
  <si>
    <t xml:space="preserve">  VER-148</t>
  </si>
  <si>
    <t xml:space="preserve"> HD-1567</t>
  </si>
  <si>
    <t xml:space="preserve">  VER-150</t>
  </si>
  <si>
    <t xml:space="preserve"> HD-1470</t>
  </si>
  <si>
    <t xml:space="preserve">  VER-151</t>
  </si>
  <si>
    <t xml:space="preserve"> HD-1560</t>
  </si>
  <si>
    <t xml:space="preserve">  VER-153</t>
  </si>
  <si>
    <t xml:space="preserve"> HD-1480</t>
  </si>
  <si>
    <t xml:space="preserve">  VER-154</t>
  </si>
  <si>
    <t xml:space="preserve"> HD-1555</t>
  </si>
  <si>
    <t xml:space="preserve">  VER-156</t>
  </si>
  <si>
    <t xml:space="preserve"> HD-1495</t>
  </si>
  <si>
    <t xml:space="preserve">  VER-157</t>
  </si>
  <si>
    <t xml:space="preserve"> HD-1561</t>
  </si>
  <si>
    <t xml:space="preserve">  VER-159</t>
  </si>
  <si>
    <t xml:space="preserve"> HD-1506</t>
  </si>
  <si>
    <t xml:space="preserve">  VER-160</t>
  </si>
  <si>
    <t xml:space="preserve"> HD-1564</t>
  </si>
  <si>
    <t xml:space="preserve">  VER-162</t>
  </si>
  <si>
    <t xml:space="preserve"> HD-1518</t>
  </si>
  <si>
    <t xml:space="preserve">  VER-163</t>
  </si>
  <si>
    <t xml:space="preserve"> HD-1540</t>
  </si>
  <si>
    <t xml:space="preserve">  VER-166</t>
  </si>
  <si>
    <t xml:space="preserve"> HD-1554</t>
  </si>
  <si>
    <t xml:space="preserve">  VER-169</t>
  </si>
  <si>
    <t xml:space="preserve"> HD-1595</t>
  </si>
  <si>
    <t xml:space="preserve">  VER-172</t>
  </si>
  <si>
    <t xml:space="preserve"> HD-1611</t>
  </si>
  <si>
    <t xml:space="preserve">  VER-175</t>
  </si>
  <si>
    <t xml:space="preserve"> 64 -</t>
  </si>
  <si>
    <t xml:space="preserve"> HD-1617</t>
  </si>
  <si>
    <t xml:space="preserve">  VER-178</t>
  </si>
  <si>
    <t xml:space="preserve"> HD-1622</t>
  </si>
  <si>
    <t xml:space="preserve">  VER-181</t>
  </si>
  <si>
    <t xml:space="preserve"> HD-1624</t>
  </si>
  <si>
    <t xml:space="preserve">  VER-184</t>
  </si>
  <si>
    <t xml:space="preserve"> HD-1640</t>
  </si>
  <si>
    <t xml:space="preserve">  VER-187</t>
  </si>
  <si>
    <t xml:space="preserve"> HD-1657</t>
  </si>
  <si>
    <t xml:space="preserve">  VER-190</t>
  </si>
  <si>
    <t xml:space="preserve"> HD-1675</t>
  </si>
  <si>
    <t xml:space="preserve">  VER-193</t>
  </si>
  <si>
    <t xml:space="preserve"> HD-1677</t>
  </si>
  <si>
    <t xml:space="preserve">  VER-196</t>
  </si>
  <si>
    <t xml:space="preserve"> HD-1684</t>
  </si>
  <si>
    <t xml:space="preserve">  VER-202</t>
  </si>
  <si>
    <t xml:space="preserve"> HD-1705</t>
  </si>
  <si>
    <t xml:space="preserve">  VER-205</t>
  </si>
  <si>
    <t xml:space="preserve"> HD-1718</t>
  </si>
  <si>
    <t xml:space="preserve">  VER-198</t>
  </si>
  <si>
    <t xml:space="preserve"> HD-1739</t>
  </si>
  <si>
    <t xml:space="preserve">  VER-208</t>
  </si>
  <si>
    <t xml:space="preserve"> HD-1741</t>
  </si>
  <si>
    <t xml:space="preserve">  VER-211</t>
  </si>
  <si>
    <t xml:space="preserve"> 65 -</t>
  </si>
  <si>
    <t xml:space="preserve"> HD-1772</t>
  </si>
  <si>
    <t xml:space="preserve">  VER-214</t>
  </si>
  <si>
    <t xml:space="preserve"> HD-1776</t>
  </si>
  <si>
    <t xml:space="preserve">  VER-217</t>
  </si>
  <si>
    <t xml:space="preserve"> HD-1787</t>
  </si>
  <si>
    <t xml:space="preserve">  VER-220</t>
  </si>
  <si>
    <t xml:space="preserve"> HD-1796</t>
  </si>
  <si>
    <t xml:space="preserve">  VER-223</t>
  </si>
  <si>
    <t xml:space="preserve"> HD-1810</t>
  </si>
  <si>
    <t xml:space="preserve">  VER-226</t>
  </si>
  <si>
    <t xml:space="preserve"> HD-1826</t>
  </si>
  <si>
    <t xml:space="preserve">  VER-229</t>
  </si>
  <si>
    <t xml:space="preserve"> HD-1823</t>
  </si>
  <si>
    <t xml:space="preserve">  VER-231</t>
  </si>
  <si>
    <t xml:space="preserve"> HD-1837</t>
  </si>
  <si>
    <t xml:space="preserve">  VER-234</t>
  </si>
  <si>
    <t xml:space="preserve"> HD-1838</t>
  </si>
  <si>
    <t xml:space="preserve">  VER-236</t>
  </si>
  <si>
    <t xml:space="preserve"> HD-1850</t>
  </si>
  <si>
    <t xml:space="preserve">  VER-239</t>
  </si>
  <si>
    <t xml:space="preserve"> HD-1867</t>
  </si>
  <si>
    <t xml:space="preserve">  VER-243</t>
  </si>
  <si>
    <t>moyenne janvier 1966</t>
  </si>
  <si>
    <t xml:space="preserve"> HD-1895</t>
  </si>
  <si>
    <t xml:space="preserve">  VER-246</t>
  </si>
  <si>
    <t xml:space="preserve"> 66 -</t>
  </si>
  <si>
    <t xml:space="preserve"> HD-1887</t>
  </si>
  <si>
    <t xml:space="preserve">  VER-248</t>
  </si>
  <si>
    <t xml:space="preserve"> HD-1908</t>
  </si>
  <si>
    <t xml:space="preserve">  VER-255</t>
  </si>
  <si>
    <t xml:space="preserve"> HD-1916</t>
  </si>
  <si>
    <t xml:space="preserve">  VER-258</t>
  </si>
  <si>
    <t xml:space="preserve"> HD-1929</t>
  </si>
  <si>
    <t xml:space="preserve">  VER-261</t>
  </si>
  <si>
    <t xml:space="preserve"> HD-1951</t>
  </si>
  <si>
    <t xml:space="preserve">  VER-264</t>
  </si>
  <si>
    <t>moyenne année 1966</t>
  </si>
  <si>
    <t>durée de séjour</t>
  </si>
  <si>
    <t xml:space="preserve"> HD-1962</t>
  </si>
  <si>
    <t xml:space="preserve">  VER-267</t>
  </si>
  <si>
    <t xml:space="preserve"> HD-1973</t>
  </si>
  <si>
    <t xml:space="preserve">  VER-270</t>
  </si>
  <si>
    <t xml:space="preserve"> HD-2003</t>
  </si>
  <si>
    <t xml:space="preserve">  VER-273</t>
  </si>
  <si>
    <t xml:space="preserve"> HD-2019</t>
  </si>
  <si>
    <t xml:space="preserve">  VER-276</t>
  </si>
  <si>
    <t xml:space="preserve"> HD-2009</t>
  </si>
  <si>
    <t xml:space="preserve">  VER-279</t>
  </si>
  <si>
    <t xml:space="preserve"> HD-2012</t>
  </si>
  <si>
    <t xml:space="preserve">  VER-281</t>
  </si>
  <si>
    <t xml:space="preserve"> HD-2055</t>
  </si>
  <si>
    <t xml:space="preserve">  VER-285</t>
  </si>
  <si>
    <t xml:space="preserve"> 67 -</t>
  </si>
  <si>
    <t xml:space="preserve"> HD-2058</t>
  </si>
  <si>
    <t xml:space="preserve">  VER-288</t>
  </si>
  <si>
    <t xml:space="preserve"> HD-2061</t>
  </si>
  <si>
    <t xml:space="preserve">  VER-291</t>
  </si>
  <si>
    <t xml:space="preserve"> HD-2113</t>
  </si>
  <si>
    <t xml:space="preserve">  VER-293</t>
  </si>
  <si>
    <t xml:space="preserve"> HD-2118</t>
  </si>
  <si>
    <t xml:space="preserve">  VER-294</t>
  </si>
  <si>
    <t xml:space="preserve"> HD-2121</t>
  </si>
  <si>
    <t xml:space="preserve">  VER-297</t>
  </si>
  <si>
    <t xml:space="preserve"> HD-2147</t>
  </si>
  <si>
    <t xml:space="preserve">  VER-303</t>
  </si>
  <si>
    <t xml:space="preserve"> HD-2196</t>
  </si>
  <si>
    <t xml:space="preserve">  VER-306</t>
  </si>
  <si>
    <t xml:space="preserve"> HD-2197</t>
  </si>
  <si>
    <t xml:space="preserve">  VER-309</t>
  </si>
  <si>
    <t xml:space="preserve"> HD-2198</t>
  </si>
  <si>
    <t xml:space="preserve">  VER-312</t>
  </si>
  <si>
    <t xml:space="preserve"> HD-2244</t>
  </si>
  <si>
    <t xml:space="preserve">  VER-314</t>
  </si>
  <si>
    <t xml:space="preserve"> HD-2259</t>
  </si>
  <si>
    <t xml:space="preserve">  VER-315</t>
  </si>
  <si>
    <t xml:space="preserve"> 68 -</t>
  </si>
  <si>
    <t xml:space="preserve"> HD-2260</t>
  </si>
  <si>
    <t xml:space="preserve">  VER-317</t>
  </si>
  <si>
    <t xml:space="preserve"> HD-2271</t>
  </si>
  <si>
    <t xml:space="preserve">  VER-320</t>
  </si>
  <si>
    <t xml:space="preserve"> HD-2286</t>
  </si>
  <si>
    <t xml:space="preserve">  VER-323</t>
  </si>
  <si>
    <t xml:space="preserve"> HD-2261</t>
  </si>
  <si>
    <t xml:space="preserve">  VER-321</t>
  </si>
  <si>
    <t xml:space="preserve"> HD-2295</t>
  </si>
  <si>
    <t xml:space="preserve">  VER-326</t>
  </si>
  <si>
    <t xml:space="preserve"> HD-2296</t>
  </si>
  <si>
    <t xml:space="preserve">  VER-329</t>
  </si>
  <si>
    <t xml:space="preserve"> HD-2376</t>
  </si>
  <si>
    <t xml:space="preserve">  VER-333</t>
  </si>
  <si>
    <t xml:space="preserve"> HD-2377</t>
  </si>
  <si>
    <t xml:space="preserve">  VER-332</t>
  </si>
  <si>
    <t xml:space="preserve"> HD-2378</t>
  </si>
  <si>
    <t xml:space="preserve">  VER-335</t>
  </si>
  <si>
    <t xml:space="preserve"> HD-2379</t>
  </si>
  <si>
    <t xml:space="preserve">  VER-338</t>
  </si>
  <si>
    <t xml:space="preserve"> HD-2380</t>
  </si>
  <si>
    <t xml:space="preserve">  VER-341</t>
  </si>
  <si>
    <t xml:space="preserve"> HD-2433</t>
  </si>
  <si>
    <t xml:space="preserve">  VER-344</t>
  </si>
  <si>
    <t xml:space="preserve"> HD-2507</t>
  </si>
  <si>
    <t xml:space="preserve">  VER-346</t>
  </si>
  <si>
    <t xml:space="preserve"> 69 -</t>
  </si>
  <si>
    <t xml:space="preserve"> HD-2512</t>
  </si>
  <si>
    <t xml:space="preserve">  VER-350</t>
  </si>
  <si>
    <t xml:space="preserve"> HD-2513</t>
  </si>
  <si>
    <t xml:space="preserve">  VER-353</t>
  </si>
  <si>
    <t xml:space="preserve"> HD-2514</t>
  </si>
  <si>
    <t xml:space="preserve">  VER-356</t>
  </si>
  <si>
    <t xml:space="preserve"> HD-2515</t>
  </si>
  <si>
    <t xml:space="preserve">  VER-359</t>
  </si>
  <si>
    <t xml:space="preserve"> HD-2827</t>
  </si>
  <si>
    <t xml:space="preserve">  VER-361</t>
  </si>
  <si>
    <t xml:space="preserve"> HD-2586</t>
  </si>
  <si>
    <t xml:space="preserve">  VER-365</t>
  </si>
  <si>
    <t xml:space="preserve"> HD-2585</t>
  </si>
  <si>
    <t xml:space="preserve">  VER-368</t>
  </si>
  <si>
    <t xml:space="preserve"> HD-2576</t>
  </si>
  <si>
    <t xml:space="preserve">  VER-371</t>
  </si>
  <si>
    <t xml:space="preserve"> HD-2814</t>
  </si>
  <si>
    <t xml:space="preserve">  VER-373</t>
  </si>
  <si>
    <t xml:space="preserve"> HD-2817</t>
  </si>
  <si>
    <t xml:space="preserve">  VER-376</t>
  </si>
  <si>
    <t xml:space="preserve"> HD-2818</t>
  </si>
  <si>
    <t xml:space="preserve">  VER-379</t>
  </si>
  <si>
    <t>+/-11</t>
  </si>
  <si>
    <t xml:space="preserve"> HD-2819</t>
  </si>
  <si>
    <t xml:space="preserve">  VER-382</t>
  </si>
  <si>
    <t xml:space="preserve"> 70 -</t>
  </si>
  <si>
    <t xml:space="preserve"> HD-2828</t>
  </si>
  <si>
    <t xml:space="preserve">  VER-384</t>
  </si>
  <si>
    <t xml:space="preserve"> HD-2820</t>
  </si>
  <si>
    <t xml:space="preserve">  VER-385</t>
  </si>
  <si>
    <t xml:space="preserve"> HD-2821</t>
  </si>
  <si>
    <t xml:space="preserve">  VER-388</t>
  </si>
  <si>
    <t xml:space="preserve"> HD-2822</t>
  </si>
  <si>
    <t xml:space="preserve">  VER-391</t>
  </si>
  <si>
    <t xml:space="preserve"> HD-2823</t>
  </si>
  <si>
    <t xml:space="preserve">  VER-394</t>
  </si>
  <si>
    <t xml:space="preserve"> HD-2824</t>
  </si>
  <si>
    <t xml:space="preserve">  VER-397</t>
  </si>
  <si>
    <t xml:space="preserve"> HD-2829</t>
  </si>
  <si>
    <t xml:space="preserve">  VER-400</t>
  </si>
  <si>
    <t xml:space="preserve"> HD-2830</t>
  </si>
  <si>
    <t xml:space="preserve">  VER-403</t>
  </si>
  <si>
    <t xml:space="preserve"> HD-2831</t>
  </si>
  <si>
    <t xml:space="preserve">  VER-406</t>
  </si>
  <si>
    <t xml:space="preserve"> HD-2832</t>
  </si>
  <si>
    <t xml:space="preserve">  VER-409</t>
  </si>
  <si>
    <t xml:space="preserve"> HD-2833</t>
  </si>
  <si>
    <t xml:space="preserve">  VER-412</t>
  </si>
  <si>
    <t xml:space="preserve"> HD-2834</t>
  </si>
  <si>
    <t xml:space="preserve">  VER-415</t>
  </si>
  <si>
    <t xml:space="preserve"> 71 -</t>
  </si>
  <si>
    <t xml:space="preserve"> HD-2835</t>
  </si>
  <si>
    <t xml:space="preserve">  VER-418</t>
  </si>
  <si>
    <t xml:space="preserve"> HD-2836</t>
  </si>
  <si>
    <t xml:space="preserve">  VER-420</t>
  </si>
  <si>
    <t xml:space="preserve"> HD-2837</t>
  </si>
  <si>
    <t xml:space="preserve">  VER-423</t>
  </si>
  <si>
    <t xml:space="preserve"> HD-2838</t>
  </si>
  <si>
    <t xml:space="preserve">  VER-426</t>
  </si>
  <si>
    <t xml:space="preserve"> HD-3013</t>
  </si>
  <si>
    <t xml:space="preserve">  VER-429</t>
  </si>
  <si>
    <t xml:space="preserve"> HD-3014</t>
  </si>
  <si>
    <t xml:space="preserve">  VER-432</t>
  </si>
  <si>
    <t xml:space="preserve"> HD-3015</t>
  </si>
  <si>
    <t xml:space="preserve">  VER-435</t>
  </si>
  <si>
    <t xml:space="preserve"> HD-3105</t>
  </si>
  <si>
    <t xml:space="preserve">  VER-439</t>
  </si>
  <si>
    <t xml:space="preserve"> HD-3049</t>
  </si>
  <si>
    <t xml:space="preserve">  VER-441</t>
  </si>
  <si>
    <t xml:space="preserve"> HD-3050</t>
  </si>
  <si>
    <t xml:space="preserve">  VER-444</t>
  </si>
  <si>
    <t xml:space="preserve"> HD-3051</t>
  </si>
  <si>
    <t xml:space="preserve">  VER-447</t>
  </si>
  <si>
    <t xml:space="preserve"> HD-3060</t>
  </si>
  <si>
    <t xml:space="preserve">  VER-450</t>
  </si>
  <si>
    <t xml:space="preserve"> 72 -</t>
  </si>
  <si>
    <t xml:space="preserve"> HD-3061</t>
  </si>
  <si>
    <t xml:space="preserve">  VER-453</t>
  </si>
  <si>
    <t xml:space="preserve"> HD-3062</t>
  </si>
  <si>
    <t xml:space="preserve">  VER-456</t>
  </si>
  <si>
    <t xml:space="preserve"> HD-3063</t>
  </si>
  <si>
    <t xml:space="preserve">  VER-459</t>
  </si>
  <si>
    <t xml:space="preserve"> HD-3064</t>
  </si>
  <si>
    <t xml:space="preserve">  VER-461</t>
  </si>
  <si>
    <t xml:space="preserve"> HD-3067</t>
  </si>
  <si>
    <t xml:space="preserve">  VER-464</t>
  </si>
  <si>
    <t xml:space="preserve"> HD-3100</t>
  </si>
  <si>
    <t xml:space="preserve">  VER-466</t>
  </si>
  <si>
    <t xml:space="preserve"> HD-3101</t>
  </si>
  <si>
    <t xml:space="preserve">  VER-469</t>
  </si>
  <si>
    <t xml:space="preserve"> HD-3141</t>
  </si>
  <si>
    <t xml:space="preserve">  VER-472</t>
  </si>
  <si>
    <t xml:space="preserve"> HD-3143</t>
  </si>
  <si>
    <t xml:space="preserve">  VER-477</t>
  </si>
  <si>
    <t xml:space="preserve"> HD-3171</t>
  </si>
  <si>
    <t xml:space="preserve">  VER-483</t>
  </si>
  <si>
    <t>+/- 0</t>
  </si>
  <si>
    <t xml:space="preserve"> HD-3178</t>
  </si>
  <si>
    <t xml:space="preserve">  VER-486</t>
  </si>
  <si>
    <t xml:space="preserve"> 73 -</t>
  </si>
  <si>
    <t xml:space="preserve"> HD-3180</t>
  </si>
  <si>
    <t xml:space="preserve">  VER-487</t>
  </si>
  <si>
    <t xml:space="preserve"> HD-3184</t>
  </si>
  <si>
    <t xml:space="preserve">  VER-488</t>
  </si>
  <si>
    <t xml:space="preserve"> HD-3170</t>
  </si>
  <si>
    <t xml:space="preserve">  VER-489</t>
  </si>
  <si>
    <t xml:space="preserve"> HD-3185</t>
  </si>
  <si>
    <t xml:space="preserve">  VER-490</t>
  </si>
  <si>
    <t xml:space="preserve"> HD-3187</t>
  </si>
  <si>
    <t xml:space="preserve">  VER-491</t>
  </si>
  <si>
    <t xml:space="preserve"> HD-3190</t>
  </si>
  <si>
    <t xml:space="preserve">  VER-492</t>
  </si>
  <si>
    <t xml:space="preserve"> HD-3201</t>
  </si>
  <si>
    <t xml:space="preserve">  VER-493</t>
  </si>
  <si>
    <t xml:space="preserve"> HD-3202</t>
  </si>
  <si>
    <t xml:space="preserve">  VER-494</t>
  </si>
  <si>
    <t xml:space="preserve"> HD-3225</t>
  </si>
  <si>
    <t xml:space="preserve">  VER-497</t>
  </si>
  <si>
    <t xml:space="preserve"> HD-3261</t>
  </si>
  <si>
    <t xml:space="preserve">  VER-504</t>
  </si>
  <si>
    <t xml:space="preserve"> HD-3252</t>
  </si>
  <si>
    <t xml:space="preserve">  VER-510</t>
  </si>
  <si>
    <t xml:space="preserve"> HD-3264</t>
  </si>
  <si>
    <t xml:space="preserve">  VER-514</t>
  </si>
  <si>
    <t xml:space="preserve"> HD-3292</t>
  </si>
  <si>
    <t xml:space="preserve">  VER-512</t>
  </si>
  <si>
    <t xml:space="preserve"> HD-3297</t>
  </si>
  <si>
    <t xml:space="preserve">  VER-517</t>
  </si>
  <si>
    <t xml:space="preserve"> HD-3374</t>
  </si>
  <si>
    <t xml:space="preserve">  VER-536</t>
  </si>
  <si>
    <t xml:space="preserve"> 74 -</t>
  </si>
  <si>
    <t xml:space="preserve"> HD-3418</t>
  </si>
  <si>
    <t xml:space="preserve">  VER-541</t>
  </si>
  <si>
    <t xml:space="preserve"> HD-3452</t>
  </si>
  <si>
    <t xml:space="preserve">  VER-545</t>
  </si>
  <si>
    <t xml:space="preserve"> HD-3471</t>
  </si>
  <si>
    <t xml:space="preserve">  VER-548</t>
  </si>
  <si>
    <t xml:space="preserve"> HD-3536</t>
  </si>
  <si>
    <t xml:space="preserve">  VER-550</t>
  </si>
  <si>
    <t xml:space="preserve"> HD-3557</t>
  </si>
  <si>
    <t xml:space="preserve">  VER-553</t>
  </si>
  <si>
    <t xml:space="preserve"> HD-3555</t>
  </si>
  <si>
    <t xml:space="preserve">  VER-555</t>
  </si>
  <si>
    <t xml:space="preserve"> 75 -</t>
  </si>
  <si>
    <t xml:space="preserve"> HD-3570</t>
  </si>
  <si>
    <t xml:space="preserve">  VER-559</t>
  </si>
  <si>
    <t xml:space="preserve"> HD-3594</t>
  </si>
  <si>
    <t xml:space="preserve">  VER-562</t>
  </si>
  <si>
    <t xml:space="preserve"> HD-3598</t>
  </si>
  <si>
    <t xml:space="preserve">  VER-566</t>
  </si>
  <si>
    <t xml:space="preserve"> HD-3725</t>
  </si>
  <si>
    <t xml:space="preserve">  VER-585</t>
  </si>
  <si>
    <t xml:space="preserve"> HD-3749</t>
  </si>
  <si>
    <t xml:space="preserve">  VER-581</t>
  </si>
  <si>
    <t xml:space="preserve"> HD-3816</t>
  </si>
  <si>
    <t xml:space="preserve">  VER-592</t>
  </si>
  <si>
    <t xml:space="preserve"> 76 -</t>
  </si>
  <si>
    <t xml:space="preserve"> HD-3815</t>
  </si>
  <si>
    <t xml:space="preserve">  VER-588</t>
  </si>
  <si>
    <t xml:space="preserve"> HD-3819</t>
  </si>
  <si>
    <t xml:space="preserve">  VER-589</t>
  </si>
  <si>
    <t xml:space="preserve"> HD-6349</t>
  </si>
  <si>
    <t xml:space="preserve">  VER-596</t>
  </si>
  <si>
    <t xml:space="preserve"> HD-3827</t>
  </si>
  <si>
    <t xml:space="preserve">  VER-595</t>
  </si>
  <si>
    <t xml:space="preserve"> HD-6316</t>
  </si>
  <si>
    <t xml:space="preserve">  VER-600</t>
  </si>
  <si>
    <t xml:space="preserve"> HD-3846</t>
  </si>
  <si>
    <t xml:space="preserve">  VER-601</t>
  </si>
  <si>
    <t xml:space="preserve"> HD-3847</t>
  </si>
  <si>
    <t xml:space="preserve">  VER-604</t>
  </si>
  <si>
    <t xml:space="preserve"> HD-3963</t>
  </si>
  <si>
    <t xml:space="preserve">  VER-605</t>
  </si>
  <si>
    <t xml:space="preserve"> HD-6317</t>
  </si>
  <si>
    <t xml:space="preserve">  VER-606</t>
  </si>
  <si>
    <t xml:space="preserve"> HD-6354</t>
  </si>
  <si>
    <t xml:space="preserve">  VER-608</t>
  </si>
  <si>
    <t xml:space="preserve"> HD-3964</t>
  </si>
  <si>
    <t xml:space="preserve">  VER-610</t>
  </si>
  <si>
    <t xml:space="preserve"> HD-4055</t>
  </si>
  <si>
    <t xml:space="preserve">  VER-616</t>
  </si>
  <si>
    <t xml:space="preserve"> HD-4056</t>
  </si>
  <si>
    <t xml:space="preserve">  VER-613</t>
  </si>
  <si>
    <t xml:space="preserve"> HD-4124</t>
  </si>
  <si>
    <t xml:space="preserve">  VER-617</t>
  </si>
  <si>
    <t xml:space="preserve"> HD-4127</t>
  </si>
  <si>
    <t xml:space="preserve">  VER-619</t>
  </si>
  <si>
    <t xml:space="preserve"> HD-4128</t>
  </si>
  <si>
    <t xml:space="preserve">  VER-620</t>
  </si>
  <si>
    <t xml:space="preserve"> HD-4129</t>
  </si>
  <si>
    <t xml:space="preserve">  VER-622</t>
  </si>
  <si>
    <t xml:space="preserve"> 77 -</t>
  </si>
  <si>
    <t xml:space="preserve"> HD-4182</t>
  </si>
  <si>
    <t xml:space="preserve">  VER-623</t>
  </si>
  <si>
    <t xml:space="preserve"> HD-4184</t>
  </si>
  <si>
    <t xml:space="preserve">  VER-625</t>
  </si>
  <si>
    <t xml:space="preserve"> HD-4187</t>
  </si>
  <si>
    <t xml:space="preserve">  VER-626</t>
  </si>
  <si>
    <t xml:space="preserve"> HD-4192</t>
  </si>
  <si>
    <t xml:space="preserve">  VER-628</t>
  </si>
  <si>
    <t xml:space="preserve"> HD-4267</t>
  </si>
  <si>
    <t xml:space="preserve">  VER-629</t>
  </si>
  <si>
    <t xml:space="preserve"> HD-4268</t>
  </si>
  <si>
    <t xml:space="preserve">  VER-630</t>
  </si>
  <si>
    <t xml:space="preserve"> HD-4269</t>
  </si>
  <si>
    <t xml:space="preserve">  VER-632</t>
  </si>
  <si>
    <t xml:space="preserve"> HD-4313</t>
  </si>
  <si>
    <t xml:space="preserve">  VER-635</t>
  </si>
  <si>
    <t xml:space="preserve"> HD-4406</t>
  </si>
  <si>
    <t xml:space="preserve">  VER-638</t>
  </si>
  <si>
    <t xml:space="preserve"> HD-4316</t>
  </si>
  <si>
    <t xml:space="preserve">  VER-636</t>
  </si>
  <si>
    <t xml:space="preserve"> HD-4411</t>
  </si>
  <si>
    <t xml:space="preserve">  VER-640</t>
  </si>
  <si>
    <t xml:space="preserve"> HD-4441</t>
  </si>
  <si>
    <t xml:space="preserve">  VER-641</t>
  </si>
  <si>
    <t xml:space="preserve"> HD-4447</t>
  </si>
  <si>
    <t xml:space="preserve">  VER-643</t>
  </si>
  <si>
    <t xml:space="preserve"> HD-4458</t>
  </si>
  <si>
    <t xml:space="preserve">  VER-645</t>
  </si>
  <si>
    <t xml:space="preserve"> HD-4449</t>
  </si>
  <si>
    <t xml:space="preserve">  VER-646</t>
  </si>
  <si>
    <t xml:space="preserve"> HD-4513</t>
  </si>
  <si>
    <t xml:space="preserve">  VER-647</t>
  </si>
  <si>
    <t xml:space="preserve"> HD-4517</t>
  </si>
  <si>
    <t xml:space="preserve">  VER-649</t>
  </si>
  <si>
    <t xml:space="preserve"> HD-4608</t>
  </si>
  <si>
    <t xml:space="preserve">  VER-651</t>
  </si>
  <si>
    <t xml:space="preserve"> HD-4610</t>
  </si>
  <si>
    <t xml:space="preserve">  VER-652</t>
  </si>
  <si>
    <t xml:space="preserve"> HD-4614</t>
  </si>
  <si>
    <t xml:space="preserve">  VER-654</t>
  </si>
  <si>
    <t xml:space="preserve"> 78 -</t>
  </si>
  <si>
    <t xml:space="preserve"> HD-4622</t>
  </si>
  <si>
    <t xml:space="preserve">  VER-655</t>
  </si>
  <si>
    <t xml:space="preserve"> HD-4664</t>
  </si>
  <si>
    <t xml:space="preserve">  VER-656</t>
  </si>
  <si>
    <t xml:space="preserve"> HD-4803</t>
  </si>
  <si>
    <t xml:space="preserve">  VER-657</t>
  </si>
  <si>
    <t xml:space="preserve"> HD-4831</t>
  </si>
  <si>
    <t xml:space="preserve">  VER-658</t>
  </si>
  <si>
    <t xml:space="preserve"> HD-4832</t>
  </si>
  <si>
    <t xml:space="preserve">  VER-659</t>
  </si>
  <si>
    <t xml:space="preserve"> HD-4834</t>
  </si>
  <si>
    <t xml:space="preserve">  VER-660</t>
  </si>
  <si>
    <t xml:space="preserve"> HD-4837</t>
  </si>
  <si>
    <t xml:space="preserve">  VER-661</t>
  </si>
  <si>
    <t xml:space="preserve"> HD-4838</t>
  </si>
  <si>
    <t xml:space="preserve">  VER-662</t>
  </si>
  <si>
    <t xml:space="preserve"> HD-4842</t>
  </si>
  <si>
    <t xml:space="preserve">  VER-663</t>
  </si>
  <si>
    <t xml:space="preserve"> HD-4843</t>
  </si>
  <si>
    <t xml:space="preserve">  VER-664</t>
  </si>
  <si>
    <t xml:space="preserve"> HD-4880</t>
  </si>
  <si>
    <t xml:space="preserve">  VER-671</t>
  </si>
  <si>
    <t xml:space="preserve"> HD-4881</t>
  </si>
  <si>
    <t xml:space="preserve">  VER-672</t>
  </si>
  <si>
    <t xml:space="preserve"> HD-4887</t>
  </si>
  <si>
    <t xml:space="preserve">  VER-673</t>
  </si>
  <si>
    <t xml:space="preserve"> HD-4886</t>
  </si>
  <si>
    <t xml:space="preserve">  VER-674</t>
  </si>
  <si>
    <t xml:space="preserve"> HD-4892</t>
  </si>
  <si>
    <t xml:space="preserve">  VER-676</t>
  </si>
  <si>
    <t xml:space="preserve"> HD-4949</t>
  </si>
  <si>
    <t xml:space="preserve"> HD-4951</t>
  </si>
  <si>
    <t xml:space="preserve"> HD-4952</t>
  </si>
  <si>
    <t xml:space="preserve"> HD-4953</t>
  </si>
  <si>
    <t xml:space="preserve"> HD-4993</t>
  </si>
  <si>
    <t xml:space="preserve">  VER-675</t>
  </si>
  <si>
    <t xml:space="preserve"> HD-4994</t>
  </si>
  <si>
    <t xml:space="preserve"> HD-5080</t>
  </si>
  <si>
    <t xml:space="preserve">  VER-665</t>
  </si>
  <si>
    <t xml:space="preserve"> HD-5078</t>
  </si>
  <si>
    <t xml:space="preserve">  VER-666</t>
  </si>
  <si>
    <t xml:space="preserve"> HD-5083</t>
  </si>
  <si>
    <t xml:space="preserve">  VER-668</t>
  </si>
  <si>
    <t>+/-14</t>
  </si>
  <si>
    <t xml:space="preserve"> HD-5090</t>
  </si>
  <si>
    <t xml:space="preserve">  VER-669</t>
  </si>
  <si>
    <t xml:space="preserve"> HD-5091</t>
  </si>
  <si>
    <t xml:space="preserve">  VER-670</t>
  </si>
  <si>
    <t xml:space="preserve"> HD-5108</t>
  </si>
  <si>
    <t xml:space="preserve">  VER-677</t>
  </si>
  <si>
    <t xml:space="preserve"> HD-5112</t>
  </si>
  <si>
    <t xml:space="preserve">  VER-678</t>
  </si>
  <si>
    <t xml:space="preserve">  VER-680</t>
  </si>
  <si>
    <t xml:space="preserve"> HD-5206</t>
  </si>
  <si>
    <t xml:space="preserve">  VER-683</t>
  </si>
  <si>
    <t xml:space="preserve"> HD-5208</t>
  </si>
  <si>
    <t xml:space="preserve">  VER-684</t>
  </si>
  <si>
    <t xml:space="preserve"> 79 -</t>
  </si>
  <si>
    <t xml:space="preserve"> HD-5209</t>
  </si>
  <si>
    <t xml:space="preserve">  VER-686</t>
  </si>
  <si>
    <t xml:space="preserve"> HD-5226</t>
  </si>
  <si>
    <t xml:space="preserve">  VER-687</t>
  </si>
  <si>
    <t xml:space="preserve"> HD-5239</t>
  </si>
  <si>
    <t xml:space="preserve">  VER-689</t>
  </si>
  <si>
    <t xml:space="preserve"> HD-5240</t>
  </si>
  <si>
    <t xml:space="preserve">  VER-690</t>
  </si>
  <si>
    <t xml:space="preserve"> HD-5242</t>
  </si>
  <si>
    <t xml:space="preserve">  VER-691</t>
  </si>
  <si>
    <t xml:space="preserve"> HD-5243</t>
  </si>
  <si>
    <t xml:space="preserve">  VER-692</t>
  </si>
  <si>
    <t xml:space="preserve"> HD-5406</t>
  </si>
  <si>
    <t xml:space="preserve">  VER-695</t>
  </si>
  <si>
    <t xml:space="preserve"> HD-5417</t>
  </si>
  <si>
    <t xml:space="preserve">  VER-696</t>
  </si>
  <si>
    <t xml:space="preserve"> HD-5418</t>
  </si>
  <si>
    <t xml:space="preserve">  VER-697</t>
  </si>
  <si>
    <t xml:space="preserve"> HD-5422</t>
  </si>
  <si>
    <t xml:space="preserve">  VER-698</t>
  </si>
  <si>
    <t xml:space="preserve"> HD-5423</t>
  </si>
  <si>
    <t xml:space="preserve">  VER-699</t>
  </si>
  <si>
    <t xml:space="preserve"> HD-5441</t>
  </si>
  <si>
    <t xml:space="preserve">  VER-701</t>
  </si>
  <si>
    <t xml:space="preserve"> HD-5450</t>
  </si>
  <si>
    <t xml:space="preserve">  VER-703</t>
  </si>
  <si>
    <t xml:space="preserve"> HD-5451</t>
  </si>
  <si>
    <t xml:space="preserve">  VER-705</t>
  </si>
  <si>
    <t xml:space="preserve"> HD-5520</t>
  </si>
  <si>
    <t xml:space="preserve">  VER-707</t>
  </si>
  <si>
    <t xml:space="preserve"> HD-5531</t>
  </si>
  <si>
    <t xml:space="preserve">  VER-708</t>
  </si>
  <si>
    <t xml:space="preserve"> HD-5548</t>
  </si>
  <si>
    <t xml:space="preserve">  VER-709</t>
  </si>
  <si>
    <t xml:space="preserve"> HD-5550</t>
  </si>
  <si>
    <t xml:space="preserve">  VER-710</t>
  </si>
  <si>
    <t xml:space="preserve"> HD-5714</t>
  </si>
  <si>
    <t xml:space="preserve">  VER-711</t>
  </si>
  <si>
    <t xml:space="preserve"> HD-5724</t>
  </si>
  <si>
    <t xml:space="preserve">  VER-715</t>
  </si>
  <si>
    <t xml:space="preserve"> HD-5772</t>
  </si>
  <si>
    <t xml:space="preserve">  VER-716</t>
  </si>
  <si>
    <t xml:space="preserve"> HD-5797</t>
  </si>
  <si>
    <t xml:space="preserve">  VER-720</t>
  </si>
  <si>
    <t xml:space="preserve"> HD-5812</t>
  </si>
  <si>
    <t xml:space="preserve">  VER-723</t>
  </si>
  <si>
    <t xml:space="preserve"> 80 -</t>
  </si>
  <si>
    <t xml:space="preserve"> HD-6002</t>
  </si>
  <si>
    <t xml:space="preserve">  VER-733</t>
  </si>
  <si>
    <t xml:space="preserve"> HD-6043</t>
  </si>
  <si>
    <t xml:space="preserve">  VER-735</t>
  </si>
  <si>
    <t xml:space="preserve"> HD-6048</t>
  </si>
  <si>
    <t xml:space="preserve">  VER-737</t>
  </si>
  <si>
    <t xml:space="preserve"> HD-6049</t>
  </si>
  <si>
    <t xml:space="preserve">  VER-739</t>
  </si>
  <si>
    <t xml:space="preserve"> HD-6060</t>
  </si>
  <si>
    <t xml:space="preserve">  VER-741</t>
  </si>
  <si>
    <t xml:space="preserve"> HD-6061</t>
  </si>
  <si>
    <t xml:space="preserve">  VER-743</t>
  </si>
  <si>
    <t xml:space="preserve"> HD-6062</t>
  </si>
  <si>
    <t xml:space="preserve">  VER-745</t>
  </si>
  <si>
    <t xml:space="preserve"> HD-6046</t>
  </si>
  <si>
    <t xml:space="preserve">  VER-747</t>
  </si>
  <si>
    <t xml:space="preserve"> HD-6055</t>
  </si>
  <si>
    <t xml:space="preserve">  VER-748</t>
  </si>
  <si>
    <t xml:space="preserve"> HD-6303</t>
  </si>
  <si>
    <t xml:space="preserve">  VER-749</t>
  </si>
  <si>
    <t xml:space="preserve"> HD-6304</t>
  </si>
  <si>
    <t xml:space="preserve">  VER-751</t>
  </si>
  <si>
    <t xml:space="preserve"> HD-6337</t>
  </si>
  <si>
    <t xml:space="preserve">  VER-752</t>
  </si>
  <si>
    <t xml:space="preserve"> HD-6342</t>
  </si>
  <si>
    <t xml:space="preserve">  VER-753</t>
  </si>
  <si>
    <t xml:space="preserve"> HD-6355</t>
  </si>
  <si>
    <t xml:space="preserve">  VER-755</t>
  </si>
  <si>
    <t xml:space="preserve"> HD-6356</t>
  </si>
  <si>
    <t xml:space="preserve">  VER-756</t>
  </si>
  <si>
    <t xml:space="preserve"> HD-6362</t>
  </si>
  <si>
    <t xml:space="preserve">  VER-757</t>
  </si>
  <si>
    <t xml:space="preserve"> 81 -</t>
  </si>
  <si>
    <t xml:space="preserve"> HD-6376</t>
  </si>
  <si>
    <t xml:space="preserve">  VER-758</t>
  </si>
  <si>
    <t xml:space="preserve"> HD-6377</t>
  </si>
  <si>
    <t xml:space="preserve">  VER-759</t>
  </si>
  <si>
    <t xml:space="preserve"> HD-6506</t>
  </si>
  <si>
    <t xml:space="preserve">  VER-760</t>
  </si>
  <si>
    <t xml:space="preserve"> HD-6507</t>
  </si>
  <si>
    <t xml:space="preserve">  VER-761</t>
  </si>
  <si>
    <t xml:space="preserve"> HD-6515</t>
  </si>
  <si>
    <t xml:space="preserve">  VER-763</t>
  </si>
  <si>
    <t xml:space="preserve"> HD-6522</t>
  </si>
  <si>
    <t xml:space="preserve">  VER-764</t>
  </si>
  <si>
    <t xml:space="preserve"> HD-6554</t>
  </si>
  <si>
    <t xml:space="preserve">  VER-765</t>
  </si>
  <si>
    <t xml:space="preserve"> HD-6556</t>
  </si>
  <si>
    <t xml:space="preserve">  VER-766</t>
  </si>
  <si>
    <t xml:space="preserve"> HD-6559</t>
  </si>
  <si>
    <t xml:space="preserve">  VER-767</t>
  </si>
  <si>
    <t xml:space="preserve"> HD-6564</t>
  </si>
  <si>
    <t xml:space="preserve">  VER-769</t>
  </si>
  <si>
    <t xml:space="preserve"> HD-6565</t>
  </si>
  <si>
    <t xml:space="preserve">  VER-770</t>
  </si>
  <si>
    <t xml:space="preserve"> HD-6566</t>
  </si>
  <si>
    <t xml:space="preserve">  VER-772</t>
  </si>
  <si>
    <t xml:space="preserve"> HD-6727</t>
  </si>
  <si>
    <t xml:space="preserve">  VER-773</t>
  </si>
  <si>
    <t xml:space="preserve"> HD-6729</t>
  </si>
  <si>
    <t xml:space="preserve">  VER-775</t>
  </si>
  <si>
    <t xml:space="preserve"> HD-6730</t>
  </si>
  <si>
    <t xml:space="preserve">  VER-777</t>
  </si>
  <si>
    <t xml:space="preserve"> HD-6805</t>
  </si>
  <si>
    <t xml:space="preserve">  VER-774</t>
  </si>
  <si>
    <t xml:space="preserve"> HD-6807</t>
  </si>
  <si>
    <t xml:space="preserve">  VER-778</t>
  </si>
  <si>
    <t xml:space="preserve"> HD-6892</t>
  </si>
  <si>
    <t xml:space="preserve">  VER-779</t>
  </si>
  <si>
    <t xml:space="preserve"> HD-6902</t>
  </si>
  <si>
    <t xml:space="preserve">  VER-781</t>
  </si>
  <si>
    <t xml:space="preserve"> HD-6907</t>
  </si>
  <si>
    <t xml:space="preserve">  VER-783</t>
  </si>
  <si>
    <t xml:space="preserve"> HD-6980</t>
  </si>
  <si>
    <t xml:space="preserve">  VER-785</t>
  </si>
  <si>
    <t xml:space="preserve"> 82 -</t>
  </si>
  <si>
    <t>+/- 2</t>
  </si>
  <si>
    <t xml:space="preserve"> HD-7012</t>
  </si>
  <si>
    <t xml:space="preserve">  VER-788</t>
  </si>
  <si>
    <t xml:space="preserve"> HD-7025</t>
  </si>
  <si>
    <t xml:space="preserve">  VER-790</t>
  </si>
  <si>
    <t xml:space="preserve"> HD-7321</t>
  </si>
  <si>
    <t xml:space="preserve">  VER-791</t>
  </si>
  <si>
    <t xml:space="preserve"> HD-7320</t>
  </si>
  <si>
    <t xml:space="preserve">  VER-792</t>
  </si>
  <si>
    <t xml:space="preserve"> HD-7322</t>
  </si>
  <si>
    <t xml:space="preserve">  VER-794</t>
  </si>
  <si>
    <t xml:space="preserve"> HD-7323</t>
  </si>
  <si>
    <t xml:space="preserve">  VER-795</t>
  </si>
  <si>
    <t xml:space="preserve"> HD-7308</t>
  </si>
  <si>
    <t xml:space="preserve">  VER-796</t>
  </si>
  <si>
    <t>+/-13</t>
  </si>
  <si>
    <t xml:space="preserve"> HD-7410</t>
  </si>
  <si>
    <t xml:space="preserve">  VER-797</t>
  </si>
  <si>
    <t xml:space="preserve"> HD-7415</t>
  </si>
  <si>
    <t xml:space="preserve">  VER-799</t>
  </si>
  <si>
    <t xml:space="preserve"> HD-7416</t>
  </si>
  <si>
    <t xml:space="preserve">  VER-800</t>
  </si>
  <si>
    <t xml:space="preserve"> HD-7417</t>
  </si>
  <si>
    <t xml:space="preserve">  VER-801</t>
  </si>
  <si>
    <t xml:space="preserve"> HD-7418</t>
  </si>
  <si>
    <t xml:space="preserve">  VER-802</t>
  </si>
  <si>
    <t xml:space="preserve"> HD-7546</t>
  </si>
  <si>
    <t xml:space="preserve">  VER-803</t>
  </si>
  <si>
    <t>+/- 3</t>
  </si>
  <si>
    <t xml:space="preserve"> HD-7559</t>
  </si>
  <si>
    <t xml:space="preserve">  VER-805</t>
  </si>
  <si>
    <t xml:space="preserve"> HD-7521</t>
  </si>
  <si>
    <t xml:space="preserve">  VER-807</t>
  </si>
  <si>
    <t xml:space="preserve"> HD-7560</t>
  </si>
  <si>
    <t xml:space="preserve">  VER-808</t>
  </si>
  <si>
    <t xml:space="preserve"> HD-7677</t>
  </si>
  <si>
    <t xml:space="preserve">  VER-810</t>
  </si>
  <si>
    <t xml:space="preserve"> HD-7669</t>
  </si>
  <si>
    <t xml:space="preserve">  VER-811</t>
  </si>
  <si>
    <t xml:space="preserve"> HD-7664</t>
  </si>
  <si>
    <t xml:space="preserve">  VER-813</t>
  </si>
  <si>
    <t xml:space="preserve"> HD-7678</t>
  </si>
  <si>
    <t xml:space="preserve">  VER-814</t>
  </si>
  <si>
    <t xml:space="preserve"> HD-7670</t>
  </si>
  <si>
    <t xml:space="preserve">  VER-815</t>
  </si>
  <si>
    <t xml:space="preserve"> HD-7821</t>
  </si>
  <si>
    <t xml:space="preserve">  VER-816</t>
  </si>
  <si>
    <t xml:space="preserve"> HD-7806</t>
  </si>
  <si>
    <t xml:space="preserve">  VER-812</t>
  </si>
  <si>
    <t xml:space="preserve"> 83 -</t>
  </si>
  <si>
    <t xml:space="preserve"> HD-7822</t>
  </si>
  <si>
    <t xml:space="preserve">  VER-822</t>
  </si>
  <si>
    <t xml:space="preserve"> HD-7907</t>
  </si>
  <si>
    <t xml:space="preserve">  VER-818</t>
  </si>
  <si>
    <t xml:space="preserve"> HD-7908</t>
  </si>
  <si>
    <t xml:space="preserve">  VER-819</t>
  </si>
  <si>
    <t xml:space="preserve"> HD-7909</t>
  </si>
  <si>
    <t xml:space="preserve">  VER-820</t>
  </si>
  <si>
    <t xml:space="preserve"> HD-7910</t>
  </si>
  <si>
    <t xml:space="preserve">  VER-824</t>
  </si>
  <si>
    <t xml:space="preserve"> HD-7923</t>
  </si>
  <si>
    <t xml:space="preserve">  VER-825</t>
  </si>
  <si>
    <t xml:space="preserve"> HD-8066</t>
  </si>
  <si>
    <t xml:space="preserve">  VER-826</t>
  </si>
  <si>
    <t xml:space="preserve"> HD-8067</t>
  </si>
  <si>
    <t xml:space="preserve">  VER-827</t>
  </si>
  <si>
    <t xml:space="preserve"> HD-8068</t>
  </si>
  <si>
    <t xml:space="preserve">  VER-828</t>
  </si>
  <si>
    <t xml:space="preserve"> HD-8069</t>
  </si>
  <si>
    <t xml:space="preserve">  VER-829</t>
  </si>
  <si>
    <t>moyenne decembre 1967</t>
  </si>
  <si>
    <t>motyenne année 1968</t>
  </si>
  <si>
    <t>durée sejour</t>
  </si>
  <si>
    <t>moyenne octobre 1968</t>
  </si>
  <si>
    <t>Production electronucleaire</t>
  </si>
  <si>
    <t>t</t>
  </si>
  <si>
    <t>selon BP statistical</t>
  </si>
  <si>
    <t>ratio   2015/1965</t>
  </si>
  <si>
    <t>TWh en 1965</t>
  </si>
  <si>
    <t>TWh en 2015</t>
  </si>
  <si>
    <t>rapport reservoirs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</si>
</sst>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[$€-40C];[Red]\-#,##0.00\ [$€-40C]"/>
    <numFmt numFmtId="165" formatCode="0.000"/>
    <numFmt numFmtId="166" formatCode="0.0%"/>
    <numFmt numFmtId="167" formatCode="0.0"/>
    <numFmt numFmtId="168" formatCode="0.000%"/>
    <numFmt numFmtId="169" formatCode="0.000000"/>
    <numFmt numFmtId="170" formatCode="0E+00"/>
  </numFmts>
  <fonts count="9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Calibri"/>
      <family val="2"/>
    </font>
    <font>
      <sz val="9"/>
      <color rgb="FF000000"/>
      <name val="Arial"/>
      <family val="2"/>
    </font>
    <font>
      <b/>
      <sz val="12"/>
      <color rgb="FF000000"/>
      <name val="Symbol"/>
      <family val="1"/>
      <charset val="2"/>
    </font>
    <font>
      <b/>
      <vertAlign val="superscript"/>
      <sz val="12"/>
      <color rgb="FF000000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8"/>
      <color rgb="FF000000"/>
      <name val="Arial"/>
      <family val="2"/>
    </font>
    <font>
      <b/>
      <sz val="11"/>
      <color rgb="FF0066CC"/>
      <name val="Calibri"/>
      <family val="2"/>
    </font>
    <font>
      <b/>
      <sz val="10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u/>
      <sz val="16"/>
      <color theme="10"/>
      <name val="Arial"/>
      <family val="2"/>
    </font>
    <font>
      <sz val="10"/>
      <color theme="0" tint="-0.14999847407452621"/>
      <name val="Arial"/>
      <family val="2"/>
    </font>
    <font>
      <sz val="10"/>
      <color theme="0" tint="-0.34998626667073579"/>
      <name val="Arial"/>
      <family val="2"/>
    </font>
    <font>
      <b/>
      <u/>
      <sz val="12"/>
      <color rgb="FF0000FF"/>
      <name val="Arial"/>
      <family val="2"/>
    </font>
    <font>
      <b/>
      <u/>
      <sz val="12"/>
      <color theme="10"/>
      <name val="Arial"/>
      <family val="2"/>
    </font>
    <font>
      <b/>
      <sz val="20"/>
      <color rgb="FFFF0000"/>
      <name val="Calibri"/>
      <family val="2"/>
    </font>
    <font>
      <sz val="8"/>
      <color theme="0" tint="-0.34998626667073579"/>
      <name val="Arial"/>
      <family val="2"/>
    </font>
    <font>
      <b/>
      <u/>
      <sz val="12"/>
      <color rgb="FF0000FF"/>
      <name val="Calibri"/>
      <family val="2"/>
    </font>
    <font>
      <sz val="10"/>
      <color rgb="FFFF0000"/>
      <name val="Arial"/>
      <family val="2"/>
    </font>
    <font>
      <sz val="10"/>
      <color rgb="FFFF3399"/>
      <name val="Arial"/>
      <family val="2"/>
    </font>
    <font>
      <b/>
      <sz val="18"/>
      <color rgb="FFFFFF00"/>
      <name val="Calibri"/>
      <family val="2"/>
    </font>
    <font>
      <b/>
      <sz val="14"/>
      <color rgb="FFEE7AF4"/>
      <name val="Calibri"/>
      <family val="2"/>
    </font>
    <font>
      <b/>
      <sz val="14"/>
      <color rgb="FFEE7AF4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16"/>
      <color rgb="FF000000"/>
      <name val="Arial"/>
      <family val="2"/>
    </font>
    <font>
      <b/>
      <sz val="16"/>
      <color rgb="FFEE7AF4"/>
      <name val="Arial"/>
      <family val="2"/>
    </font>
    <font>
      <sz val="16"/>
      <color theme="1"/>
      <name val="Arial"/>
      <family val="2"/>
    </font>
    <font>
      <b/>
      <i/>
      <sz val="16"/>
      <color rgb="FF000000"/>
      <name val="Arial"/>
      <family val="2"/>
    </font>
    <font>
      <b/>
      <i/>
      <sz val="16"/>
      <color rgb="FFEE7AF4"/>
      <name val="Arial"/>
      <family val="2"/>
    </font>
    <font>
      <i/>
      <sz val="16"/>
      <color rgb="FF000000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  <font>
      <u/>
      <sz val="8"/>
      <color theme="10"/>
      <name val="Arial"/>
      <family val="2"/>
    </font>
    <font>
      <sz val="10"/>
      <color indexed="8"/>
      <name val="Mangal"/>
      <family val="2"/>
    </font>
    <font>
      <sz val="10"/>
      <color indexed="9"/>
      <name val="Mangal"/>
      <family val="2"/>
    </font>
    <font>
      <sz val="10"/>
      <color indexed="10"/>
      <name val="Mangal"/>
      <family val="2"/>
    </font>
    <font>
      <sz val="10"/>
      <color indexed="23"/>
      <name val="Mangal"/>
      <family val="2"/>
    </font>
    <font>
      <sz val="10"/>
      <color indexed="17"/>
      <name val="Mangal"/>
      <family val="2"/>
    </font>
    <font>
      <sz val="10"/>
      <color indexed="19"/>
      <name val="Mangal"/>
      <family val="2"/>
    </font>
    <font>
      <sz val="10"/>
      <color indexed="63"/>
      <name val="Mangal"/>
      <family val="2"/>
    </font>
    <font>
      <sz val="10"/>
      <name val="Mangal"/>
      <family val="2"/>
    </font>
    <font>
      <b/>
      <sz val="14"/>
      <color rgb="FFE42BED"/>
      <name val="Arial"/>
      <family val="2"/>
    </font>
    <font>
      <sz val="14"/>
      <color rgb="FFE42BED"/>
      <name val="Arial"/>
      <family val="2"/>
    </font>
    <font>
      <sz val="13"/>
      <color rgb="FF00000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6"/>
      <color rgb="FFFF0000"/>
      <name val="Arial"/>
      <family val="2"/>
    </font>
    <font>
      <sz val="11"/>
      <color indexed="8"/>
      <name val="Calibri"/>
      <family val="2"/>
      <charset val="1"/>
    </font>
    <font>
      <u/>
      <sz val="16"/>
      <color rgb="FF0000FF"/>
      <name val="Calibri"/>
      <family val="2"/>
    </font>
    <font>
      <sz val="11"/>
      <name val="Arial"/>
      <family val="2"/>
    </font>
    <font>
      <i/>
      <sz val="11"/>
      <color rgb="FF000000"/>
      <name val="Calibri"/>
      <family val="2"/>
    </font>
    <font>
      <b/>
      <i/>
      <sz val="12"/>
      <color rgb="FF000000"/>
      <name val="Arial"/>
      <family val="2"/>
    </font>
    <font>
      <i/>
      <sz val="12"/>
      <color rgb="FF000000"/>
      <name val="Calibri"/>
      <family val="2"/>
    </font>
    <font>
      <i/>
      <sz val="16"/>
      <color rgb="FF000000"/>
      <name val="Calibri"/>
      <family val="2"/>
    </font>
    <font>
      <b/>
      <sz val="20"/>
      <color rgb="FF000000"/>
      <name val="Symbol"/>
      <family val="1"/>
      <charset val="2"/>
    </font>
    <font>
      <sz val="9"/>
      <color rgb="FF000000"/>
      <name val="Calibri"/>
      <family val="2"/>
    </font>
    <font>
      <sz val="18"/>
      <color rgb="FF000000"/>
      <name val="Calibri"/>
      <family val="2"/>
    </font>
    <font>
      <sz val="18"/>
      <color rgb="FF000000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8"/>
      <color rgb="FF00B050"/>
      <name val="Calibri"/>
      <family val="2"/>
    </font>
    <font>
      <b/>
      <sz val="18"/>
      <color rgb="FFFF0000"/>
      <name val="Arial"/>
      <family val="2"/>
    </font>
    <font>
      <b/>
      <sz val="9"/>
      <color rgb="FF0066CC"/>
      <name val="Calibri"/>
      <family val="2"/>
    </font>
    <font>
      <b/>
      <sz val="16"/>
      <color rgb="FFE42BED"/>
      <name val="Arial"/>
      <family val="2"/>
    </font>
    <font>
      <b/>
      <i/>
      <sz val="16"/>
      <color rgb="FFE42BED"/>
      <name val="Arial"/>
      <family val="2"/>
    </font>
    <font>
      <b/>
      <sz val="11"/>
      <color rgb="FFE42BED"/>
      <name val="Calibri"/>
      <family val="2"/>
    </font>
    <font>
      <b/>
      <sz val="16"/>
      <name val="Arial"/>
      <family val="2"/>
    </font>
    <font>
      <b/>
      <u/>
      <sz val="18"/>
      <color rgb="FF0000FF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00"/>
        <bgColor rgb="FFFFFF6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FF"/>
        <bgColor rgb="FFDBEEF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FFCC00"/>
        <bgColor rgb="FFFFFF00"/>
      </patternFill>
    </fill>
    <fill>
      <patternFill patternType="solid">
        <fgColor rgb="FFFFFF99"/>
        <bgColor rgb="FFFFFF66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5">
    <xf numFmtId="0" fontId="0" fillId="0" borderId="0"/>
    <xf numFmtId="9" fontId="26" fillId="0" borderId="0" applyBorder="0" applyAlignment="0" applyProtection="0"/>
    <xf numFmtId="0" fontId="13" fillId="0" borderId="0" applyBorder="0" applyAlignment="0" applyProtection="0"/>
    <xf numFmtId="0" fontId="3" fillId="0" borderId="0" applyBorder="0" applyAlignment="0" applyProtection="0"/>
    <xf numFmtId="164" fontId="3" fillId="0" borderId="0" applyBorder="0" applyAlignment="0" applyProtection="0"/>
    <xf numFmtId="0" fontId="4" fillId="0" borderId="0" applyBorder="0" applyProtection="0">
      <alignment horizontal="center"/>
    </xf>
    <xf numFmtId="0" fontId="4" fillId="0" borderId="0" applyBorder="0" applyProtection="0">
      <alignment horizontal="center" textRotation="90"/>
    </xf>
    <xf numFmtId="0" fontId="5" fillId="0" borderId="0" applyBorder="0" applyAlignment="0" applyProtection="0"/>
    <xf numFmtId="0" fontId="6" fillId="0" borderId="0"/>
    <xf numFmtId="0" fontId="27" fillId="0" borderId="0"/>
    <xf numFmtId="9" fontId="27" fillId="0" borderId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0" fontId="1" fillId="0" borderId="0"/>
    <xf numFmtId="0" fontId="5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5" fillId="17" borderId="0" applyNumberFormat="0" applyBorder="0" applyAlignment="0" applyProtection="0"/>
    <xf numFmtId="0" fontId="57" fillId="18" borderId="0" applyNumberFormat="0" applyBorder="0" applyAlignment="0" applyProtection="0"/>
    <xf numFmtId="0" fontId="56" fillId="19" borderId="0" applyNumberFormat="0" applyBorder="0" applyAlignment="0" applyProtection="0"/>
    <xf numFmtId="0" fontId="58" fillId="0" borderId="0" applyNumberFormat="0" applyFill="0" applyBorder="0" applyAlignment="0" applyProtection="0"/>
    <xf numFmtId="0" fontId="59" fillId="20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21" borderId="0" applyNumberFormat="0" applyBorder="0" applyAlignment="0" applyProtection="0"/>
    <xf numFmtId="0" fontId="27" fillId="0" borderId="0"/>
    <xf numFmtId="0" fontId="61" fillId="21" borderId="21" applyNumberFormat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70" fillId="0" borderId="0"/>
    <xf numFmtId="0" fontId="70" fillId="0" borderId="0"/>
  </cellStyleXfs>
  <cellXfs count="192">
    <xf numFmtId="0" fontId="0" fillId="0" borderId="0" xfId="0"/>
    <xf numFmtId="0" fontId="6" fillId="0" borderId="0" xfId="8"/>
    <xf numFmtId="0" fontId="6" fillId="0" borderId="2" xfId="8" applyBorder="1" applyAlignment="1">
      <alignment horizontal="center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9" fillId="0" borderId="2" xfId="0" applyNumberFormat="1" applyFont="1" applyBorder="1" applyAlignment="1">
      <alignment horizontal="center"/>
    </xf>
    <xf numFmtId="9" fontId="1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9" fillId="0" borderId="0" xfId="11" applyFont="1"/>
    <xf numFmtId="0" fontId="7" fillId="5" borderId="1" xfId="8" applyFont="1" applyFill="1" applyBorder="1" applyAlignment="1">
      <alignment horizontal="center" vertical="center" wrapText="1"/>
    </xf>
    <xf numFmtId="0" fontId="8" fillId="5" borderId="0" xfId="8" applyFont="1" applyFill="1" applyAlignment="1">
      <alignment horizontal="center"/>
    </xf>
    <xf numFmtId="0" fontId="30" fillId="0" borderId="0" xfId="8" applyFont="1"/>
    <xf numFmtId="0" fontId="7" fillId="6" borderId="2" xfId="8" applyFont="1" applyFill="1" applyBorder="1" applyAlignment="1">
      <alignment horizontal="center" vertical="center" wrapText="1"/>
    </xf>
    <xf numFmtId="0" fontId="7" fillId="5" borderId="2" xfId="8" applyFont="1" applyFill="1" applyBorder="1" applyAlignment="1">
      <alignment horizontal="center" vertical="center" wrapText="1"/>
    </xf>
    <xf numFmtId="0" fontId="6" fillId="6" borderId="2" xfId="8" applyFill="1" applyBorder="1" applyAlignment="1">
      <alignment horizontal="center"/>
    </xf>
    <xf numFmtId="165" fontId="6" fillId="7" borderId="2" xfId="8" applyNumberFormat="1" applyFill="1" applyBorder="1" applyAlignment="1">
      <alignment horizontal="center"/>
    </xf>
    <xf numFmtId="2" fontId="6" fillId="8" borderId="2" xfId="8" applyNumberForma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6" fillId="9" borderId="0" xfId="8" applyFill="1"/>
    <xf numFmtId="9" fontId="25" fillId="9" borderId="0" xfId="1" applyFont="1" applyFill="1" applyAlignment="1">
      <alignment horizontal="center"/>
    </xf>
    <xf numFmtId="165" fontId="6" fillId="0" borderId="2" xfId="8" applyNumberFormat="1" applyBorder="1" applyAlignment="1">
      <alignment horizontal="center"/>
    </xf>
    <xf numFmtId="9" fontId="6" fillId="9" borderId="0" xfId="8" applyNumberFormat="1" applyFill="1"/>
    <xf numFmtId="0" fontId="13" fillId="0" borderId="0" xfId="2"/>
    <xf numFmtId="0" fontId="0" fillId="0" borderId="0" xfId="0" applyAlignment="1">
      <alignment horizontal="center"/>
    </xf>
    <xf numFmtId="0" fontId="7" fillId="0" borderId="0" xfId="8" applyFont="1"/>
    <xf numFmtId="0" fontId="32" fillId="9" borderId="0" xfId="2" applyFont="1" applyFill="1" applyAlignment="1">
      <alignment horizontal="left"/>
    </xf>
    <xf numFmtId="0" fontId="6" fillId="9" borderId="0" xfId="8" applyFill="1" applyAlignment="1">
      <alignment horizontal="left"/>
    </xf>
    <xf numFmtId="0" fontId="6" fillId="11" borderId="0" xfId="8" applyFill="1" applyAlignment="1">
      <alignment horizontal="center"/>
    </xf>
    <xf numFmtId="0" fontId="6" fillId="0" borderId="0" xfId="8" applyAlignment="1">
      <alignment horizontal="center"/>
    </xf>
    <xf numFmtId="0" fontId="33" fillId="7" borderId="0" xfId="11" applyFont="1" applyFill="1" applyAlignment="1">
      <alignment horizontal="left"/>
    </xf>
    <xf numFmtId="0" fontId="6" fillId="7" borderId="0" xfId="8" applyFill="1" applyAlignment="1">
      <alignment horizontal="left"/>
    </xf>
    <xf numFmtId="9" fontId="34" fillId="11" borderId="0" xfId="1" applyFont="1" applyFill="1" applyAlignment="1">
      <alignment horizontal="center"/>
    </xf>
    <xf numFmtId="0" fontId="31" fillId="7" borderId="0" xfId="8" applyFont="1" applyFill="1" applyAlignment="1">
      <alignment horizontal="center"/>
    </xf>
    <xf numFmtId="0" fontId="35" fillId="7" borderId="0" xfId="8" applyFont="1" applyFill="1" applyAlignment="1">
      <alignment horizontal="center"/>
    </xf>
    <xf numFmtId="0" fontId="6" fillId="9" borderId="2" xfId="8" applyFill="1" applyBorder="1" applyAlignment="1">
      <alignment horizontal="center" vertical="center" wrapText="1"/>
    </xf>
    <xf numFmtId="9" fontId="6" fillId="7" borderId="0" xfId="8" applyNumberFormat="1" applyFill="1" applyAlignment="1">
      <alignment horizontal="center" vertical="center" wrapText="1"/>
    </xf>
    <xf numFmtId="9" fontId="26" fillId="0" borderId="0" xfId="1"/>
    <xf numFmtId="0" fontId="36" fillId="0" borderId="0" xfId="2" applyFont="1" applyBorder="1" applyAlignment="1" applyProtection="1">
      <alignment vertical="center"/>
    </xf>
    <xf numFmtId="0" fontId="6" fillId="13" borderId="0" xfId="8" applyFont="1" applyFill="1" applyAlignment="1">
      <alignment wrapText="1"/>
    </xf>
    <xf numFmtId="0" fontId="7" fillId="2" borderId="0" xfId="8" applyFont="1" applyFill="1" applyAlignment="1">
      <alignment wrapText="1"/>
    </xf>
    <xf numFmtId="0" fontId="6" fillId="2" borderId="0" xfId="8" applyFont="1" applyFill="1" applyAlignment="1">
      <alignment wrapText="1"/>
    </xf>
    <xf numFmtId="0" fontId="6" fillId="0" borderId="0" xfId="8" applyFont="1" applyAlignment="1">
      <alignment horizontal="center"/>
    </xf>
    <xf numFmtId="49" fontId="6" fillId="0" borderId="0" xfId="8" applyNumberFormat="1" applyFont="1" applyAlignment="1">
      <alignment horizontal="center"/>
    </xf>
    <xf numFmtId="0" fontId="7" fillId="0" borderId="0" xfId="8" applyFont="1" applyAlignment="1">
      <alignment horizontal="center"/>
    </xf>
    <xf numFmtId="0" fontId="8" fillId="6" borderId="0" xfId="8" applyFont="1" applyFill="1"/>
    <xf numFmtId="2" fontId="8" fillId="6" borderId="0" xfId="8" applyNumberFormat="1" applyFont="1" applyFill="1"/>
    <xf numFmtId="165" fontId="6" fillId="6" borderId="2" xfId="8" applyNumberFormat="1" applyFill="1" applyBorder="1" applyAlignment="1">
      <alignment horizontal="center"/>
    </xf>
    <xf numFmtId="2" fontId="6" fillId="6" borderId="2" xfId="8" applyNumberFormat="1" applyFill="1" applyBorder="1" applyAlignment="1">
      <alignment horizontal="center"/>
    </xf>
    <xf numFmtId="0" fontId="6" fillId="10" borderId="2" xfId="8" applyFill="1" applyBorder="1" applyAlignment="1">
      <alignment horizontal="center"/>
    </xf>
    <xf numFmtId="0" fontId="7" fillId="10" borderId="2" xfId="8" applyFont="1" applyFill="1" applyBorder="1" applyAlignment="1">
      <alignment horizontal="center"/>
    </xf>
    <xf numFmtId="165" fontId="7" fillId="7" borderId="2" xfId="8" applyNumberFormat="1" applyFont="1" applyFill="1" applyBorder="1" applyAlignment="1">
      <alignment horizontal="center"/>
    </xf>
    <xf numFmtId="2" fontId="7" fillId="8" borderId="2" xfId="8" applyNumberFormat="1" applyFont="1" applyFill="1" applyBorder="1" applyAlignment="1">
      <alignment horizontal="center"/>
    </xf>
    <xf numFmtId="0" fontId="0" fillId="10" borderId="0" xfId="0" applyFill="1"/>
    <xf numFmtId="0" fontId="23" fillId="4" borderId="4" xfId="8" applyFont="1" applyFill="1" applyBorder="1" applyAlignment="1">
      <alignment horizontal="center"/>
    </xf>
    <xf numFmtId="0" fontId="7" fillId="6" borderId="0" xfId="8" applyFont="1" applyFill="1" applyAlignment="1">
      <alignment horizontal="center"/>
    </xf>
    <xf numFmtId="9" fontId="26" fillId="0" borderId="0" xfId="1" applyAlignment="1">
      <alignment horizontal="center"/>
    </xf>
    <xf numFmtId="165" fontId="6" fillId="0" borderId="0" xfId="8" applyNumberFormat="1"/>
    <xf numFmtId="0" fontId="7" fillId="5" borderId="18" xfId="8" applyFont="1" applyFill="1" applyBorder="1" applyAlignment="1">
      <alignment horizontal="center" vertical="center" wrapText="1"/>
    </xf>
    <xf numFmtId="165" fontId="6" fillId="3" borderId="18" xfId="8" applyNumberFormat="1" applyFill="1" applyBorder="1" applyAlignment="1">
      <alignment horizontal="center"/>
    </xf>
    <xf numFmtId="165" fontId="7" fillId="6" borderId="18" xfId="8" applyNumberFormat="1" applyFont="1" applyFill="1" applyBorder="1" applyAlignment="1">
      <alignment horizontal="center"/>
    </xf>
    <xf numFmtId="165" fontId="7" fillId="3" borderId="18" xfId="8" applyNumberFormat="1" applyFont="1" applyFill="1" applyBorder="1" applyAlignment="1">
      <alignment horizontal="center"/>
    </xf>
    <xf numFmtId="165" fontId="6" fillId="6" borderId="18" xfId="8" applyNumberFormat="1" applyFill="1" applyBorder="1" applyAlignment="1">
      <alignment horizontal="center"/>
    </xf>
    <xf numFmtId="0" fontId="7" fillId="6" borderId="9" xfId="8" applyFont="1" applyFill="1" applyBorder="1" applyAlignment="1">
      <alignment horizontal="center" vertical="center" wrapText="1"/>
    </xf>
    <xf numFmtId="0" fontId="6" fillId="0" borderId="9" xfId="8" applyBorder="1" applyAlignment="1">
      <alignment horizontal="center"/>
    </xf>
    <xf numFmtId="0" fontId="6" fillId="10" borderId="0" xfId="8" applyFill="1" applyBorder="1"/>
    <xf numFmtId="0" fontId="7" fillId="10" borderId="0" xfId="8" applyFont="1" applyFill="1" applyBorder="1" applyAlignment="1">
      <alignment horizontal="center" vertical="center" wrapText="1"/>
    </xf>
    <xf numFmtId="165" fontId="6" fillId="10" borderId="0" xfId="8" applyNumberFormat="1" applyFill="1" applyBorder="1" applyAlignment="1">
      <alignment horizontal="center"/>
    </xf>
    <xf numFmtId="165" fontId="7" fillId="10" borderId="0" xfId="8" applyNumberFormat="1" applyFont="1" applyFill="1" applyBorder="1" applyAlignment="1">
      <alignment horizontal="center"/>
    </xf>
    <xf numFmtId="0" fontId="37" fillId="4" borderId="0" xfId="8" applyFont="1" applyFill="1" applyAlignment="1">
      <alignment horizontal="center"/>
    </xf>
    <xf numFmtId="0" fontId="30" fillId="0" borderId="0" xfId="8" applyFont="1" applyAlignment="1">
      <alignment horizontal="center"/>
    </xf>
    <xf numFmtId="0" fontId="6" fillId="0" borderId="19" xfId="8" applyBorder="1" applyAlignment="1">
      <alignment horizontal="center"/>
    </xf>
    <xf numFmtId="0" fontId="6" fillId="4" borderId="3" xfId="8" applyFont="1" applyFill="1" applyBorder="1" applyAlignment="1">
      <alignment horizontal="center" vertical="center" wrapText="1"/>
    </xf>
    <xf numFmtId="0" fontId="6" fillId="6" borderId="8" xfId="8" applyFill="1" applyBorder="1" applyAlignment="1">
      <alignment horizontal="center"/>
    </xf>
    <xf numFmtId="0" fontId="6" fillId="0" borderId="8" xfId="8" applyBorder="1" applyAlignment="1">
      <alignment horizontal="center"/>
    </xf>
    <xf numFmtId="0" fontId="6" fillId="10" borderId="8" xfId="8" applyFill="1" applyBorder="1" applyAlignment="1">
      <alignment horizontal="center"/>
    </xf>
    <xf numFmtId="165" fontId="37" fillId="6" borderId="2" xfId="8" applyNumberFormat="1" applyFont="1" applyFill="1" applyBorder="1" applyAlignment="1">
      <alignment horizontal="center"/>
    </xf>
    <xf numFmtId="165" fontId="37" fillId="0" borderId="0" xfId="8" applyNumberFormat="1" applyFont="1" applyAlignment="1">
      <alignment horizontal="center"/>
    </xf>
    <xf numFmtId="165" fontId="37" fillId="0" borderId="2" xfId="8" applyNumberFormat="1" applyFont="1" applyBorder="1" applyAlignment="1">
      <alignment horizontal="center"/>
    </xf>
    <xf numFmtId="165" fontId="37" fillId="6" borderId="0" xfId="8" applyNumberFormat="1" applyFont="1" applyFill="1" applyAlignment="1">
      <alignment horizontal="center"/>
    </xf>
    <xf numFmtId="0" fontId="38" fillId="4" borderId="5" xfId="8" applyFont="1" applyFill="1" applyBorder="1" applyAlignment="1">
      <alignment horizontal="center"/>
    </xf>
    <xf numFmtId="167" fontId="38" fillId="0" borderId="7" xfId="8" applyNumberFormat="1" applyFont="1" applyBorder="1" applyAlignment="1">
      <alignment horizontal="center"/>
    </xf>
    <xf numFmtId="9" fontId="39" fillId="11" borderId="0" xfId="1" applyFont="1" applyFill="1" applyAlignment="1">
      <alignment horizontal="center"/>
    </xf>
    <xf numFmtId="167" fontId="38" fillId="0" borderId="0" xfId="8" applyNumberFormat="1" applyFont="1" applyAlignment="1">
      <alignment horizontal="center"/>
    </xf>
    <xf numFmtId="167" fontId="38" fillId="6" borderId="0" xfId="8" applyNumberFormat="1" applyFont="1" applyFill="1" applyAlignment="1">
      <alignment horizontal="center"/>
    </xf>
    <xf numFmtId="0" fontId="38" fillId="6" borderId="7" xfId="8" applyFont="1" applyFill="1" applyBorder="1" applyAlignment="1">
      <alignment horizontal="center"/>
    </xf>
    <xf numFmtId="0" fontId="38" fillId="6" borderId="0" xfId="8" applyFont="1" applyFill="1" applyAlignment="1">
      <alignment horizontal="center"/>
    </xf>
    <xf numFmtId="0" fontId="6" fillId="6" borderId="0" xfId="8" applyFill="1"/>
    <xf numFmtId="166" fontId="26" fillId="0" borderId="0" xfId="1" applyNumberFormat="1"/>
    <xf numFmtId="9" fontId="40" fillId="6" borderId="0" xfId="1" applyNumberFormat="1" applyFont="1" applyFill="1" applyAlignment="1">
      <alignment horizontal="center"/>
    </xf>
    <xf numFmtId="167" fontId="41" fillId="6" borderId="0" xfId="8" applyNumberFormat="1" applyFont="1" applyFill="1" applyAlignment="1">
      <alignment horizontal="center"/>
    </xf>
    <xf numFmtId="9" fontId="41" fillId="6" borderId="0" xfId="8" applyNumberFormat="1" applyFont="1" applyFill="1" applyAlignment="1">
      <alignment horizontal="center"/>
    </xf>
    <xf numFmtId="0" fontId="44" fillId="10" borderId="0" xfId="0" applyFont="1" applyFill="1"/>
    <xf numFmtId="0" fontId="44" fillId="10" borderId="2" xfId="0" applyFont="1" applyFill="1" applyBorder="1" applyAlignment="1">
      <alignment horizontal="center"/>
    </xf>
    <xf numFmtId="0" fontId="45" fillId="4" borderId="2" xfId="0" applyFont="1" applyFill="1" applyBorder="1" applyAlignment="1">
      <alignment horizontal="center"/>
    </xf>
    <xf numFmtId="0" fontId="45" fillId="10" borderId="2" xfId="0" applyFont="1" applyFill="1" applyBorder="1" applyAlignment="1">
      <alignment horizontal="center"/>
    </xf>
    <xf numFmtId="0" fontId="44" fillId="4" borderId="2" xfId="0" applyFont="1" applyFill="1" applyBorder="1" applyAlignment="1">
      <alignment horizontal="center"/>
    </xf>
    <xf numFmtId="0" fontId="42" fillId="4" borderId="2" xfId="0" applyFont="1" applyFill="1" applyBorder="1" applyAlignment="1">
      <alignment horizontal="center"/>
    </xf>
    <xf numFmtId="0" fontId="47" fillId="14" borderId="2" xfId="0" applyFont="1" applyFill="1" applyBorder="1" applyAlignment="1">
      <alignment horizontal="center"/>
    </xf>
    <xf numFmtId="0" fontId="48" fillId="14" borderId="2" xfId="0" applyFont="1" applyFill="1" applyBorder="1" applyAlignment="1">
      <alignment horizontal="center"/>
    </xf>
    <xf numFmtId="0" fontId="49" fillId="14" borderId="2" xfId="0" applyFont="1" applyFill="1" applyBorder="1" applyAlignment="1">
      <alignment horizontal="center"/>
    </xf>
    <xf numFmtId="0" fontId="50" fillId="10" borderId="2" xfId="0" applyFont="1" applyFill="1" applyBorder="1" applyAlignment="1">
      <alignment horizontal="center"/>
    </xf>
    <xf numFmtId="0" fontId="24" fillId="10" borderId="0" xfId="0" applyFont="1" applyFill="1"/>
    <xf numFmtId="1" fontId="52" fillId="10" borderId="2" xfId="0" applyNumberFormat="1" applyFont="1" applyFill="1" applyBorder="1" applyAlignment="1">
      <alignment horizontal="center"/>
    </xf>
    <xf numFmtId="0" fontId="52" fillId="10" borderId="2" xfId="0" applyFont="1" applyFill="1" applyBorder="1" applyAlignment="1">
      <alignment horizontal="center"/>
    </xf>
    <xf numFmtId="0" fontId="6" fillId="10" borderId="0" xfId="8" applyFill="1"/>
    <xf numFmtId="166" fontId="52" fillId="10" borderId="2" xfId="1" applyNumberFormat="1" applyFont="1" applyFill="1" applyBorder="1" applyAlignment="1">
      <alignment horizontal="center"/>
    </xf>
    <xf numFmtId="0" fontId="46" fillId="10" borderId="0" xfId="0" applyFont="1" applyFill="1"/>
    <xf numFmtId="0" fontId="51" fillId="10" borderId="0" xfId="0" applyFont="1" applyFill="1"/>
    <xf numFmtId="9" fontId="8" fillId="10" borderId="0" xfId="8" applyNumberFormat="1" applyFont="1" applyFill="1" applyBorder="1" applyAlignment="1">
      <alignment horizontal="center"/>
    </xf>
    <xf numFmtId="0" fontId="53" fillId="9" borderId="0" xfId="8" applyFont="1" applyFill="1" applyAlignment="1">
      <alignment horizontal="left"/>
    </xf>
    <xf numFmtId="0" fontId="53" fillId="7" borderId="0" xfId="8" applyFont="1" applyFill="1" applyAlignment="1">
      <alignment horizontal="left"/>
    </xf>
    <xf numFmtId="0" fontId="53" fillId="7" borderId="0" xfId="8" applyFont="1" applyFill="1" applyAlignment="1">
      <alignment horizontal="center" vertical="center" wrapText="1"/>
    </xf>
    <xf numFmtId="0" fontId="53" fillId="0" borderId="0" xfId="8" applyFont="1" applyAlignment="1">
      <alignment horizontal="center"/>
    </xf>
    <xf numFmtId="165" fontId="53" fillId="0" borderId="0" xfId="8" applyNumberFormat="1" applyFont="1" applyAlignment="1">
      <alignment horizontal="center"/>
    </xf>
    <xf numFmtId="17" fontId="64" fillId="10" borderId="3" xfId="0" applyNumberFormat="1" applyFont="1" applyFill="1" applyBorder="1" applyAlignment="1">
      <alignment horizontal="center"/>
    </xf>
    <xf numFmtId="17" fontId="64" fillId="10" borderId="20" xfId="0" applyNumberFormat="1" applyFont="1" applyFill="1" applyBorder="1" applyAlignment="1">
      <alignment horizontal="center"/>
    </xf>
    <xf numFmtId="17" fontId="64" fillId="10" borderId="5" xfId="0" applyNumberFormat="1" applyFont="1" applyFill="1" applyBorder="1" applyAlignment="1">
      <alignment horizontal="center"/>
    </xf>
    <xf numFmtId="0" fontId="64" fillId="10" borderId="23" xfId="0" applyFont="1" applyFill="1" applyBorder="1" applyAlignment="1">
      <alignment horizontal="center"/>
    </xf>
    <xf numFmtId="0" fontId="64" fillId="10" borderId="4" xfId="0" applyFont="1" applyFill="1" applyBorder="1" applyAlignment="1">
      <alignment horizontal="center"/>
    </xf>
    <xf numFmtId="0" fontId="65" fillId="6" borderId="5" xfId="0" applyFont="1" applyFill="1" applyBorder="1" applyAlignment="1">
      <alignment horizontal="center"/>
    </xf>
    <xf numFmtId="0" fontId="63" fillId="10" borderId="24" xfId="0" applyFont="1" applyFill="1" applyBorder="1" applyAlignment="1">
      <alignment horizontal="center"/>
    </xf>
    <xf numFmtId="0" fontId="63" fillId="10" borderId="25" xfId="0" applyFont="1" applyFill="1" applyBorder="1" applyAlignment="1">
      <alignment horizontal="center"/>
    </xf>
    <xf numFmtId="0" fontId="63" fillId="10" borderId="26" xfId="0" applyFont="1" applyFill="1" applyBorder="1" applyAlignment="1">
      <alignment horizontal="center"/>
    </xf>
    <xf numFmtId="0" fontId="63" fillId="10" borderId="27" xfId="0" applyFont="1" applyFill="1" applyBorder="1" applyAlignment="1">
      <alignment horizontal="center"/>
    </xf>
    <xf numFmtId="0" fontId="63" fillId="10" borderId="28" xfId="0" applyFont="1" applyFill="1" applyBorder="1" applyAlignment="1">
      <alignment horizontal="center"/>
    </xf>
    <xf numFmtId="167" fontId="43" fillId="6" borderId="26" xfId="0" applyNumberFormat="1" applyFont="1" applyFill="1" applyBorder="1" applyAlignment="1">
      <alignment horizontal="center"/>
    </xf>
    <xf numFmtId="0" fontId="66" fillId="22" borderId="0" xfId="8" applyFont="1" applyFill="1"/>
    <xf numFmtId="49" fontId="66" fillId="22" borderId="0" xfId="8" applyNumberFormat="1" applyFont="1" applyFill="1"/>
    <xf numFmtId="0" fontId="67" fillId="2" borderId="0" xfId="8" applyFont="1" applyFill="1" applyAlignment="1">
      <alignment horizontal="center"/>
    </xf>
    <xf numFmtId="49" fontId="6" fillId="0" borderId="0" xfId="8" applyNumberFormat="1" applyFont="1"/>
    <xf numFmtId="2" fontId="7" fillId="23" borderId="0" xfId="8" applyNumberFormat="1" applyFont="1" applyFill="1" applyAlignment="1">
      <alignment horizontal="center"/>
    </xf>
    <xf numFmtId="0" fontId="7" fillId="23" borderId="0" xfId="8" applyFont="1" applyFill="1" applyAlignment="1">
      <alignment horizontal="center"/>
    </xf>
    <xf numFmtId="167" fontId="8" fillId="6" borderId="0" xfId="8" applyNumberFormat="1" applyFont="1" applyFill="1" applyAlignment="1">
      <alignment horizontal="center"/>
    </xf>
    <xf numFmtId="0" fontId="68" fillId="6" borderId="0" xfId="8" applyFont="1" applyFill="1"/>
    <xf numFmtId="0" fontId="68" fillId="0" borderId="0" xfId="8" applyFont="1"/>
    <xf numFmtId="167" fontId="69" fillId="6" borderId="0" xfId="8" applyNumberFormat="1" applyFont="1" applyFill="1" applyAlignment="1">
      <alignment horizontal="center"/>
    </xf>
    <xf numFmtId="0" fontId="69" fillId="6" borderId="0" xfId="8" applyFont="1" applyFill="1"/>
    <xf numFmtId="0" fontId="50" fillId="6" borderId="0" xfId="8" applyFont="1" applyFill="1"/>
    <xf numFmtId="0" fontId="71" fillId="0" borderId="0" xfId="2" applyFont="1" applyBorder="1" applyAlignment="1" applyProtection="1">
      <alignment vertical="center"/>
    </xf>
    <xf numFmtId="0" fontId="7" fillId="10" borderId="0" xfId="8" applyFont="1" applyFill="1" applyAlignment="1">
      <alignment horizontal="center"/>
    </xf>
    <xf numFmtId="0" fontId="6" fillId="10" borderId="0" xfId="8" applyFont="1" applyFill="1" applyAlignment="1">
      <alignment horizontal="center"/>
    </xf>
    <xf numFmtId="0" fontId="7" fillId="0" borderId="0" xfId="8" applyFont="1" applyFill="1" applyAlignment="1">
      <alignment horizontal="center"/>
    </xf>
    <xf numFmtId="0" fontId="6" fillId="0" borderId="0" xfId="8" applyFont="1" applyFill="1" applyAlignment="1">
      <alignment horizontal="center"/>
    </xf>
    <xf numFmtId="0" fontId="6" fillId="6" borderId="0" xfId="8" applyFont="1" applyFill="1" applyAlignment="1">
      <alignment horizontal="center"/>
    </xf>
    <xf numFmtId="167" fontId="67" fillId="6" borderId="0" xfId="8" applyNumberFormat="1" applyFont="1" applyFill="1" applyAlignment="1">
      <alignment horizontal="center"/>
    </xf>
    <xf numFmtId="0" fontId="72" fillId="6" borderId="0" xfId="8" applyFont="1" applyFill="1"/>
    <xf numFmtId="0" fontId="72" fillId="0" borderId="0" xfId="8" applyFont="1"/>
    <xf numFmtId="1" fontId="52" fillId="6" borderId="0" xfId="8" applyNumberFormat="1" applyFont="1" applyFill="1" applyAlignment="1">
      <alignment horizontal="center"/>
    </xf>
    <xf numFmtId="0" fontId="67" fillId="6" borderId="0" xfId="8" applyFont="1" applyFill="1"/>
    <xf numFmtId="0" fontId="49" fillId="12" borderId="2" xfId="0" applyFont="1" applyFill="1" applyBorder="1" applyAlignment="1">
      <alignment horizontal="center"/>
    </xf>
    <xf numFmtId="0" fontId="73" fillId="12" borderId="22" xfId="0" applyFont="1" applyFill="1" applyBorder="1"/>
    <xf numFmtId="0" fontId="73" fillId="12" borderId="0" xfId="0" applyFont="1" applyFill="1"/>
    <xf numFmtId="0" fontId="4" fillId="12" borderId="22" xfId="0" applyFont="1" applyFill="1" applyBorder="1" applyAlignment="1">
      <alignment horizontal="center"/>
    </xf>
    <xf numFmtId="0" fontId="77" fillId="0" borderId="0" xfId="0" applyFont="1" applyAlignment="1">
      <alignment horizontal="center"/>
    </xf>
    <xf numFmtId="0" fontId="78" fillId="12" borderId="22" xfId="0" applyFont="1" applyFill="1" applyBorder="1" applyAlignment="1">
      <alignment horizontal="center" wrapText="1"/>
    </xf>
    <xf numFmtId="0" fontId="79" fillId="0" borderId="0" xfId="0" applyFont="1"/>
    <xf numFmtId="0" fontId="80" fillId="10" borderId="0" xfId="0" applyFont="1" applyFill="1"/>
    <xf numFmtId="0" fontId="81" fillId="6" borderId="22" xfId="0" applyFont="1" applyFill="1" applyBorder="1" applyAlignment="1">
      <alignment horizontal="center"/>
    </xf>
    <xf numFmtId="0" fontId="81" fillId="10" borderId="6" xfId="0" applyFont="1" applyFill="1" applyBorder="1" applyAlignment="1">
      <alignment horizontal="center"/>
    </xf>
    <xf numFmtId="10" fontId="82" fillId="10" borderId="6" xfId="1" applyNumberFormat="1" applyFont="1" applyFill="1" applyBorder="1" applyAlignment="1">
      <alignment horizontal="center" vertical="center"/>
    </xf>
    <xf numFmtId="168" fontId="82" fillId="10" borderId="6" xfId="1" applyNumberFormat="1" applyFont="1" applyFill="1" applyBorder="1" applyAlignment="1">
      <alignment horizontal="center" vertical="center"/>
    </xf>
    <xf numFmtId="170" fontId="83" fillId="10" borderId="6" xfId="1" applyNumberFormat="1" applyFont="1" applyFill="1" applyBorder="1" applyAlignment="1">
      <alignment horizontal="center"/>
    </xf>
    <xf numFmtId="0" fontId="84" fillId="10" borderId="29" xfId="0" applyFont="1" applyFill="1" applyBorder="1" applyAlignment="1">
      <alignment horizontal="center"/>
    </xf>
    <xf numFmtId="10" fontId="84" fillId="10" borderId="30" xfId="1" applyNumberFormat="1" applyFont="1" applyFill="1" applyBorder="1" applyAlignment="1">
      <alignment horizontal="center"/>
    </xf>
    <xf numFmtId="168" fontId="84" fillId="10" borderId="30" xfId="1" applyNumberFormat="1" applyFont="1" applyFill="1" applyBorder="1" applyAlignment="1">
      <alignment horizontal="center"/>
    </xf>
    <xf numFmtId="0" fontId="84" fillId="10" borderId="31" xfId="0" applyFont="1" applyFill="1" applyBorder="1" applyAlignment="1">
      <alignment horizontal="center"/>
    </xf>
    <xf numFmtId="169" fontId="85" fillId="0" borderId="0" xfId="0" applyNumberFormat="1" applyFont="1" applyAlignment="1">
      <alignment horizontal="center"/>
    </xf>
    <xf numFmtId="0" fontId="75" fillId="12" borderId="0" xfId="0" applyFont="1" applyFill="1" applyAlignment="1">
      <alignment horizontal="center" wrapText="1"/>
    </xf>
    <xf numFmtId="0" fontId="74" fillId="12" borderId="22" xfId="0" applyFont="1" applyFill="1" applyBorder="1" applyAlignment="1">
      <alignment horizontal="center" wrapText="1"/>
    </xf>
    <xf numFmtId="1" fontId="76" fillId="12" borderId="0" xfId="0" applyNumberFormat="1" applyFont="1" applyFill="1" applyAlignment="1">
      <alignment horizontal="center"/>
    </xf>
    <xf numFmtId="0" fontId="25" fillId="12" borderId="22" xfId="0" applyFont="1" applyFill="1" applyBorder="1" applyAlignment="1">
      <alignment horizontal="center" wrapText="1"/>
    </xf>
    <xf numFmtId="0" fontId="86" fillId="10" borderId="2" xfId="0" applyFont="1" applyFill="1" applyBorder="1" applyAlignment="1">
      <alignment horizontal="center"/>
    </xf>
    <xf numFmtId="0" fontId="63" fillId="4" borderId="2" xfId="0" applyFont="1" applyFill="1" applyBorder="1" applyAlignment="1">
      <alignment horizontal="center" wrapText="1"/>
    </xf>
    <xf numFmtId="0" fontId="87" fillId="14" borderId="2" xfId="0" applyFont="1" applyFill="1" applyBorder="1" applyAlignment="1">
      <alignment horizontal="center"/>
    </xf>
    <xf numFmtId="0" fontId="88" fillId="7" borderId="0" xfId="0" applyFont="1" applyFill="1" applyAlignment="1">
      <alignment horizontal="center" wrapText="1"/>
    </xf>
    <xf numFmtId="167" fontId="63" fillId="7" borderId="0" xfId="0" applyNumberFormat="1" applyFont="1" applyFill="1" applyAlignment="1">
      <alignment horizontal="center"/>
    </xf>
    <xf numFmtId="0" fontId="89" fillId="4" borderId="0" xfId="8" applyFont="1" applyFill="1" applyAlignment="1">
      <alignment horizontal="center" vertical="center" wrapText="1"/>
    </xf>
    <xf numFmtId="0" fontId="90" fillId="0" borderId="0" xfId="7" applyFont="1" applyBorder="1" applyAlignment="1" applyProtection="1"/>
  </cellXfs>
  <cellStyles count="35">
    <cellStyle name="Accent" xfId="16"/>
    <cellStyle name="Accent 1" xfId="17"/>
    <cellStyle name="Accent 2" xfId="18"/>
    <cellStyle name="Accent 3" xfId="19"/>
    <cellStyle name="Bad" xfId="20"/>
    <cellStyle name="En-tête" xfId="5"/>
    <cellStyle name="Error" xfId="21"/>
    <cellStyle name="Footnote" xfId="22"/>
    <cellStyle name="Good" xfId="23"/>
    <cellStyle name="Heading" xfId="24"/>
    <cellStyle name="Heading 1" xfId="25"/>
    <cellStyle name="Heading 2" xfId="26"/>
    <cellStyle name="Lien hypertexte" xfId="2" builtinId="8"/>
    <cellStyle name="Lien hypertexte 2" xfId="7"/>
    <cellStyle name="Lien hypertexte 2 2" xfId="11"/>
    <cellStyle name="Lien hypertexte 3" xfId="14"/>
    <cellStyle name="Neutral" xfId="27"/>
    <cellStyle name="Normal" xfId="0" builtinId="0"/>
    <cellStyle name="Normal 2" xfId="8"/>
    <cellStyle name="Normal 3" xfId="9"/>
    <cellStyle name="Normal 4" xfId="12"/>
    <cellStyle name="Normal 4 2" xfId="13"/>
    <cellStyle name="Normal 4 3" xfId="33"/>
    <cellStyle name="Normal 5" xfId="28"/>
    <cellStyle name="Normal 6" xfId="34"/>
    <cellStyle name="Note" xfId="29"/>
    <cellStyle name="Pourcentage" xfId="1" builtinId="5"/>
    <cellStyle name="Pourcentage 2" xfId="10"/>
    <cellStyle name="Pourcentage 3" xfId="15"/>
    <cellStyle name="Résultat" xfId="3"/>
    <cellStyle name="Résultat2" xfId="4"/>
    <cellStyle name="Status" xfId="30"/>
    <cellStyle name="Text" xfId="31"/>
    <cellStyle name="Titre1" xfId="6"/>
    <cellStyle name="Warning" xfId="3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66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EEECE1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66"/>
      <rgbColor rgb="FF00FFFF"/>
      <rgbColor rgb="FF800080"/>
      <rgbColor rgb="FF800000"/>
      <rgbColor rgb="FF008080"/>
      <rgbColor rgb="FF0000FF"/>
      <rgbColor rgb="FF00CCFF"/>
      <rgbColor rgb="FFDBEEF4"/>
      <rgbColor rgb="FFEAEDAD"/>
      <rgbColor rgb="FFFFFF99"/>
      <rgbColor rgb="FF99CCFF"/>
      <rgbColor rgb="FFFF99CC"/>
      <rgbColor rgb="FFDDDDDD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EE7AF4"/>
      <color rgb="FFE42BED"/>
      <color rgb="FFFF3399"/>
      <color rgb="FF00487E"/>
      <color rgb="FF57D3FF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7638708328187E-2"/>
          <c:y val="5.1400544998436319E-2"/>
          <c:w val="0.87271127127558723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'Taux CO2 MLO '!$B$3</c:f>
              <c:strCache>
                <c:ptCount val="1"/>
                <c:pt idx="0">
                  <c:v>  [CO2] (ppm) MLO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'Taux CO2 MLO '!$A$4:$A$59</c:f>
              <c:numCache>
                <c:formatCode>General</c:formatCode>
                <c:ptCount val="56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</c:numCache>
            </c:numRef>
          </c:xVal>
          <c:yVal>
            <c:numRef>
              <c:f>'Taux CO2 MLO '!$B$4:$B$59</c:f>
              <c:numCache>
                <c:formatCode>General</c:formatCode>
                <c:ptCount val="56"/>
                <c:pt idx="0">
                  <c:v>315.97000000000003</c:v>
                </c:pt>
                <c:pt idx="1">
                  <c:v>316.91000000000003</c:v>
                </c:pt>
                <c:pt idx="2">
                  <c:v>317.64</c:v>
                </c:pt>
                <c:pt idx="3">
                  <c:v>318.45</c:v>
                </c:pt>
                <c:pt idx="4">
                  <c:v>318.99</c:v>
                </c:pt>
                <c:pt idx="5">
                  <c:v>319.62</c:v>
                </c:pt>
                <c:pt idx="6">
                  <c:v>320.04000000000002</c:v>
                </c:pt>
                <c:pt idx="7">
                  <c:v>321.38</c:v>
                </c:pt>
                <c:pt idx="8">
                  <c:v>322.16000000000003</c:v>
                </c:pt>
                <c:pt idx="9">
                  <c:v>323.04000000000002</c:v>
                </c:pt>
                <c:pt idx="10">
                  <c:v>324.62</c:v>
                </c:pt>
                <c:pt idx="11">
                  <c:v>325.68</c:v>
                </c:pt>
                <c:pt idx="12">
                  <c:v>326.32</c:v>
                </c:pt>
                <c:pt idx="13">
                  <c:v>327.45</c:v>
                </c:pt>
                <c:pt idx="14">
                  <c:v>329.68</c:v>
                </c:pt>
                <c:pt idx="15">
                  <c:v>330.18</c:v>
                </c:pt>
                <c:pt idx="16">
                  <c:v>331.11</c:v>
                </c:pt>
                <c:pt idx="17">
                  <c:v>332.04</c:v>
                </c:pt>
                <c:pt idx="18">
                  <c:v>333.83</c:v>
                </c:pt>
                <c:pt idx="19">
                  <c:v>335.4</c:v>
                </c:pt>
                <c:pt idx="20">
                  <c:v>336.84</c:v>
                </c:pt>
                <c:pt idx="21">
                  <c:v>338.75</c:v>
                </c:pt>
                <c:pt idx="22">
                  <c:v>340.11</c:v>
                </c:pt>
                <c:pt idx="23">
                  <c:v>341.45</c:v>
                </c:pt>
                <c:pt idx="24">
                  <c:v>343.05</c:v>
                </c:pt>
                <c:pt idx="25">
                  <c:v>344.65</c:v>
                </c:pt>
                <c:pt idx="26">
                  <c:v>346.12</c:v>
                </c:pt>
                <c:pt idx="27">
                  <c:v>347.42</c:v>
                </c:pt>
                <c:pt idx="28">
                  <c:v>349.19</c:v>
                </c:pt>
                <c:pt idx="29">
                  <c:v>351.57</c:v>
                </c:pt>
                <c:pt idx="30">
                  <c:v>353.12</c:v>
                </c:pt>
                <c:pt idx="31">
                  <c:v>354.39</c:v>
                </c:pt>
                <c:pt idx="32">
                  <c:v>355.61</c:v>
                </c:pt>
                <c:pt idx="33">
                  <c:v>356.45</c:v>
                </c:pt>
                <c:pt idx="34">
                  <c:v>357.1</c:v>
                </c:pt>
                <c:pt idx="35">
                  <c:v>358.83</c:v>
                </c:pt>
                <c:pt idx="36">
                  <c:v>360.82</c:v>
                </c:pt>
                <c:pt idx="37">
                  <c:v>362.61</c:v>
                </c:pt>
                <c:pt idx="38">
                  <c:v>363.73</c:v>
                </c:pt>
                <c:pt idx="39">
                  <c:v>366.7</c:v>
                </c:pt>
                <c:pt idx="40">
                  <c:v>368.38</c:v>
                </c:pt>
                <c:pt idx="41">
                  <c:v>369.55</c:v>
                </c:pt>
                <c:pt idx="42">
                  <c:v>371.14</c:v>
                </c:pt>
                <c:pt idx="43">
                  <c:v>373.28</c:v>
                </c:pt>
                <c:pt idx="44">
                  <c:v>375.8</c:v>
                </c:pt>
                <c:pt idx="45">
                  <c:v>377.52</c:v>
                </c:pt>
                <c:pt idx="46">
                  <c:v>379.8</c:v>
                </c:pt>
                <c:pt idx="47">
                  <c:v>381.9</c:v>
                </c:pt>
                <c:pt idx="48">
                  <c:v>383.79</c:v>
                </c:pt>
                <c:pt idx="49">
                  <c:v>385.6</c:v>
                </c:pt>
                <c:pt idx="50">
                  <c:v>387.43</c:v>
                </c:pt>
                <c:pt idx="51">
                  <c:v>389.9</c:v>
                </c:pt>
                <c:pt idx="52">
                  <c:v>391.65</c:v>
                </c:pt>
                <c:pt idx="53">
                  <c:v>393.85</c:v>
                </c:pt>
                <c:pt idx="54">
                  <c:v>396.52</c:v>
                </c:pt>
                <c:pt idx="55">
                  <c:v>398.65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'Taux CO2 MLO '!$C$3</c:f>
              <c:strCache>
                <c:ptCount val="1"/>
                <c:pt idx="0">
                  <c:v>cumul anthropique depuis 1958 (ppm)</c:v>
                </c:pt>
              </c:strCache>
            </c:strRef>
          </c:tx>
          <c:marker>
            <c:symbol val="none"/>
          </c:marker>
          <c:xVal>
            <c:numRef>
              <c:f>'Taux CO2 MLO '!$A$4:$A$59</c:f>
              <c:numCache>
                <c:formatCode>General</c:formatCode>
                <c:ptCount val="56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</c:numCache>
            </c:numRef>
          </c:xVal>
          <c:yVal>
            <c:numRef>
              <c:f>'Taux CO2 MLO '!$C$4:$C$59</c:f>
              <c:numCache>
                <c:formatCode>0.000</c:formatCode>
                <c:ptCount val="56"/>
                <c:pt idx="0">
                  <c:v>1.1575471698113209</c:v>
                </c:pt>
                <c:pt idx="1">
                  <c:v>2.3693396226415091</c:v>
                </c:pt>
                <c:pt idx="2">
                  <c:v>3.5863207547169806</c:v>
                </c:pt>
                <c:pt idx="3">
                  <c:v>4.853301886792452</c:v>
                </c:pt>
                <c:pt idx="4">
                  <c:v>6.189622641509434</c:v>
                </c:pt>
                <c:pt idx="5">
                  <c:v>7.6023584905660382</c:v>
                </c:pt>
                <c:pt idx="6">
                  <c:v>9.0787735849056599</c:v>
                </c:pt>
                <c:pt idx="7">
                  <c:v>10.629716981132075</c:v>
                </c:pt>
                <c:pt idx="8">
                  <c:v>12.230188679245282</c:v>
                </c:pt>
                <c:pt idx="9">
                  <c:v>13.912264150943395</c:v>
                </c:pt>
                <c:pt idx="10">
                  <c:v>15.695283018867924</c:v>
                </c:pt>
                <c:pt idx="11">
                  <c:v>17.60707547169811</c:v>
                </c:pt>
                <c:pt idx="12">
                  <c:v>19.591981132075468</c:v>
                </c:pt>
                <c:pt idx="13">
                  <c:v>21.656132075471696</c:v>
                </c:pt>
                <c:pt idx="14">
                  <c:v>23.832547169811317</c:v>
                </c:pt>
                <c:pt idx="15">
                  <c:v>26.013207547169806</c:v>
                </c:pt>
                <c:pt idx="16">
                  <c:v>28.181132075471691</c:v>
                </c:pt>
                <c:pt idx="17">
                  <c:v>30.4754716981132</c:v>
                </c:pt>
                <c:pt idx="18">
                  <c:v>32.841509433962258</c:v>
                </c:pt>
                <c:pt idx="19">
                  <c:v>35.234905660377351</c:v>
                </c:pt>
                <c:pt idx="20">
                  <c:v>37.761792452830186</c:v>
                </c:pt>
                <c:pt idx="21">
                  <c:v>40.262264150943395</c:v>
                </c:pt>
                <c:pt idx="22">
                  <c:v>42.685849056603772</c:v>
                </c:pt>
                <c:pt idx="23">
                  <c:v>45.088679245283011</c:v>
                </c:pt>
                <c:pt idx="24">
                  <c:v>47.482547169811319</c:v>
                </c:pt>
                <c:pt idx="25">
                  <c:v>49.9627358490566</c:v>
                </c:pt>
                <c:pt idx="26">
                  <c:v>52.517924528301883</c:v>
                </c:pt>
                <c:pt idx="27">
                  <c:v>55.151415094339619</c:v>
                </c:pt>
                <c:pt idx="28">
                  <c:v>57.851886792452824</c:v>
                </c:pt>
                <c:pt idx="29">
                  <c:v>60.651886792452821</c:v>
                </c:pt>
                <c:pt idx="30">
                  <c:v>63.513207547169806</c:v>
                </c:pt>
                <c:pt idx="31">
                  <c:v>66.378301886792457</c:v>
                </c:pt>
                <c:pt idx="32">
                  <c:v>69.275471698113208</c:v>
                </c:pt>
                <c:pt idx="33">
                  <c:v>72.142452830188674</c:v>
                </c:pt>
                <c:pt idx="34">
                  <c:v>75.005660377358481</c:v>
                </c:pt>
                <c:pt idx="35">
                  <c:v>77.917924528301882</c:v>
                </c:pt>
                <c:pt idx="36">
                  <c:v>80.891981132075472</c:v>
                </c:pt>
                <c:pt idx="37">
                  <c:v>83.933490566037747</c:v>
                </c:pt>
                <c:pt idx="38">
                  <c:v>87.025943396226424</c:v>
                </c:pt>
                <c:pt idx="39">
                  <c:v>90.127830188679255</c:v>
                </c:pt>
                <c:pt idx="40">
                  <c:v>93.22264150943397</c:v>
                </c:pt>
                <c:pt idx="41">
                  <c:v>96.398584905660385</c:v>
                </c:pt>
                <c:pt idx="42">
                  <c:v>99.65000000000002</c:v>
                </c:pt>
                <c:pt idx="43">
                  <c:v>102.9490566037736</c:v>
                </c:pt>
                <c:pt idx="44">
                  <c:v>106.42830188679247</c:v>
                </c:pt>
                <c:pt idx="45">
                  <c:v>110.0806603773585</c:v>
                </c:pt>
                <c:pt idx="46">
                  <c:v>113.8740566037736</c:v>
                </c:pt>
                <c:pt idx="47">
                  <c:v>117.80613207547172</c:v>
                </c:pt>
                <c:pt idx="48">
                  <c:v>121.8169811320755</c:v>
                </c:pt>
                <c:pt idx="49">
                  <c:v>125.95660377358493</c:v>
                </c:pt>
                <c:pt idx="50">
                  <c:v>130.05896226415098</c:v>
                </c:pt>
                <c:pt idx="51">
                  <c:v>134.36462264150947</c:v>
                </c:pt>
                <c:pt idx="52">
                  <c:v>138.84716981132078</c:v>
                </c:pt>
                <c:pt idx="53">
                  <c:v>143.40990566037738</c:v>
                </c:pt>
                <c:pt idx="54">
                  <c:v>148.01981132075474</c:v>
                </c:pt>
                <c:pt idx="55">
                  <c:v>152.66839622641513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55168"/>
        <c:axId val="96855744"/>
      </c:scatterChart>
      <c:valAx>
        <c:axId val="96855168"/>
        <c:scaling>
          <c:orientation val="minMax"/>
          <c:max val="201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fr-FR"/>
          </a:p>
        </c:txPr>
        <c:crossAx val="96855744"/>
        <c:crosses val="autoZero"/>
        <c:crossBetween val="midCat"/>
      </c:valAx>
      <c:valAx>
        <c:axId val="96855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rgbClr val="00B050"/>
                </a:solidFill>
              </a:defRPr>
            </a:pPr>
            <a:endParaRPr lang="fr-FR"/>
          </a:p>
        </c:txPr>
        <c:crossAx val="968551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05680227471567"/>
          <c:y val="0.34182487605716005"/>
          <c:w val="0.40048174753724247"/>
          <c:h val="0.27931321084864424"/>
        </c:manualLayout>
      </c:layout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200"/>
            </a:pPr>
            <a:r>
              <a:rPr lang="en-US" sz="8000">
                <a:solidFill>
                  <a:srgbClr val="FF3399"/>
                </a:solidFill>
                <a:latin typeface="Symbol" pitchFamily="18" charset="2"/>
              </a:rPr>
              <a:t>D</a:t>
            </a:r>
            <a:r>
              <a:rPr lang="en-US" sz="6600" b="0">
                <a:solidFill>
                  <a:srgbClr val="FF3399"/>
                </a:solidFill>
              </a:rPr>
              <a:t>14</a:t>
            </a:r>
            <a:r>
              <a:rPr lang="en-US" sz="7200">
                <a:solidFill>
                  <a:srgbClr val="FF3399"/>
                </a:solidFill>
              </a:rPr>
              <a:t>C</a:t>
            </a:r>
          </a:p>
        </c:rich>
      </c:tx>
      <c:layout>
        <c:manualLayout>
          <c:xMode val="edge"/>
          <c:yMode val="edge"/>
          <c:x val="6.4014781002064994E-2"/>
          <c:y val="1.2731251243286265E-2"/>
        </c:manualLayout>
      </c:layout>
      <c:overlay val="0"/>
      <c:spPr>
        <a:solidFill>
          <a:schemeClr val="accent2">
            <a:lumMod val="20000"/>
            <a:lumOff val="80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3.9833739400116593E-2"/>
          <c:y val="7.7066486641427692E-2"/>
          <c:w val="0.94345503355934479"/>
          <c:h val="0.90650819433327745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'SH New Zealand D14C'!$J$5</c:f>
              <c:strCache>
                <c:ptCount val="1"/>
                <c:pt idx="0">
                  <c:v>DELTA14C</c:v>
                </c:pt>
              </c:strCache>
            </c:strRef>
          </c:tx>
          <c:spPr>
            <a:ln w="76200">
              <a:solidFill>
                <a:srgbClr val="EE7AF4"/>
              </a:solidFill>
            </a:ln>
          </c:spPr>
          <c:marker>
            <c:symbol val="none"/>
          </c:marker>
          <c:xVal>
            <c:numRef>
              <c:f>'SH New Zealand D14C'!$H$6:$H$645</c:f>
              <c:numCache>
                <c:formatCode>General</c:formatCode>
                <c:ptCount val="640"/>
                <c:pt idx="0">
                  <c:v>1954.9549999999999</c:v>
                </c:pt>
                <c:pt idx="1">
                  <c:v>1955.144</c:v>
                </c:pt>
                <c:pt idx="2">
                  <c:v>1955.2840000000001</c:v>
                </c:pt>
                <c:pt idx="3">
                  <c:v>1955.355</c:v>
                </c:pt>
                <c:pt idx="4">
                  <c:v>1955.453</c:v>
                </c:pt>
                <c:pt idx="5">
                  <c:v>1955.684</c:v>
                </c:pt>
                <c:pt idx="6">
                  <c:v>1955.9549999999999</c:v>
                </c:pt>
                <c:pt idx="7">
                  <c:v>1956.135</c:v>
                </c:pt>
                <c:pt idx="8">
                  <c:v>1956.4549999999999</c:v>
                </c:pt>
                <c:pt idx="9">
                  <c:v>1956.807</c:v>
                </c:pt>
                <c:pt idx="10">
                  <c:v>1956.7339999999999</c:v>
                </c:pt>
                <c:pt idx="11">
                  <c:v>1956.8050000000001</c:v>
                </c:pt>
                <c:pt idx="12">
                  <c:v>1957.0730000000001</c:v>
                </c:pt>
                <c:pt idx="13">
                  <c:v>1957.0730000000001</c:v>
                </c:pt>
                <c:pt idx="14">
                  <c:v>1957.3219999999999</c:v>
                </c:pt>
                <c:pt idx="15">
                  <c:v>1957.3219999999999</c:v>
                </c:pt>
                <c:pt idx="16">
                  <c:v>1957.3879999999999</c:v>
                </c:pt>
                <c:pt idx="17">
                  <c:v>1957.558</c:v>
                </c:pt>
                <c:pt idx="18">
                  <c:v>1957.558</c:v>
                </c:pt>
                <c:pt idx="19">
                  <c:v>1957.653</c:v>
                </c:pt>
                <c:pt idx="20">
                  <c:v>1957.771</c:v>
                </c:pt>
                <c:pt idx="21">
                  <c:v>1957.848</c:v>
                </c:pt>
                <c:pt idx="22">
                  <c:v>1957.903</c:v>
                </c:pt>
                <c:pt idx="23">
                  <c:v>1958.21</c:v>
                </c:pt>
                <c:pt idx="24">
                  <c:v>1958.21</c:v>
                </c:pt>
                <c:pt idx="25">
                  <c:v>1958.6559999999999</c:v>
                </c:pt>
                <c:pt idx="26">
                  <c:v>1958.5060000000001</c:v>
                </c:pt>
                <c:pt idx="27">
                  <c:v>1958.7439999999999</c:v>
                </c:pt>
                <c:pt idx="28">
                  <c:v>1958.856</c:v>
                </c:pt>
                <c:pt idx="29">
                  <c:v>1958.9770000000001</c:v>
                </c:pt>
                <c:pt idx="30">
                  <c:v>1959.0450000000001</c:v>
                </c:pt>
                <c:pt idx="31">
                  <c:v>1959.1659999999999</c:v>
                </c:pt>
                <c:pt idx="32">
                  <c:v>1959.2750000000001</c:v>
                </c:pt>
                <c:pt idx="33">
                  <c:v>1959.415</c:v>
                </c:pt>
                <c:pt idx="34">
                  <c:v>1959.53</c:v>
                </c:pt>
                <c:pt idx="35">
                  <c:v>1959.615</c:v>
                </c:pt>
                <c:pt idx="36">
                  <c:v>1959.749</c:v>
                </c:pt>
                <c:pt idx="37">
                  <c:v>1959.884</c:v>
                </c:pt>
                <c:pt idx="38">
                  <c:v>1959.9659999999999</c:v>
                </c:pt>
                <c:pt idx="39">
                  <c:v>1960.056</c:v>
                </c:pt>
                <c:pt idx="40">
                  <c:v>1960.2860000000001</c:v>
                </c:pt>
                <c:pt idx="41">
                  <c:v>1960.5340000000001</c:v>
                </c:pt>
                <c:pt idx="42">
                  <c:v>1960.6869999999999</c:v>
                </c:pt>
                <c:pt idx="43">
                  <c:v>1960.7449999999999</c:v>
                </c:pt>
                <c:pt idx="44">
                  <c:v>1960.8679999999999</c:v>
                </c:pt>
                <c:pt idx="45">
                  <c:v>1960.9659999999999</c:v>
                </c:pt>
                <c:pt idx="46">
                  <c:v>1961.0530000000001</c:v>
                </c:pt>
                <c:pt idx="47">
                  <c:v>1961.1880000000001</c:v>
                </c:pt>
                <c:pt idx="48">
                  <c:v>1961.2840000000001</c:v>
                </c:pt>
                <c:pt idx="49">
                  <c:v>1961.3989999999999</c:v>
                </c:pt>
                <c:pt idx="50">
                  <c:v>1961.511</c:v>
                </c:pt>
                <c:pt idx="51">
                  <c:v>1961.6320000000001</c:v>
                </c:pt>
                <c:pt idx="52">
                  <c:v>1961.7550000000001</c:v>
                </c:pt>
                <c:pt idx="53">
                  <c:v>1961.8620000000001</c:v>
                </c:pt>
                <c:pt idx="54">
                  <c:v>1961.9659999999999</c:v>
                </c:pt>
                <c:pt idx="55">
                  <c:v>1962.0509999999999</c:v>
                </c:pt>
                <c:pt idx="56">
                  <c:v>1962.1659999999999</c:v>
                </c:pt>
                <c:pt idx="57">
                  <c:v>1962.3140000000001</c:v>
                </c:pt>
                <c:pt idx="58">
                  <c:v>1962.396</c:v>
                </c:pt>
                <c:pt idx="59">
                  <c:v>1962.741</c:v>
                </c:pt>
                <c:pt idx="60">
                  <c:v>1962.856</c:v>
                </c:pt>
                <c:pt idx="61">
                  <c:v>1962.9690000000001</c:v>
                </c:pt>
                <c:pt idx="62">
                  <c:v>1963.048</c:v>
                </c:pt>
                <c:pt idx="63">
                  <c:v>1963.163</c:v>
                </c:pt>
                <c:pt idx="64">
                  <c:v>1963.163</c:v>
                </c:pt>
                <c:pt idx="65">
                  <c:v>1963.2840000000001</c:v>
                </c:pt>
                <c:pt idx="66">
                  <c:v>1963.2840000000001</c:v>
                </c:pt>
                <c:pt idx="67">
                  <c:v>1963.3989999999999</c:v>
                </c:pt>
                <c:pt idx="68">
                  <c:v>1963.511</c:v>
                </c:pt>
                <c:pt idx="69">
                  <c:v>1963.626</c:v>
                </c:pt>
                <c:pt idx="70">
                  <c:v>1963.7439999999999</c:v>
                </c:pt>
                <c:pt idx="71">
                  <c:v>1963.8589999999999</c:v>
                </c:pt>
                <c:pt idx="72">
                  <c:v>1963.9690000000001</c:v>
                </c:pt>
                <c:pt idx="73">
                  <c:v>1964.0450000000001</c:v>
                </c:pt>
                <c:pt idx="74">
                  <c:v>1964.165</c:v>
                </c:pt>
                <c:pt idx="75">
                  <c:v>1964.277</c:v>
                </c:pt>
                <c:pt idx="76">
                  <c:v>1964.3920000000001</c:v>
                </c:pt>
                <c:pt idx="77">
                  <c:v>1964.5039999999999</c:v>
                </c:pt>
                <c:pt idx="78">
                  <c:v>1964.6220000000001</c:v>
                </c:pt>
                <c:pt idx="79">
                  <c:v>1964.7560000000001</c:v>
                </c:pt>
                <c:pt idx="80">
                  <c:v>1964.848</c:v>
                </c:pt>
                <c:pt idx="81">
                  <c:v>1964.96</c:v>
                </c:pt>
                <c:pt idx="82">
                  <c:v>1965.04</c:v>
                </c:pt>
                <c:pt idx="83">
                  <c:v>1965.1579999999999</c:v>
                </c:pt>
                <c:pt idx="84">
                  <c:v>1965.2670000000001</c:v>
                </c:pt>
                <c:pt idx="85">
                  <c:v>1965.385</c:v>
                </c:pt>
                <c:pt idx="86">
                  <c:v>1965.5</c:v>
                </c:pt>
                <c:pt idx="87">
                  <c:v>1965.615</c:v>
                </c:pt>
                <c:pt idx="88">
                  <c:v>1965.73</c:v>
                </c:pt>
                <c:pt idx="89">
                  <c:v>1965.848</c:v>
                </c:pt>
                <c:pt idx="90">
                  <c:v>1965.98</c:v>
                </c:pt>
                <c:pt idx="91">
                  <c:v>1966.095</c:v>
                </c:pt>
                <c:pt idx="92">
                  <c:v>1966.182</c:v>
                </c:pt>
                <c:pt idx="93">
                  <c:v>1966.251</c:v>
                </c:pt>
                <c:pt idx="94">
                  <c:v>1966.3820000000001</c:v>
                </c:pt>
                <c:pt idx="95">
                  <c:v>1966.44</c:v>
                </c:pt>
                <c:pt idx="96">
                  <c:v>1966.511</c:v>
                </c:pt>
                <c:pt idx="97">
                  <c:v>1966.6320000000001</c:v>
                </c:pt>
                <c:pt idx="98">
                  <c:v>1966.6890000000001</c:v>
                </c:pt>
                <c:pt idx="99">
                  <c:v>1966.7660000000001</c:v>
                </c:pt>
                <c:pt idx="100">
                  <c:v>1966.845</c:v>
                </c:pt>
                <c:pt idx="101">
                  <c:v>1966.944</c:v>
                </c:pt>
                <c:pt idx="102">
                  <c:v>1967.0229999999999</c:v>
                </c:pt>
                <c:pt idx="103">
                  <c:v>1967.1489999999999</c:v>
                </c:pt>
                <c:pt idx="104">
                  <c:v>1967.2670000000001</c:v>
                </c:pt>
                <c:pt idx="105">
                  <c:v>1967.3440000000001</c:v>
                </c:pt>
                <c:pt idx="106">
                  <c:v>1967.44</c:v>
                </c:pt>
                <c:pt idx="107">
                  <c:v>1967.547</c:v>
                </c:pt>
                <c:pt idx="108">
                  <c:v>1967.7629999999999</c:v>
                </c:pt>
                <c:pt idx="109">
                  <c:v>1967.8589999999999</c:v>
                </c:pt>
                <c:pt idx="110">
                  <c:v>1967.9380000000001</c:v>
                </c:pt>
                <c:pt idx="111">
                  <c:v>1968.0340000000001</c:v>
                </c:pt>
                <c:pt idx="112">
                  <c:v>1968.1130000000001</c:v>
                </c:pt>
                <c:pt idx="113">
                  <c:v>1968.193</c:v>
                </c:pt>
                <c:pt idx="114">
                  <c:v>1968.2639999999999</c:v>
                </c:pt>
                <c:pt idx="115">
                  <c:v>1968.414</c:v>
                </c:pt>
                <c:pt idx="116">
                  <c:v>1968.433</c:v>
                </c:pt>
                <c:pt idx="117">
                  <c:v>1968.51</c:v>
                </c:pt>
                <c:pt idx="118">
                  <c:v>1968.605</c:v>
                </c:pt>
                <c:pt idx="119">
                  <c:v>1968.663</c:v>
                </c:pt>
                <c:pt idx="120">
                  <c:v>1968.682</c:v>
                </c:pt>
                <c:pt idx="121">
                  <c:v>1968.758</c:v>
                </c:pt>
                <c:pt idx="122">
                  <c:v>1968.796</c:v>
                </c:pt>
                <c:pt idx="123">
                  <c:v>1968.837</c:v>
                </c:pt>
                <c:pt idx="124">
                  <c:v>1968.854</c:v>
                </c:pt>
                <c:pt idx="125">
                  <c:v>1968.93</c:v>
                </c:pt>
                <c:pt idx="126">
                  <c:v>1969.0260000000001</c:v>
                </c:pt>
                <c:pt idx="127">
                  <c:v>1969.1030000000001</c:v>
                </c:pt>
                <c:pt idx="128">
                  <c:v>1969.182</c:v>
                </c:pt>
                <c:pt idx="129">
                  <c:v>1969.2809999999999</c:v>
                </c:pt>
                <c:pt idx="130">
                  <c:v>1969.3330000000001</c:v>
                </c:pt>
                <c:pt idx="131">
                  <c:v>1969.3520000000001</c:v>
                </c:pt>
                <c:pt idx="132">
                  <c:v>1969.432</c:v>
                </c:pt>
                <c:pt idx="133">
                  <c:v>1969.5250000000001</c:v>
                </c:pt>
                <c:pt idx="134">
                  <c:v>1969.604</c:v>
                </c:pt>
                <c:pt idx="135">
                  <c:v>1969.6780000000001</c:v>
                </c:pt>
                <c:pt idx="136">
                  <c:v>1969.7739999999999</c:v>
                </c:pt>
                <c:pt idx="137">
                  <c:v>1969.9269999999999</c:v>
                </c:pt>
                <c:pt idx="138">
                  <c:v>1970.0229999999999</c:v>
                </c:pt>
                <c:pt idx="139">
                  <c:v>1970.1769999999999</c:v>
                </c:pt>
                <c:pt idx="140">
                  <c:v>1970.2729999999999</c:v>
                </c:pt>
                <c:pt idx="141">
                  <c:v>1970.3520000000001</c:v>
                </c:pt>
                <c:pt idx="142">
                  <c:v>1970.4290000000001</c:v>
                </c:pt>
                <c:pt idx="143">
                  <c:v>1970.5219999999999</c:v>
                </c:pt>
                <c:pt idx="144">
                  <c:v>1970.5989999999999</c:v>
                </c:pt>
                <c:pt idx="145">
                  <c:v>1970.6949999999999</c:v>
                </c:pt>
                <c:pt idx="146">
                  <c:v>1970.7739999999999</c:v>
                </c:pt>
                <c:pt idx="147">
                  <c:v>1970.848</c:v>
                </c:pt>
                <c:pt idx="148">
                  <c:v>1970.9770000000001</c:v>
                </c:pt>
                <c:pt idx="149">
                  <c:v>1971.0260000000001</c:v>
                </c:pt>
                <c:pt idx="150">
                  <c:v>1971.097</c:v>
                </c:pt>
                <c:pt idx="151">
                  <c:v>1971.174</c:v>
                </c:pt>
                <c:pt idx="152">
                  <c:v>1971.27</c:v>
                </c:pt>
                <c:pt idx="153">
                  <c:v>1971.347</c:v>
                </c:pt>
                <c:pt idx="154">
                  <c:v>1971.443</c:v>
                </c:pt>
                <c:pt idx="155">
                  <c:v>1971.519</c:v>
                </c:pt>
                <c:pt idx="156">
                  <c:v>1971.6010000000001</c:v>
                </c:pt>
                <c:pt idx="157">
                  <c:v>1971.692</c:v>
                </c:pt>
                <c:pt idx="158">
                  <c:v>1971.7739999999999</c:v>
                </c:pt>
                <c:pt idx="159">
                  <c:v>1971.922</c:v>
                </c:pt>
                <c:pt idx="160">
                  <c:v>1972.0229999999999</c:v>
                </c:pt>
                <c:pt idx="161">
                  <c:v>1972.1</c:v>
                </c:pt>
                <c:pt idx="162">
                  <c:v>1972.2090000000001</c:v>
                </c:pt>
                <c:pt idx="163">
                  <c:v>1972.2470000000001</c:v>
                </c:pt>
                <c:pt idx="164">
                  <c:v>1972.3019999999999</c:v>
                </c:pt>
                <c:pt idx="165">
                  <c:v>1972.34</c:v>
                </c:pt>
                <c:pt idx="166">
                  <c:v>1972.441</c:v>
                </c:pt>
                <c:pt idx="167">
                  <c:v>1972.5150000000001</c:v>
                </c:pt>
                <c:pt idx="168">
                  <c:v>1972.6679999999999</c:v>
                </c:pt>
                <c:pt idx="169">
                  <c:v>1972.7660000000001</c:v>
                </c:pt>
                <c:pt idx="170">
                  <c:v>1972.8679999999999</c:v>
                </c:pt>
                <c:pt idx="171">
                  <c:v>1972.9359999999999</c:v>
                </c:pt>
                <c:pt idx="172">
                  <c:v>1973.0150000000001</c:v>
                </c:pt>
                <c:pt idx="173">
                  <c:v>1973.1110000000001</c:v>
                </c:pt>
                <c:pt idx="174">
                  <c:v>1973.1849999999999</c:v>
                </c:pt>
                <c:pt idx="175">
                  <c:v>1973.511</c:v>
                </c:pt>
                <c:pt idx="176">
                  <c:v>1973.61</c:v>
                </c:pt>
                <c:pt idx="177">
                  <c:v>1973.684</c:v>
                </c:pt>
                <c:pt idx="178">
                  <c:v>1973.7629999999999</c:v>
                </c:pt>
                <c:pt idx="179">
                  <c:v>1973.856</c:v>
                </c:pt>
                <c:pt idx="180">
                  <c:v>1973.933</c:v>
                </c:pt>
                <c:pt idx="181">
                  <c:v>1974.029</c:v>
                </c:pt>
                <c:pt idx="182">
                  <c:v>1974.086</c:v>
                </c:pt>
                <c:pt idx="183">
                  <c:v>1974.182</c:v>
                </c:pt>
                <c:pt idx="184">
                  <c:v>1974.2560000000001</c:v>
                </c:pt>
                <c:pt idx="185">
                  <c:v>1974.355</c:v>
                </c:pt>
                <c:pt idx="186">
                  <c:v>1974.432</c:v>
                </c:pt>
                <c:pt idx="187">
                  <c:v>1974.511</c:v>
                </c:pt>
                <c:pt idx="188">
                  <c:v>1974.5989999999999</c:v>
                </c:pt>
                <c:pt idx="189">
                  <c:v>1974.681</c:v>
                </c:pt>
                <c:pt idx="190">
                  <c:v>1974.76</c:v>
                </c:pt>
                <c:pt idx="191">
                  <c:v>1974.8530000000001</c:v>
                </c:pt>
                <c:pt idx="192">
                  <c:v>1974.9359999999999</c:v>
                </c:pt>
                <c:pt idx="193">
                  <c:v>1975.0260000000001</c:v>
                </c:pt>
                <c:pt idx="194">
                  <c:v>1975.1030000000001</c:v>
                </c:pt>
                <c:pt idx="195">
                  <c:v>1975.18</c:v>
                </c:pt>
                <c:pt idx="196">
                  <c:v>1975.259</c:v>
                </c:pt>
                <c:pt idx="197">
                  <c:v>1975.355</c:v>
                </c:pt>
                <c:pt idx="198">
                  <c:v>1975.4670000000001</c:v>
                </c:pt>
                <c:pt idx="199">
                  <c:v>1975.519</c:v>
                </c:pt>
                <c:pt idx="200">
                  <c:v>1975.607</c:v>
                </c:pt>
                <c:pt idx="201">
                  <c:v>1975.6969999999999</c:v>
                </c:pt>
                <c:pt idx="202">
                  <c:v>1975.7550000000001</c:v>
                </c:pt>
                <c:pt idx="203">
                  <c:v>1975.7739999999999</c:v>
                </c:pt>
                <c:pt idx="204">
                  <c:v>1975.873</c:v>
                </c:pt>
                <c:pt idx="205">
                  <c:v>1975.9269999999999</c:v>
                </c:pt>
                <c:pt idx="206">
                  <c:v>1976.0340000000001</c:v>
                </c:pt>
                <c:pt idx="207">
                  <c:v>1976.1</c:v>
                </c:pt>
                <c:pt idx="208">
                  <c:v>1976.1790000000001</c:v>
                </c:pt>
                <c:pt idx="209">
                  <c:v>1976.2750000000001</c:v>
                </c:pt>
                <c:pt idx="210">
                  <c:v>1976.357</c:v>
                </c:pt>
                <c:pt idx="211">
                  <c:v>1976.43</c:v>
                </c:pt>
                <c:pt idx="212">
                  <c:v>1976.5070000000001</c:v>
                </c:pt>
                <c:pt idx="213">
                  <c:v>1976.6220000000001</c:v>
                </c:pt>
                <c:pt idx="214">
                  <c:v>1976.777</c:v>
                </c:pt>
                <c:pt idx="215">
                  <c:v>1976.8430000000001</c:v>
                </c:pt>
                <c:pt idx="216">
                  <c:v>1976.941</c:v>
                </c:pt>
                <c:pt idx="217">
                  <c:v>1977.0070000000001</c:v>
                </c:pt>
                <c:pt idx="218">
                  <c:v>1977.114</c:v>
                </c:pt>
                <c:pt idx="219">
                  <c:v>1977.19</c:v>
                </c:pt>
                <c:pt idx="220">
                  <c:v>1977.3440000000001</c:v>
                </c:pt>
                <c:pt idx="221">
                  <c:v>1977.4449999999999</c:v>
                </c:pt>
                <c:pt idx="222">
                  <c:v>1977.5329999999999</c:v>
                </c:pt>
                <c:pt idx="223">
                  <c:v>1977.615</c:v>
                </c:pt>
                <c:pt idx="224">
                  <c:v>1977.6890000000001</c:v>
                </c:pt>
                <c:pt idx="225">
                  <c:v>1977.7660000000001</c:v>
                </c:pt>
                <c:pt idx="226">
                  <c:v>1977.8620000000001</c:v>
                </c:pt>
                <c:pt idx="227">
                  <c:v>1978.3330000000001</c:v>
                </c:pt>
                <c:pt idx="228">
                  <c:v>1978.443</c:v>
                </c:pt>
                <c:pt idx="229">
                  <c:v>1978.4949999999999</c:v>
                </c:pt>
                <c:pt idx="230">
                  <c:v>1978.59</c:v>
                </c:pt>
                <c:pt idx="231">
                  <c:v>1978.6859999999999</c:v>
                </c:pt>
                <c:pt idx="232">
                  <c:v>1978.7660000000001</c:v>
                </c:pt>
                <c:pt idx="233">
                  <c:v>1978.8589999999999</c:v>
                </c:pt>
                <c:pt idx="234">
                  <c:v>1979.0319999999999</c:v>
                </c:pt>
                <c:pt idx="235">
                  <c:v>1979.2070000000001</c:v>
                </c:pt>
                <c:pt idx="236">
                  <c:v>1979.2639999999999</c:v>
                </c:pt>
                <c:pt idx="237">
                  <c:v>1979.3520000000001</c:v>
                </c:pt>
                <c:pt idx="238">
                  <c:v>1979.421</c:v>
                </c:pt>
                <c:pt idx="239">
                  <c:v>1979.5219999999999</c:v>
                </c:pt>
                <c:pt idx="240">
                  <c:v>1979.6120000000001</c:v>
                </c:pt>
                <c:pt idx="241">
                  <c:v>1979.76</c:v>
                </c:pt>
                <c:pt idx="242">
                  <c:v>1979.84</c:v>
                </c:pt>
                <c:pt idx="243">
                  <c:v>1979.9380000000001</c:v>
                </c:pt>
                <c:pt idx="244">
                  <c:v>1980.116</c:v>
                </c:pt>
                <c:pt idx="245">
                  <c:v>1980.184</c:v>
                </c:pt>
                <c:pt idx="246">
                  <c:v>1980.258</c:v>
                </c:pt>
                <c:pt idx="247">
                  <c:v>1980.3510000000001</c:v>
                </c:pt>
                <c:pt idx="248">
                  <c:v>1980.5119999999999</c:v>
                </c:pt>
                <c:pt idx="249">
                  <c:v>1980.5830000000001</c:v>
                </c:pt>
                <c:pt idx="250">
                  <c:v>1980.6790000000001</c:v>
                </c:pt>
                <c:pt idx="251">
                  <c:v>1980.7719999999999</c:v>
                </c:pt>
                <c:pt idx="252">
                  <c:v>1980.8620000000001</c:v>
                </c:pt>
                <c:pt idx="253">
                  <c:v>1980.925</c:v>
                </c:pt>
                <c:pt idx="254">
                  <c:v>1981.0260000000001</c:v>
                </c:pt>
                <c:pt idx="255">
                  <c:v>1981.1</c:v>
                </c:pt>
                <c:pt idx="256">
                  <c:v>1981.193</c:v>
                </c:pt>
                <c:pt idx="257">
                  <c:v>1981.2729999999999</c:v>
                </c:pt>
                <c:pt idx="258">
                  <c:v>1981.4290000000001</c:v>
                </c:pt>
                <c:pt idx="259">
                  <c:v>1981.604</c:v>
                </c:pt>
                <c:pt idx="260">
                  <c:v>1981.675</c:v>
                </c:pt>
                <c:pt idx="261">
                  <c:v>1981.752</c:v>
                </c:pt>
                <c:pt idx="262">
                  <c:v>1981.8340000000001</c:v>
                </c:pt>
                <c:pt idx="263">
                  <c:v>1981.922</c:v>
                </c:pt>
                <c:pt idx="264">
                  <c:v>1982.3520000000001</c:v>
                </c:pt>
                <c:pt idx="265">
                  <c:v>1982.4259999999999</c:v>
                </c:pt>
                <c:pt idx="266">
                  <c:v>1982.5160000000001</c:v>
                </c:pt>
                <c:pt idx="267">
                  <c:v>1982.67</c:v>
                </c:pt>
                <c:pt idx="268">
                  <c:v>1982.8119999999999</c:v>
                </c:pt>
                <c:pt idx="269">
                  <c:v>1982.93</c:v>
                </c:pt>
                <c:pt idx="270">
                  <c:v>1983.0450000000001</c:v>
                </c:pt>
                <c:pt idx="271">
                  <c:v>1983.1030000000001</c:v>
                </c:pt>
                <c:pt idx="272">
                  <c:v>1983.1769999999999</c:v>
                </c:pt>
                <c:pt idx="273">
                  <c:v>1983.432</c:v>
                </c:pt>
                <c:pt idx="274">
                  <c:v>1983.6320000000001</c:v>
                </c:pt>
                <c:pt idx="275">
                  <c:v>1983.788</c:v>
                </c:pt>
                <c:pt idx="276">
                  <c:v>1984.04</c:v>
                </c:pt>
                <c:pt idx="277">
                  <c:v>1984.097</c:v>
                </c:pt>
                <c:pt idx="278">
                  <c:v>1984.3510000000001</c:v>
                </c:pt>
                <c:pt idx="279">
                  <c:v>1984.521</c:v>
                </c:pt>
                <c:pt idx="280">
                  <c:v>1984.5889999999999</c:v>
                </c:pt>
                <c:pt idx="281">
                  <c:v>1984.693</c:v>
                </c:pt>
                <c:pt idx="282">
                  <c:v>1984.8620000000001</c:v>
                </c:pt>
                <c:pt idx="283">
                  <c:v>1984.8869999999999</c:v>
                </c:pt>
                <c:pt idx="284">
                  <c:v>1984.9190000000001</c:v>
                </c:pt>
                <c:pt idx="285">
                  <c:v>1985.0889999999999</c:v>
                </c:pt>
                <c:pt idx="286">
                  <c:v>1985.2260000000001</c:v>
                </c:pt>
                <c:pt idx="287">
                  <c:v>1985.366</c:v>
                </c:pt>
                <c:pt idx="288">
                  <c:v>1985.508</c:v>
                </c:pt>
                <c:pt idx="289">
                  <c:v>1985.6010000000001</c:v>
                </c:pt>
                <c:pt idx="290">
                  <c:v>1985.6890000000001</c:v>
                </c:pt>
                <c:pt idx="291">
                  <c:v>1985.7929999999999</c:v>
                </c:pt>
                <c:pt idx="292">
                  <c:v>1985.8340000000001</c:v>
                </c:pt>
                <c:pt idx="293">
                  <c:v>1985.9190000000001</c:v>
                </c:pt>
                <c:pt idx="294">
                  <c:v>1985.9190000000001</c:v>
                </c:pt>
                <c:pt idx="295">
                  <c:v>1986.0530000000001</c:v>
                </c:pt>
                <c:pt idx="296">
                  <c:v>1986.133</c:v>
                </c:pt>
                <c:pt idx="297">
                  <c:v>1986.229</c:v>
                </c:pt>
                <c:pt idx="298">
                  <c:v>1986.2429999999999</c:v>
                </c:pt>
                <c:pt idx="299">
                  <c:v>1986.2560000000001</c:v>
                </c:pt>
                <c:pt idx="300">
                  <c:v>1986.336</c:v>
                </c:pt>
                <c:pt idx="301">
                  <c:v>1986.366</c:v>
                </c:pt>
                <c:pt idx="302">
                  <c:v>1986.527</c:v>
                </c:pt>
                <c:pt idx="303">
                  <c:v>1986.604</c:v>
                </c:pt>
                <c:pt idx="304">
                  <c:v>1986.6120000000001</c:v>
                </c:pt>
                <c:pt idx="305">
                  <c:v>1986.681</c:v>
                </c:pt>
                <c:pt idx="306">
                  <c:v>1986.758</c:v>
                </c:pt>
                <c:pt idx="307">
                  <c:v>1986.8510000000001</c:v>
                </c:pt>
                <c:pt idx="308">
                  <c:v>1986.933</c:v>
                </c:pt>
                <c:pt idx="309">
                  <c:v>1987.0070000000001</c:v>
                </c:pt>
                <c:pt idx="310">
                  <c:v>1987.106</c:v>
                </c:pt>
                <c:pt idx="311">
                  <c:v>1987.193</c:v>
                </c:pt>
                <c:pt idx="312">
                  <c:v>1987.355</c:v>
                </c:pt>
                <c:pt idx="313">
                  <c:v>1987.443</c:v>
                </c:pt>
                <c:pt idx="314">
                  <c:v>1987.6289999999999</c:v>
                </c:pt>
                <c:pt idx="315">
                  <c:v>1987.9739999999999</c:v>
                </c:pt>
                <c:pt idx="316">
                  <c:v>1988.414</c:v>
                </c:pt>
                <c:pt idx="317">
                  <c:v>1988.5039999999999</c:v>
                </c:pt>
                <c:pt idx="318">
                  <c:v>1988.537</c:v>
                </c:pt>
                <c:pt idx="319">
                  <c:v>1988.6220000000001</c:v>
                </c:pt>
                <c:pt idx="320">
                  <c:v>1988.6679999999999</c:v>
                </c:pt>
                <c:pt idx="321">
                  <c:v>1988.7170000000001</c:v>
                </c:pt>
                <c:pt idx="322">
                  <c:v>1988.81</c:v>
                </c:pt>
                <c:pt idx="323">
                  <c:v>1988.8889999999999</c:v>
                </c:pt>
                <c:pt idx="324">
                  <c:v>1988.9</c:v>
                </c:pt>
                <c:pt idx="325">
                  <c:v>1988.9580000000001</c:v>
                </c:pt>
                <c:pt idx="326">
                  <c:v>1989.075</c:v>
                </c:pt>
                <c:pt idx="327">
                  <c:v>1989.136</c:v>
                </c:pt>
                <c:pt idx="328">
                  <c:v>1989.1489999999999</c:v>
                </c:pt>
                <c:pt idx="329">
                  <c:v>1989.2529999999999</c:v>
                </c:pt>
                <c:pt idx="330">
                  <c:v>1989.385</c:v>
                </c:pt>
                <c:pt idx="331">
                  <c:v>1989.396</c:v>
                </c:pt>
                <c:pt idx="332">
                  <c:v>1989.4780000000001</c:v>
                </c:pt>
                <c:pt idx="333">
                  <c:v>1989.549</c:v>
                </c:pt>
                <c:pt idx="334">
                  <c:v>1989.588</c:v>
                </c:pt>
                <c:pt idx="335">
                  <c:v>1989.6510000000001</c:v>
                </c:pt>
                <c:pt idx="336">
                  <c:v>1989.7380000000001</c:v>
                </c:pt>
                <c:pt idx="337">
                  <c:v>1989.76</c:v>
                </c:pt>
                <c:pt idx="338">
                  <c:v>1989.796</c:v>
                </c:pt>
                <c:pt idx="339">
                  <c:v>1989.9059999999999</c:v>
                </c:pt>
                <c:pt idx="340">
                  <c:v>1989.9469999999999</c:v>
                </c:pt>
                <c:pt idx="341">
                  <c:v>1989.963</c:v>
                </c:pt>
                <c:pt idx="342">
                  <c:v>1990.0530000000001</c:v>
                </c:pt>
                <c:pt idx="343">
                  <c:v>1990.0640000000001</c:v>
                </c:pt>
                <c:pt idx="344">
                  <c:v>1990.1990000000001</c:v>
                </c:pt>
                <c:pt idx="345">
                  <c:v>1990.4290000000001</c:v>
                </c:pt>
                <c:pt idx="346">
                  <c:v>1990.684</c:v>
                </c:pt>
                <c:pt idx="347">
                  <c:v>1990.73</c:v>
                </c:pt>
                <c:pt idx="348">
                  <c:v>1990.886</c:v>
                </c:pt>
                <c:pt idx="349">
                  <c:v>1990.99</c:v>
                </c:pt>
                <c:pt idx="350">
                  <c:v>1991.0450000000001</c:v>
                </c:pt>
                <c:pt idx="351">
                  <c:v>1991.136</c:v>
                </c:pt>
                <c:pt idx="352">
                  <c:v>1991.201</c:v>
                </c:pt>
                <c:pt idx="353">
                  <c:v>1991.33</c:v>
                </c:pt>
                <c:pt idx="354">
                  <c:v>1991.3440000000001</c:v>
                </c:pt>
                <c:pt idx="355">
                  <c:v>1991.4069999999999</c:v>
                </c:pt>
                <c:pt idx="356">
                  <c:v>1991.7329999999999</c:v>
                </c:pt>
                <c:pt idx="357">
                  <c:v>1991.741</c:v>
                </c:pt>
                <c:pt idx="358">
                  <c:v>1991.8119999999999</c:v>
                </c:pt>
                <c:pt idx="359">
                  <c:v>1991.9110000000001</c:v>
                </c:pt>
                <c:pt idx="360">
                  <c:v>1992.1980000000001</c:v>
                </c:pt>
                <c:pt idx="361">
                  <c:v>1992.4659999999999</c:v>
                </c:pt>
                <c:pt idx="362">
                  <c:v>1993.2449999999999</c:v>
                </c:pt>
                <c:pt idx="363">
                  <c:v>1993.3520000000001</c:v>
                </c:pt>
                <c:pt idx="364">
                  <c:v>1993.5219999999999</c:v>
                </c:pt>
                <c:pt idx="365">
                  <c:v>1993.585</c:v>
                </c:pt>
                <c:pt idx="366">
                  <c:v>1993.7139999999999</c:v>
                </c:pt>
                <c:pt idx="367">
                  <c:v>1994.0509999999999</c:v>
                </c:pt>
                <c:pt idx="368">
                  <c:v>1994.133</c:v>
                </c:pt>
                <c:pt idx="369">
                  <c:v>1994.2529999999999</c:v>
                </c:pt>
                <c:pt idx="370">
                  <c:v>1994.432</c:v>
                </c:pt>
                <c:pt idx="371">
                  <c:v>1994.5360000000001</c:v>
                </c:pt>
                <c:pt idx="372">
                  <c:v>1994.662</c:v>
                </c:pt>
                <c:pt idx="373">
                  <c:v>1994.8209999999999</c:v>
                </c:pt>
                <c:pt idx="374">
                  <c:v>1994.895</c:v>
                </c:pt>
                <c:pt idx="375">
                  <c:v>1994.982</c:v>
                </c:pt>
                <c:pt idx="376">
                  <c:v>1995.067</c:v>
                </c:pt>
                <c:pt idx="377">
                  <c:v>1995.171</c:v>
                </c:pt>
                <c:pt idx="378">
                  <c:v>1995.2639999999999</c:v>
                </c:pt>
                <c:pt idx="379">
                  <c:v>1995.3520000000001</c:v>
                </c:pt>
                <c:pt idx="380">
                  <c:v>1995.4670000000001</c:v>
                </c:pt>
                <c:pt idx="381">
                  <c:v>1995.4670000000001</c:v>
                </c:pt>
                <c:pt idx="382">
                  <c:v>1995.53</c:v>
                </c:pt>
                <c:pt idx="383">
                  <c:v>1995.53</c:v>
                </c:pt>
                <c:pt idx="384">
                  <c:v>1995.664</c:v>
                </c:pt>
                <c:pt idx="385">
                  <c:v>1995.664</c:v>
                </c:pt>
                <c:pt idx="386">
                  <c:v>1995.7080000000001</c:v>
                </c:pt>
                <c:pt idx="387">
                  <c:v>1995.752</c:v>
                </c:pt>
                <c:pt idx="388">
                  <c:v>1995.752</c:v>
                </c:pt>
                <c:pt idx="389">
                  <c:v>1995.9110000000001</c:v>
                </c:pt>
                <c:pt idx="390">
                  <c:v>1995.9110000000001</c:v>
                </c:pt>
                <c:pt idx="391">
                  <c:v>1995.9880000000001</c:v>
                </c:pt>
                <c:pt idx="392">
                  <c:v>1995.9880000000001</c:v>
                </c:pt>
                <c:pt idx="393">
                  <c:v>1996.0340000000001</c:v>
                </c:pt>
                <c:pt idx="394">
                  <c:v>1996.0830000000001</c:v>
                </c:pt>
                <c:pt idx="395">
                  <c:v>1996.0830000000001</c:v>
                </c:pt>
                <c:pt idx="396">
                  <c:v>1996.154</c:v>
                </c:pt>
                <c:pt idx="397">
                  <c:v>1996.154</c:v>
                </c:pt>
                <c:pt idx="398">
                  <c:v>1996.269</c:v>
                </c:pt>
                <c:pt idx="399">
                  <c:v>1996.3430000000001</c:v>
                </c:pt>
                <c:pt idx="400">
                  <c:v>1996.4739999999999</c:v>
                </c:pt>
                <c:pt idx="401">
                  <c:v>1996.7170000000001</c:v>
                </c:pt>
                <c:pt idx="402">
                  <c:v>1996.7909999999999</c:v>
                </c:pt>
                <c:pt idx="403">
                  <c:v>1996.7909999999999</c:v>
                </c:pt>
                <c:pt idx="404">
                  <c:v>1997.078</c:v>
                </c:pt>
                <c:pt idx="405">
                  <c:v>1997.078</c:v>
                </c:pt>
                <c:pt idx="406">
                  <c:v>1997.182</c:v>
                </c:pt>
                <c:pt idx="407">
                  <c:v>1997.366</c:v>
                </c:pt>
                <c:pt idx="408">
                  <c:v>1997.5329999999999</c:v>
                </c:pt>
                <c:pt idx="409">
                  <c:v>1999.511</c:v>
                </c:pt>
                <c:pt idx="410">
                  <c:v>1999.511</c:v>
                </c:pt>
                <c:pt idx="411">
                  <c:v>1999.538</c:v>
                </c:pt>
                <c:pt idx="412">
                  <c:v>1999.538</c:v>
                </c:pt>
                <c:pt idx="413">
                  <c:v>1999.61</c:v>
                </c:pt>
                <c:pt idx="414">
                  <c:v>1999.749</c:v>
                </c:pt>
                <c:pt idx="415">
                  <c:v>1999.749</c:v>
                </c:pt>
                <c:pt idx="416">
                  <c:v>1999.807</c:v>
                </c:pt>
                <c:pt idx="417">
                  <c:v>1999.971</c:v>
                </c:pt>
                <c:pt idx="418">
                  <c:v>1999.971</c:v>
                </c:pt>
                <c:pt idx="419">
                  <c:v>1999.971</c:v>
                </c:pt>
                <c:pt idx="420">
                  <c:v>2000.0530000000001</c:v>
                </c:pt>
                <c:pt idx="421">
                  <c:v>2000.0530000000001</c:v>
                </c:pt>
                <c:pt idx="422">
                  <c:v>2000.078</c:v>
                </c:pt>
                <c:pt idx="423">
                  <c:v>2000.097</c:v>
                </c:pt>
                <c:pt idx="424">
                  <c:v>2000.1</c:v>
                </c:pt>
                <c:pt idx="425">
                  <c:v>2000.2339999999999</c:v>
                </c:pt>
                <c:pt idx="426">
                  <c:v>2000.2339999999999</c:v>
                </c:pt>
                <c:pt idx="427">
                  <c:v>2000.296</c:v>
                </c:pt>
                <c:pt idx="428">
                  <c:v>2000.296</c:v>
                </c:pt>
                <c:pt idx="429">
                  <c:v>2000.357</c:v>
                </c:pt>
                <c:pt idx="430">
                  <c:v>2000.357</c:v>
                </c:pt>
                <c:pt idx="431">
                  <c:v>2000.414</c:v>
                </c:pt>
                <c:pt idx="432">
                  <c:v>2000.414</c:v>
                </c:pt>
                <c:pt idx="433">
                  <c:v>2000.414</c:v>
                </c:pt>
                <c:pt idx="434">
                  <c:v>2000.4690000000001</c:v>
                </c:pt>
                <c:pt idx="435">
                  <c:v>2000.712</c:v>
                </c:pt>
                <c:pt idx="436">
                  <c:v>2000.75</c:v>
                </c:pt>
                <c:pt idx="437">
                  <c:v>2000.7860000000001</c:v>
                </c:pt>
                <c:pt idx="438">
                  <c:v>2000.7860000000001</c:v>
                </c:pt>
                <c:pt idx="439">
                  <c:v>2000.884</c:v>
                </c:pt>
                <c:pt idx="440">
                  <c:v>2001.0319999999999</c:v>
                </c:pt>
                <c:pt idx="441">
                  <c:v>2001.0319999999999</c:v>
                </c:pt>
                <c:pt idx="442">
                  <c:v>2001.19</c:v>
                </c:pt>
                <c:pt idx="443">
                  <c:v>2001.19</c:v>
                </c:pt>
                <c:pt idx="444">
                  <c:v>2001.229</c:v>
                </c:pt>
                <c:pt idx="445">
                  <c:v>2001.7329999999999</c:v>
                </c:pt>
                <c:pt idx="446">
                  <c:v>2001.7329999999999</c:v>
                </c:pt>
                <c:pt idx="447">
                  <c:v>2001.7739999999999</c:v>
                </c:pt>
                <c:pt idx="448">
                  <c:v>2001.8119999999999</c:v>
                </c:pt>
                <c:pt idx="449">
                  <c:v>2001.8510000000001</c:v>
                </c:pt>
                <c:pt idx="450">
                  <c:v>2001.922</c:v>
                </c:pt>
                <c:pt idx="451">
                  <c:v>2001.922</c:v>
                </c:pt>
                <c:pt idx="452">
                  <c:v>2001.9549999999999</c:v>
                </c:pt>
                <c:pt idx="453">
                  <c:v>2001.9929999999999</c:v>
                </c:pt>
                <c:pt idx="454">
                  <c:v>2001.9929999999999</c:v>
                </c:pt>
                <c:pt idx="455">
                  <c:v>2002.0260000000001</c:v>
                </c:pt>
                <c:pt idx="456">
                  <c:v>2002.0640000000001</c:v>
                </c:pt>
                <c:pt idx="457">
                  <c:v>2002.114</c:v>
                </c:pt>
                <c:pt idx="458">
                  <c:v>2002.182</c:v>
                </c:pt>
                <c:pt idx="459">
                  <c:v>2002.182</c:v>
                </c:pt>
                <c:pt idx="460">
                  <c:v>2002.248</c:v>
                </c:pt>
                <c:pt idx="461">
                  <c:v>2002.2919999999999</c:v>
                </c:pt>
                <c:pt idx="462">
                  <c:v>2002.33</c:v>
                </c:pt>
                <c:pt idx="463">
                  <c:v>2002.3710000000001</c:v>
                </c:pt>
                <c:pt idx="464">
                  <c:v>2002.41</c:v>
                </c:pt>
                <c:pt idx="465">
                  <c:v>2002.41</c:v>
                </c:pt>
                <c:pt idx="466">
                  <c:v>2002.453</c:v>
                </c:pt>
                <c:pt idx="467">
                  <c:v>2002.508</c:v>
                </c:pt>
                <c:pt idx="468">
                  <c:v>2002.547</c:v>
                </c:pt>
                <c:pt idx="469">
                  <c:v>2002.58</c:v>
                </c:pt>
                <c:pt idx="470">
                  <c:v>2002.58</c:v>
                </c:pt>
                <c:pt idx="471">
                  <c:v>2002.6179999999999</c:v>
                </c:pt>
                <c:pt idx="472">
                  <c:v>2002.675</c:v>
                </c:pt>
                <c:pt idx="473">
                  <c:v>2002.722</c:v>
                </c:pt>
                <c:pt idx="474">
                  <c:v>2002.771</c:v>
                </c:pt>
                <c:pt idx="475">
                  <c:v>2002.8320000000001</c:v>
                </c:pt>
                <c:pt idx="476">
                  <c:v>2002.9110000000001</c:v>
                </c:pt>
                <c:pt idx="477">
                  <c:v>2002.9849999999999</c:v>
                </c:pt>
                <c:pt idx="478">
                  <c:v>2002.9849999999999</c:v>
                </c:pt>
                <c:pt idx="479">
                  <c:v>2003.04</c:v>
                </c:pt>
                <c:pt idx="480">
                  <c:v>2003.086</c:v>
                </c:pt>
                <c:pt idx="481">
                  <c:v>2003.086</c:v>
                </c:pt>
                <c:pt idx="482">
                  <c:v>2003.171</c:v>
                </c:pt>
                <c:pt idx="483">
                  <c:v>2003.2529999999999</c:v>
                </c:pt>
                <c:pt idx="484">
                  <c:v>2003.2529999999999</c:v>
                </c:pt>
                <c:pt idx="485">
                  <c:v>2003.297</c:v>
                </c:pt>
                <c:pt idx="486">
                  <c:v>2003.355</c:v>
                </c:pt>
                <c:pt idx="487">
                  <c:v>2003.415</c:v>
                </c:pt>
                <c:pt idx="488">
                  <c:v>2003.4839999999999</c:v>
                </c:pt>
                <c:pt idx="489">
                  <c:v>2003.4839999999999</c:v>
                </c:pt>
                <c:pt idx="490">
                  <c:v>2003.5160000000001</c:v>
                </c:pt>
                <c:pt idx="491">
                  <c:v>2003.5519999999999</c:v>
                </c:pt>
                <c:pt idx="492">
                  <c:v>2003.61</c:v>
                </c:pt>
                <c:pt idx="493">
                  <c:v>2003.6780000000001</c:v>
                </c:pt>
                <c:pt idx="494">
                  <c:v>2003.769</c:v>
                </c:pt>
                <c:pt idx="495">
                  <c:v>2003.769</c:v>
                </c:pt>
                <c:pt idx="496">
                  <c:v>2003.884</c:v>
                </c:pt>
                <c:pt idx="497">
                  <c:v>2003.941</c:v>
                </c:pt>
                <c:pt idx="498">
                  <c:v>2003.9880000000001</c:v>
                </c:pt>
                <c:pt idx="499">
                  <c:v>2003.9880000000001</c:v>
                </c:pt>
                <c:pt idx="500">
                  <c:v>2004.037</c:v>
                </c:pt>
                <c:pt idx="501">
                  <c:v>2004.086</c:v>
                </c:pt>
                <c:pt idx="502">
                  <c:v>2004.1790000000001</c:v>
                </c:pt>
                <c:pt idx="503">
                  <c:v>2004.223</c:v>
                </c:pt>
                <c:pt idx="504">
                  <c:v>2004.2719999999999</c:v>
                </c:pt>
                <c:pt idx="505">
                  <c:v>2004.337</c:v>
                </c:pt>
                <c:pt idx="506">
                  <c:v>2004.3979999999999</c:v>
                </c:pt>
                <c:pt idx="507">
                  <c:v>2004.441</c:v>
                </c:pt>
                <c:pt idx="508">
                  <c:v>2004.48</c:v>
                </c:pt>
                <c:pt idx="509">
                  <c:v>2004.5260000000001</c:v>
                </c:pt>
                <c:pt idx="510">
                  <c:v>2004.633</c:v>
                </c:pt>
                <c:pt idx="511">
                  <c:v>2004.857</c:v>
                </c:pt>
                <c:pt idx="512">
                  <c:v>2004.857</c:v>
                </c:pt>
                <c:pt idx="513">
                  <c:v>2004.903</c:v>
                </c:pt>
                <c:pt idx="514">
                  <c:v>2004.95</c:v>
                </c:pt>
                <c:pt idx="515">
                  <c:v>2004.95</c:v>
                </c:pt>
                <c:pt idx="516">
                  <c:v>2004.999</c:v>
                </c:pt>
                <c:pt idx="517">
                  <c:v>2005.0509999999999</c:v>
                </c:pt>
                <c:pt idx="518">
                  <c:v>2005.1110000000001</c:v>
                </c:pt>
                <c:pt idx="519">
                  <c:v>2005.182</c:v>
                </c:pt>
                <c:pt idx="520">
                  <c:v>2005.182</c:v>
                </c:pt>
                <c:pt idx="521">
                  <c:v>2005.24</c:v>
                </c:pt>
                <c:pt idx="522">
                  <c:v>2005.24</c:v>
                </c:pt>
                <c:pt idx="523">
                  <c:v>2005.289</c:v>
                </c:pt>
                <c:pt idx="524">
                  <c:v>2005.289</c:v>
                </c:pt>
                <c:pt idx="525">
                  <c:v>2005.289</c:v>
                </c:pt>
                <c:pt idx="526">
                  <c:v>2005.338</c:v>
                </c:pt>
                <c:pt idx="527">
                  <c:v>2005.377</c:v>
                </c:pt>
                <c:pt idx="528">
                  <c:v>2005.432</c:v>
                </c:pt>
                <c:pt idx="529">
                  <c:v>2005.5</c:v>
                </c:pt>
                <c:pt idx="530">
                  <c:v>2005.5519999999999</c:v>
                </c:pt>
                <c:pt idx="531">
                  <c:v>2005.6559999999999</c:v>
                </c:pt>
                <c:pt idx="532">
                  <c:v>2005.7660000000001</c:v>
                </c:pt>
                <c:pt idx="533">
                  <c:v>2005.9110000000001</c:v>
                </c:pt>
                <c:pt idx="534">
                  <c:v>2006.04</c:v>
                </c:pt>
                <c:pt idx="535">
                  <c:v>2006.1489999999999</c:v>
                </c:pt>
                <c:pt idx="536">
                  <c:v>2006.297</c:v>
                </c:pt>
                <c:pt idx="537">
                  <c:v>2006.4069999999999</c:v>
                </c:pt>
                <c:pt idx="538">
                  <c:v>2006.508</c:v>
                </c:pt>
                <c:pt idx="539">
                  <c:v>2006.623</c:v>
                </c:pt>
                <c:pt idx="540">
                  <c:v>2006.623</c:v>
                </c:pt>
                <c:pt idx="541">
                  <c:v>2006.7190000000001</c:v>
                </c:pt>
                <c:pt idx="542">
                  <c:v>2006.7739999999999</c:v>
                </c:pt>
                <c:pt idx="543">
                  <c:v>2006.8150000000001</c:v>
                </c:pt>
                <c:pt idx="544">
                  <c:v>2007.056</c:v>
                </c:pt>
                <c:pt idx="545">
                  <c:v>2007.374</c:v>
                </c:pt>
                <c:pt idx="546">
                  <c:v>2007.44</c:v>
                </c:pt>
                <c:pt idx="547">
                  <c:v>2007.5440000000001</c:v>
                </c:pt>
                <c:pt idx="548">
                  <c:v>2007.61</c:v>
                </c:pt>
                <c:pt idx="549">
                  <c:v>2007.7249999999999</c:v>
                </c:pt>
                <c:pt idx="550">
                  <c:v>2007.826</c:v>
                </c:pt>
                <c:pt idx="551">
                  <c:v>2007.9359999999999</c:v>
                </c:pt>
                <c:pt idx="552">
                  <c:v>2008.0450000000001</c:v>
                </c:pt>
                <c:pt idx="553">
                  <c:v>2008.1679999999999</c:v>
                </c:pt>
                <c:pt idx="554">
                  <c:v>2008.2719999999999</c:v>
                </c:pt>
                <c:pt idx="555">
                  <c:v>2008.3779999999999</c:v>
                </c:pt>
                <c:pt idx="556">
                  <c:v>2008.482</c:v>
                </c:pt>
                <c:pt idx="557">
                  <c:v>2008.575</c:v>
                </c:pt>
                <c:pt idx="558">
                  <c:v>2008.654</c:v>
                </c:pt>
                <c:pt idx="559">
                  <c:v>2008.807</c:v>
                </c:pt>
                <c:pt idx="560">
                  <c:v>2008.925</c:v>
                </c:pt>
                <c:pt idx="561">
                  <c:v>2009.0340000000001</c:v>
                </c:pt>
                <c:pt idx="562">
                  <c:v>2009.116</c:v>
                </c:pt>
                <c:pt idx="563">
                  <c:v>2009.232</c:v>
                </c:pt>
                <c:pt idx="564">
                  <c:v>2009.3440000000001</c:v>
                </c:pt>
                <c:pt idx="565">
                  <c:v>2009.38</c:v>
                </c:pt>
                <c:pt idx="566">
                  <c:v>2009.421</c:v>
                </c:pt>
                <c:pt idx="567">
                  <c:v>2009.5409999999999</c:v>
                </c:pt>
                <c:pt idx="568">
                  <c:v>2009.596</c:v>
                </c:pt>
                <c:pt idx="569">
                  <c:v>2009.67</c:v>
                </c:pt>
                <c:pt idx="570">
                  <c:v>2009.7059999999999</c:v>
                </c:pt>
                <c:pt idx="571">
                  <c:v>2009.818</c:v>
                </c:pt>
                <c:pt idx="572">
                  <c:v>2009.8620000000001</c:v>
                </c:pt>
                <c:pt idx="573">
                  <c:v>2009.8969999999999</c:v>
                </c:pt>
                <c:pt idx="574">
                  <c:v>2010.067</c:v>
                </c:pt>
                <c:pt idx="575">
                  <c:v>2010.3030000000001</c:v>
                </c:pt>
                <c:pt idx="576">
                  <c:v>2010.338</c:v>
                </c:pt>
                <c:pt idx="577">
                  <c:v>2010.434</c:v>
                </c:pt>
                <c:pt idx="578">
                  <c:v>2010.5820000000001</c:v>
                </c:pt>
                <c:pt idx="579">
                  <c:v>2010.675</c:v>
                </c:pt>
                <c:pt idx="580">
                  <c:v>2010.7850000000001</c:v>
                </c:pt>
                <c:pt idx="581">
                  <c:v>2010.8810000000001</c:v>
                </c:pt>
                <c:pt idx="582">
                  <c:v>2010.9190000000001</c:v>
                </c:pt>
                <c:pt idx="583">
                  <c:v>2011.0119999999999</c:v>
                </c:pt>
                <c:pt idx="584">
                  <c:v>2011.0509999999999</c:v>
                </c:pt>
                <c:pt idx="585">
                  <c:v>2011.1579999999999</c:v>
                </c:pt>
                <c:pt idx="586">
                  <c:v>2011.2429999999999</c:v>
                </c:pt>
                <c:pt idx="587">
                  <c:v>2011.3219999999999</c:v>
                </c:pt>
                <c:pt idx="588">
                  <c:v>2011.412</c:v>
                </c:pt>
                <c:pt idx="589">
                  <c:v>2011.527</c:v>
                </c:pt>
                <c:pt idx="590">
                  <c:v>2011.634</c:v>
                </c:pt>
                <c:pt idx="591">
                  <c:v>2011.7329999999999</c:v>
                </c:pt>
                <c:pt idx="592">
                  <c:v>2011.856</c:v>
                </c:pt>
                <c:pt idx="593">
                  <c:v>2011.9739999999999</c:v>
                </c:pt>
                <c:pt idx="594">
                  <c:v>2012.0940000000001</c:v>
                </c:pt>
                <c:pt idx="595">
                  <c:v>2012.2090000000001</c:v>
                </c:pt>
                <c:pt idx="596">
                  <c:v>2012.316</c:v>
                </c:pt>
                <c:pt idx="597">
                  <c:v>2012.4280000000001</c:v>
                </c:pt>
                <c:pt idx="598">
                  <c:v>2012.433</c:v>
                </c:pt>
                <c:pt idx="599">
                  <c:v>2012.4690000000001</c:v>
                </c:pt>
                <c:pt idx="600">
                  <c:v>2012.5039999999999</c:v>
                </c:pt>
                <c:pt idx="601">
                  <c:v>2012.6030000000001</c:v>
                </c:pt>
                <c:pt idx="602">
                  <c:v>2012.6980000000001</c:v>
                </c:pt>
                <c:pt idx="603">
                  <c:v>2012.739</c:v>
                </c:pt>
                <c:pt idx="604">
                  <c:v>2012.7449999999999</c:v>
                </c:pt>
                <c:pt idx="605">
                  <c:v>2012.857</c:v>
                </c:pt>
                <c:pt idx="606">
                  <c:v>2012.9110000000001</c:v>
                </c:pt>
                <c:pt idx="607">
                  <c:v>2012.9960000000001</c:v>
                </c:pt>
                <c:pt idx="608">
                  <c:v>2012.9960000000001</c:v>
                </c:pt>
                <c:pt idx="609">
                  <c:v>2013.114</c:v>
                </c:pt>
                <c:pt idx="610">
                  <c:v>2013.13</c:v>
                </c:pt>
                <c:pt idx="611">
                  <c:v>2013.1659999999999</c:v>
                </c:pt>
                <c:pt idx="612">
                  <c:v>2013.1959999999999</c:v>
                </c:pt>
                <c:pt idx="613">
                  <c:v>2013.232</c:v>
                </c:pt>
                <c:pt idx="614">
                  <c:v>2013.289</c:v>
                </c:pt>
                <c:pt idx="615">
                  <c:v>2013.3689999999999</c:v>
                </c:pt>
                <c:pt idx="616">
                  <c:v>2013.38</c:v>
                </c:pt>
                <c:pt idx="617">
                  <c:v>2013.4670000000001</c:v>
                </c:pt>
                <c:pt idx="618">
                  <c:v>2013.489</c:v>
                </c:pt>
                <c:pt idx="619">
                  <c:v>2013.6559999999999</c:v>
                </c:pt>
                <c:pt idx="620">
                  <c:v>2013.73</c:v>
                </c:pt>
                <c:pt idx="621">
                  <c:v>2013.7380000000001</c:v>
                </c:pt>
                <c:pt idx="622">
                  <c:v>2013.758</c:v>
                </c:pt>
                <c:pt idx="623">
                  <c:v>2013.8320000000001</c:v>
                </c:pt>
                <c:pt idx="624">
                  <c:v>2013.925</c:v>
                </c:pt>
                <c:pt idx="625">
                  <c:v>2014.0429999999999</c:v>
                </c:pt>
                <c:pt idx="626">
                  <c:v>2014.2260000000001</c:v>
                </c:pt>
                <c:pt idx="627">
                  <c:v>2014.2260000000001</c:v>
                </c:pt>
                <c:pt idx="628">
                  <c:v>2014.2639999999999</c:v>
                </c:pt>
                <c:pt idx="629">
                  <c:v>2014.2639999999999</c:v>
                </c:pt>
                <c:pt idx="630">
                  <c:v>2014.3140000000001</c:v>
                </c:pt>
                <c:pt idx="631">
                  <c:v>2014.412</c:v>
                </c:pt>
                <c:pt idx="632">
                  <c:v>2014.5550000000001</c:v>
                </c:pt>
                <c:pt idx="633">
                  <c:v>2014.653</c:v>
                </c:pt>
                <c:pt idx="634">
                  <c:v>2014.7550000000001</c:v>
                </c:pt>
                <c:pt idx="635">
                  <c:v>2014.856</c:v>
                </c:pt>
                <c:pt idx="636">
                  <c:v>2014.9380000000001</c:v>
                </c:pt>
                <c:pt idx="637">
                  <c:v>2014.9549999999999</c:v>
                </c:pt>
                <c:pt idx="638">
                  <c:v>2015.5740000000001</c:v>
                </c:pt>
                <c:pt idx="639">
                  <c:v>2015.5740000000001</c:v>
                </c:pt>
              </c:numCache>
            </c:numRef>
          </c:xVal>
          <c:yVal>
            <c:numRef>
              <c:f>'SH New Zealand D14C'!$J$6:$J$645</c:f>
              <c:numCache>
                <c:formatCode>General</c:formatCode>
                <c:ptCount val="640"/>
                <c:pt idx="0">
                  <c:v>-17.7</c:v>
                </c:pt>
                <c:pt idx="1">
                  <c:v>-10.1</c:v>
                </c:pt>
                <c:pt idx="2">
                  <c:v>-1.4</c:v>
                </c:pt>
                <c:pt idx="3">
                  <c:v>-10.4</c:v>
                </c:pt>
                <c:pt idx="4">
                  <c:v>-4.2</c:v>
                </c:pt>
                <c:pt idx="5">
                  <c:v>-11.8</c:v>
                </c:pt>
                <c:pt idx="6">
                  <c:v>0.1</c:v>
                </c:pt>
                <c:pt idx="7">
                  <c:v>5.6</c:v>
                </c:pt>
                <c:pt idx="8">
                  <c:v>37.799999999999997</c:v>
                </c:pt>
                <c:pt idx="9">
                  <c:v>18.100000000000001</c:v>
                </c:pt>
                <c:pt idx="10">
                  <c:v>10.1</c:v>
                </c:pt>
                <c:pt idx="11">
                  <c:v>13.6</c:v>
                </c:pt>
                <c:pt idx="12">
                  <c:v>18.3</c:v>
                </c:pt>
                <c:pt idx="13">
                  <c:v>24.9</c:v>
                </c:pt>
                <c:pt idx="14">
                  <c:v>39</c:v>
                </c:pt>
                <c:pt idx="15">
                  <c:v>41.5</c:v>
                </c:pt>
                <c:pt idx="16">
                  <c:v>16.600000000000001</c:v>
                </c:pt>
                <c:pt idx="17">
                  <c:v>44.8</c:v>
                </c:pt>
                <c:pt idx="18">
                  <c:v>43.3</c:v>
                </c:pt>
                <c:pt idx="19">
                  <c:v>51.3</c:v>
                </c:pt>
                <c:pt idx="20">
                  <c:v>46.2</c:v>
                </c:pt>
                <c:pt idx="21">
                  <c:v>51.6</c:v>
                </c:pt>
                <c:pt idx="22">
                  <c:v>62</c:v>
                </c:pt>
                <c:pt idx="23">
                  <c:v>67.5</c:v>
                </c:pt>
                <c:pt idx="24">
                  <c:v>76.2</c:v>
                </c:pt>
                <c:pt idx="25">
                  <c:v>77.7</c:v>
                </c:pt>
                <c:pt idx="26">
                  <c:v>81</c:v>
                </c:pt>
                <c:pt idx="27">
                  <c:v>93.9</c:v>
                </c:pt>
                <c:pt idx="28">
                  <c:v>116.9</c:v>
                </c:pt>
                <c:pt idx="29">
                  <c:v>110.1</c:v>
                </c:pt>
                <c:pt idx="30">
                  <c:v>121.1</c:v>
                </c:pt>
                <c:pt idx="31">
                  <c:v>126</c:v>
                </c:pt>
                <c:pt idx="32">
                  <c:v>137.19999999999999</c:v>
                </c:pt>
                <c:pt idx="33">
                  <c:v>132.69999999999999</c:v>
                </c:pt>
                <c:pt idx="34">
                  <c:v>150</c:v>
                </c:pt>
                <c:pt idx="35">
                  <c:v>141.9</c:v>
                </c:pt>
                <c:pt idx="36">
                  <c:v>164.6</c:v>
                </c:pt>
                <c:pt idx="37">
                  <c:v>171.4</c:v>
                </c:pt>
                <c:pt idx="38">
                  <c:v>181.7</c:v>
                </c:pt>
                <c:pt idx="39">
                  <c:v>181.8</c:v>
                </c:pt>
                <c:pt idx="40">
                  <c:v>187.9</c:v>
                </c:pt>
                <c:pt idx="41">
                  <c:v>187.3</c:v>
                </c:pt>
                <c:pt idx="42">
                  <c:v>193.6</c:v>
                </c:pt>
                <c:pt idx="43">
                  <c:v>195.8</c:v>
                </c:pt>
                <c:pt idx="44">
                  <c:v>198.4</c:v>
                </c:pt>
                <c:pt idx="45">
                  <c:v>193.7</c:v>
                </c:pt>
                <c:pt idx="46">
                  <c:v>194.9</c:v>
                </c:pt>
                <c:pt idx="47">
                  <c:v>207.1</c:v>
                </c:pt>
                <c:pt idx="48">
                  <c:v>201.9</c:v>
                </c:pt>
                <c:pt idx="49">
                  <c:v>196.6</c:v>
                </c:pt>
                <c:pt idx="50">
                  <c:v>198.4</c:v>
                </c:pt>
                <c:pt idx="51">
                  <c:v>197.9</c:v>
                </c:pt>
                <c:pt idx="52">
                  <c:v>182.9</c:v>
                </c:pt>
                <c:pt idx="53">
                  <c:v>237.2</c:v>
                </c:pt>
                <c:pt idx="54">
                  <c:v>227.3</c:v>
                </c:pt>
                <c:pt idx="55">
                  <c:v>197.4</c:v>
                </c:pt>
                <c:pt idx="56">
                  <c:v>207.3</c:v>
                </c:pt>
                <c:pt idx="57">
                  <c:v>214.3</c:v>
                </c:pt>
                <c:pt idx="58">
                  <c:v>189.4</c:v>
                </c:pt>
                <c:pt idx="59">
                  <c:v>233.5</c:v>
                </c:pt>
                <c:pt idx="60">
                  <c:v>250.5</c:v>
                </c:pt>
                <c:pt idx="61">
                  <c:v>266.60000000000002</c:v>
                </c:pt>
                <c:pt idx="62">
                  <c:v>265.5</c:v>
                </c:pt>
                <c:pt idx="63">
                  <c:v>269.7</c:v>
                </c:pt>
                <c:pt idx="64">
                  <c:v>266.3</c:v>
                </c:pt>
                <c:pt idx="65">
                  <c:v>280.89999999999998</c:v>
                </c:pt>
                <c:pt idx="66">
                  <c:v>284.3</c:v>
                </c:pt>
                <c:pt idx="67">
                  <c:v>313.2</c:v>
                </c:pt>
                <c:pt idx="68">
                  <c:v>331</c:v>
                </c:pt>
                <c:pt idx="69">
                  <c:v>355.5</c:v>
                </c:pt>
                <c:pt idx="70">
                  <c:v>405.1</c:v>
                </c:pt>
                <c:pt idx="71">
                  <c:v>374.8</c:v>
                </c:pt>
                <c:pt idx="72">
                  <c:v>429.5</c:v>
                </c:pt>
                <c:pt idx="73">
                  <c:v>445.7</c:v>
                </c:pt>
                <c:pt idx="74">
                  <c:v>472.5</c:v>
                </c:pt>
                <c:pt idx="75">
                  <c:v>500.2</c:v>
                </c:pt>
                <c:pt idx="76">
                  <c:v>498.2</c:v>
                </c:pt>
                <c:pt idx="77">
                  <c:v>542.29999999999995</c:v>
                </c:pt>
                <c:pt idx="78">
                  <c:v>567.5</c:v>
                </c:pt>
                <c:pt idx="79">
                  <c:v>506.9</c:v>
                </c:pt>
                <c:pt idx="80">
                  <c:v>621.9</c:v>
                </c:pt>
                <c:pt idx="81">
                  <c:v>615.79999999999995</c:v>
                </c:pt>
                <c:pt idx="82">
                  <c:v>689.4</c:v>
                </c:pt>
                <c:pt idx="83">
                  <c:v>633.6</c:v>
                </c:pt>
                <c:pt idx="84">
                  <c:v>634</c:v>
                </c:pt>
                <c:pt idx="85">
                  <c:v>615.1</c:v>
                </c:pt>
                <c:pt idx="86">
                  <c:v>694.6</c:v>
                </c:pt>
                <c:pt idx="87">
                  <c:v>614.1</c:v>
                </c:pt>
                <c:pt idx="88">
                  <c:v>634.20000000000005</c:v>
                </c:pt>
                <c:pt idx="89">
                  <c:v>625.79999999999995</c:v>
                </c:pt>
                <c:pt idx="90">
                  <c:v>634.4</c:v>
                </c:pt>
                <c:pt idx="91">
                  <c:v>647.29999999999995</c:v>
                </c:pt>
                <c:pt idx="92">
                  <c:v>646.5</c:v>
                </c:pt>
                <c:pt idx="93">
                  <c:v>631.79999999999995</c:v>
                </c:pt>
                <c:pt idx="94">
                  <c:v>622</c:v>
                </c:pt>
                <c:pt idx="95">
                  <c:v>612.4</c:v>
                </c:pt>
                <c:pt idx="96">
                  <c:v>612.1</c:v>
                </c:pt>
                <c:pt idx="97">
                  <c:v>590.9</c:v>
                </c:pt>
                <c:pt idx="98">
                  <c:v>625.29999999999995</c:v>
                </c:pt>
                <c:pt idx="99">
                  <c:v>614.79999999999995</c:v>
                </c:pt>
                <c:pt idx="100">
                  <c:v>614.9</c:v>
                </c:pt>
                <c:pt idx="101">
                  <c:v>627.79999999999995</c:v>
                </c:pt>
                <c:pt idx="102">
                  <c:v>616.4</c:v>
                </c:pt>
                <c:pt idx="103">
                  <c:v>602.9</c:v>
                </c:pt>
                <c:pt idx="104">
                  <c:v>608.9</c:v>
                </c:pt>
                <c:pt idx="105">
                  <c:v>596.5</c:v>
                </c:pt>
                <c:pt idx="106">
                  <c:v>589.29999999999995</c:v>
                </c:pt>
                <c:pt idx="107">
                  <c:v>571.4</c:v>
                </c:pt>
                <c:pt idx="108">
                  <c:v>574.9</c:v>
                </c:pt>
                <c:pt idx="109">
                  <c:v>586</c:v>
                </c:pt>
                <c:pt idx="110">
                  <c:v>579.6</c:v>
                </c:pt>
                <c:pt idx="111">
                  <c:v>583</c:v>
                </c:pt>
                <c:pt idx="112">
                  <c:v>582.5</c:v>
                </c:pt>
                <c:pt idx="113">
                  <c:v>572.79999999999995</c:v>
                </c:pt>
                <c:pt idx="114">
                  <c:v>547.6</c:v>
                </c:pt>
                <c:pt idx="115">
                  <c:v>560.4</c:v>
                </c:pt>
                <c:pt idx="116">
                  <c:v>561.6</c:v>
                </c:pt>
                <c:pt idx="117">
                  <c:v>550.5</c:v>
                </c:pt>
                <c:pt idx="118">
                  <c:v>538.20000000000005</c:v>
                </c:pt>
                <c:pt idx="119">
                  <c:v>535.6</c:v>
                </c:pt>
                <c:pt idx="120">
                  <c:v>531.6</c:v>
                </c:pt>
                <c:pt idx="121">
                  <c:v>532.79999999999995</c:v>
                </c:pt>
                <c:pt idx="122">
                  <c:v>537.70000000000005</c:v>
                </c:pt>
                <c:pt idx="123">
                  <c:v>541.70000000000005</c:v>
                </c:pt>
                <c:pt idx="124">
                  <c:v>541.20000000000005</c:v>
                </c:pt>
                <c:pt idx="125">
                  <c:v>539.6</c:v>
                </c:pt>
                <c:pt idx="126">
                  <c:v>539.1</c:v>
                </c:pt>
                <c:pt idx="127">
                  <c:v>537.70000000000005</c:v>
                </c:pt>
                <c:pt idx="128">
                  <c:v>550.4</c:v>
                </c:pt>
                <c:pt idx="129">
                  <c:v>545.4</c:v>
                </c:pt>
                <c:pt idx="130">
                  <c:v>530.29999999999995</c:v>
                </c:pt>
                <c:pt idx="131">
                  <c:v>539.5</c:v>
                </c:pt>
                <c:pt idx="132">
                  <c:v>525.1</c:v>
                </c:pt>
                <c:pt idx="133">
                  <c:v>526.20000000000005</c:v>
                </c:pt>
                <c:pt idx="134">
                  <c:v>522.70000000000005</c:v>
                </c:pt>
                <c:pt idx="135">
                  <c:v>545</c:v>
                </c:pt>
                <c:pt idx="136">
                  <c:v>531.20000000000005</c:v>
                </c:pt>
                <c:pt idx="137">
                  <c:v>510.2</c:v>
                </c:pt>
                <c:pt idx="138">
                  <c:v>510.2</c:v>
                </c:pt>
                <c:pt idx="139">
                  <c:v>535.29999999999995</c:v>
                </c:pt>
                <c:pt idx="140">
                  <c:v>520.4</c:v>
                </c:pt>
                <c:pt idx="141">
                  <c:v>513.5</c:v>
                </c:pt>
                <c:pt idx="142">
                  <c:v>516.1</c:v>
                </c:pt>
                <c:pt idx="143">
                  <c:v>506</c:v>
                </c:pt>
                <c:pt idx="144">
                  <c:v>497.5</c:v>
                </c:pt>
                <c:pt idx="145">
                  <c:v>508</c:v>
                </c:pt>
                <c:pt idx="146">
                  <c:v>498.6</c:v>
                </c:pt>
                <c:pt idx="147">
                  <c:v>497.5</c:v>
                </c:pt>
                <c:pt idx="148">
                  <c:v>495.6</c:v>
                </c:pt>
                <c:pt idx="149">
                  <c:v>500.6</c:v>
                </c:pt>
                <c:pt idx="150">
                  <c:v>494.7</c:v>
                </c:pt>
                <c:pt idx="151">
                  <c:v>508.3</c:v>
                </c:pt>
                <c:pt idx="152">
                  <c:v>500.9</c:v>
                </c:pt>
                <c:pt idx="153">
                  <c:v>499.6</c:v>
                </c:pt>
                <c:pt idx="154">
                  <c:v>498.9</c:v>
                </c:pt>
                <c:pt idx="155">
                  <c:v>494.3</c:v>
                </c:pt>
                <c:pt idx="156">
                  <c:v>483.4</c:v>
                </c:pt>
                <c:pt idx="157">
                  <c:v>478.8</c:v>
                </c:pt>
                <c:pt idx="158">
                  <c:v>492.6</c:v>
                </c:pt>
                <c:pt idx="159">
                  <c:v>479.3</c:v>
                </c:pt>
                <c:pt idx="160">
                  <c:v>484.5</c:v>
                </c:pt>
                <c:pt idx="161">
                  <c:v>491.6</c:v>
                </c:pt>
                <c:pt idx="162">
                  <c:v>474.8</c:v>
                </c:pt>
                <c:pt idx="163">
                  <c:v>482.3</c:v>
                </c:pt>
                <c:pt idx="164">
                  <c:v>468.1</c:v>
                </c:pt>
                <c:pt idx="165">
                  <c:v>469.5</c:v>
                </c:pt>
                <c:pt idx="166">
                  <c:v>470</c:v>
                </c:pt>
                <c:pt idx="167">
                  <c:v>466</c:v>
                </c:pt>
                <c:pt idx="168">
                  <c:v>450.4</c:v>
                </c:pt>
                <c:pt idx="169">
                  <c:v>450</c:v>
                </c:pt>
                <c:pt idx="170">
                  <c:v>450</c:v>
                </c:pt>
                <c:pt idx="171">
                  <c:v>447.3</c:v>
                </c:pt>
                <c:pt idx="172">
                  <c:v>454.1</c:v>
                </c:pt>
                <c:pt idx="173">
                  <c:v>454</c:v>
                </c:pt>
                <c:pt idx="174">
                  <c:v>442.8</c:v>
                </c:pt>
                <c:pt idx="175">
                  <c:v>435.1</c:v>
                </c:pt>
                <c:pt idx="176">
                  <c:v>427.2</c:v>
                </c:pt>
                <c:pt idx="177">
                  <c:v>415.8</c:v>
                </c:pt>
                <c:pt idx="178">
                  <c:v>426</c:v>
                </c:pt>
                <c:pt idx="179">
                  <c:v>434.3</c:v>
                </c:pt>
                <c:pt idx="180">
                  <c:v>417.3</c:v>
                </c:pt>
                <c:pt idx="181">
                  <c:v>412.8</c:v>
                </c:pt>
                <c:pt idx="182">
                  <c:v>405.1</c:v>
                </c:pt>
                <c:pt idx="183">
                  <c:v>418.7</c:v>
                </c:pt>
                <c:pt idx="184">
                  <c:v>417.4</c:v>
                </c:pt>
                <c:pt idx="185">
                  <c:v>386.9</c:v>
                </c:pt>
                <c:pt idx="186">
                  <c:v>359.6</c:v>
                </c:pt>
                <c:pt idx="187">
                  <c:v>394.4</c:v>
                </c:pt>
                <c:pt idx="188">
                  <c:v>392.4</c:v>
                </c:pt>
                <c:pt idx="189">
                  <c:v>405.1</c:v>
                </c:pt>
                <c:pt idx="190">
                  <c:v>398.7</c:v>
                </c:pt>
                <c:pt idx="191">
                  <c:v>401.8</c:v>
                </c:pt>
                <c:pt idx="192">
                  <c:v>393.7</c:v>
                </c:pt>
                <c:pt idx="193">
                  <c:v>396.3</c:v>
                </c:pt>
                <c:pt idx="194">
                  <c:v>399</c:v>
                </c:pt>
                <c:pt idx="195">
                  <c:v>400.6</c:v>
                </c:pt>
                <c:pt idx="196">
                  <c:v>397.6</c:v>
                </c:pt>
                <c:pt idx="197">
                  <c:v>389.2</c:v>
                </c:pt>
                <c:pt idx="198">
                  <c:v>384.4</c:v>
                </c:pt>
                <c:pt idx="199">
                  <c:v>377.4</c:v>
                </c:pt>
                <c:pt idx="200">
                  <c:v>378.2</c:v>
                </c:pt>
                <c:pt idx="201">
                  <c:v>367.6</c:v>
                </c:pt>
                <c:pt idx="202">
                  <c:v>354</c:v>
                </c:pt>
                <c:pt idx="203">
                  <c:v>365.4</c:v>
                </c:pt>
                <c:pt idx="204">
                  <c:v>363.9</c:v>
                </c:pt>
                <c:pt idx="205">
                  <c:v>370.8</c:v>
                </c:pt>
                <c:pt idx="206">
                  <c:v>373.4</c:v>
                </c:pt>
                <c:pt idx="207">
                  <c:v>368.1</c:v>
                </c:pt>
                <c:pt idx="208">
                  <c:v>366.6</c:v>
                </c:pt>
                <c:pt idx="209">
                  <c:v>346</c:v>
                </c:pt>
                <c:pt idx="210">
                  <c:v>359.6</c:v>
                </c:pt>
                <c:pt idx="211">
                  <c:v>361</c:v>
                </c:pt>
                <c:pt idx="212">
                  <c:v>365.1</c:v>
                </c:pt>
                <c:pt idx="213">
                  <c:v>343.3</c:v>
                </c:pt>
                <c:pt idx="214">
                  <c:v>344.3</c:v>
                </c:pt>
                <c:pt idx="215">
                  <c:v>346.5</c:v>
                </c:pt>
                <c:pt idx="216">
                  <c:v>329.7</c:v>
                </c:pt>
                <c:pt idx="217">
                  <c:v>332.9</c:v>
                </c:pt>
                <c:pt idx="218">
                  <c:v>347.2</c:v>
                </c:pt>
                <c:pt idx="219">
                  <c:v>335.5</c:v>
                </c:pt>
                <c:pt idx="220">
                  <c:v>332.9</c:v>
                </c:pt>
                <c:pt idx="221">
                  <c:v>335.5</c:v>
                </c:pt>
                <c:pt idx="222">
                  <c:v>332.6</c:v>
                </c:pt>
                <c:pt idx="223">
                  <c:v>323.7</c:v>
                </c:pt>
                <c:pt idx="224">
                  <c:v>317.7</c:v>
                </c:pt>
                <c:pt idx="225">
                  <c:v>322</c:v>
                </c:pt>
                <c:pt idx="226">
                  <c:v>325.10000000000002</c:v>
                </c:pt>
                <c:pt idx="227">
                  <c:v>314.7</c:v>
                </c:pt>
                <c:pt idx="228">
                  <c:v>310.5</c:v>
                </c:pt>
                <c:pt idx="229">
                  <c:v>314.89999999999998</c:v>
                </c:pt>
                <c:pt idx="230">
                  <c:v>308.89999999999998</c:v>
                </c:pt>
                <c:pt idx="231">
                  <c:v>309</c:v>
                </c:pt>
                <c:pt idx="232">
                  <c:v>321.3</c:v>
                </c:pt>
                <c:pt idx="233">
                  <c:v>308.10000000000002</c:v>
                </c:pt>
                <c:pt idx="234">
                  <c:v>310.39999999999998</c:v>
                </c:pt>
                <c:pt idx="235">
                  <c:v>302.89999999999998</c:v>
                </c:pt>
                <c:pt idx="236">
                  <c:v>304.3</c:v>
                </c:pt>
                <c:pt idx="237">
                  <c:v>296.3</c:v>
                </c:pt>
                <c:pt idx="238">
                  <c:v>292.39999999999998</c:v>
                </c:pt>
                <c:pt idx="239">
                  <c:v>298.7</c:v>
                </c:pt>
                <c:pt idx="240">
                  <c:v>284</c:v>
                </c:pt>
                <c:pt idx="241">
                  <c:v>282.89999999999998</c:v>
                </c:pt>
                <c:pt idx="242">
                  <c:v>303.7</c:v>
                </c:pt>
                <c:pt idx="243">
                  <c:v>276.60000000000002</c:v>
                </c:pt>
                <c:pt idx="244">
                  <c:v>282.5</c:v>
                </c:pt>
                <c:pt idx="245">
                  <c:v>289.10000000000002</c:v>
                </c:pt>
                <c:pt idx="246">
                  <c:v>277.7</c:v>
                </c:pt>
                <c:pt idx="247">
                  <c:v>279.5</c:v>
                </c:pt>
                <c:pt idx="248">
                  <c:v>281.5</c:v>
                </c:pt>
                <c:pt idx="249">
                  <c:v>274.39999999999998</c:v>
                </c:pt>
                <c:pt idx="250">
                  <c:v>278.2</c:v>
                </c:pt>
                <c:pt idx="251">
                  <c:v>282.7</c:v>
                </c:pt>
                <c:pt idx="252">
                  <c:v>272.89999999999998</c:v>
                </c:pt>
                <c:pt idx="253">
                  <c:v>268.60000000000002</c:v>
                </c:pt>
                <c:pt idx="254">
                  <c:v>266</c:v>
                </c:pt>
                <c:pt idx="255">
                  <c:v>260.89999999999998</c:v>
                </c:pt>
                <c:pt idx="256">
                  <c:v>264.10000000000002</c:v>
                </c:pt>
                <c:pt idx="257">
                  <c:v>271</c:v>
                </c:pt>
                <c:pt idx="258">
                  <c:v>263.39999999999998</c:v>
                </c:pt>
                <c:pt idx="259">
                  <c:v>259.60000000000002</c:v>
                </c:pt>
                <c:pt idx="260">
                  <c:v>258</c:v>
                </c:pt>
                <c:pt idx="261">
                  <c:v>256.89999999999998</c:v>
                </c:pt>
                <c:pt idx="262">
                  <c:v>254.7</c:v>
                </c:pt>
                <c:pt idx="263">
                  <c:v>254.8</c:v>
                </c:pt>
                <c:pt idx="264">
                  <c:v>245.2</c:v>
                </c:pt>
                <c:pt idx="265">
                  <c:v>248.5</c:v>
                </c:pt>
                <c:pt idx="266">
                  <c:v>249.1</c:v>
                </c:pt>
                <c:pt idx="267">
                  <c:v>241.2</c:v>
                </c:pt>
                <c:pt idx="268">
                  <c:v>244.1</c:v>
                </c:pt>
                <c:pt idx="269">
                  <c:v>235.6</c:v>
                </c:pt>
                <c:pt idx="270">
                  <c:v>233.6</c:v>
                </c:pt>
                <c:pt idx="271">
                  <c:v>227.4</c:v>
                </c:pt>
                <c:pt idx="272">
                  <c:v>233.9</c:v>
                </c:pt>
                <c:pt idx="273">
                  <c:v>235.6</c:v>
                </c:pt>
                <c:pt idx="274">
                  <c:v>234.9</c:v>
                </c:pt>
                <c:pt idx="275">
                  <c:v>221.1</c:v>
                </c:pt>
                <c:pt idx="276">
                  <c:v>217.5</c:v>
                </c:pt>
                <c:pt idx="277">
                  <c:v>230.3</c:v>
                </c:pt>
                <c:pt idx="278">
                  <c:v>214.1</c:v>
                </c:pt>
                <c:pt idx="279">
                  <c:v>214.6</c:v>
                </c:pt>
                <c:pt idx="280">
                  <c:v>238.1</c:v>
                </c:pt>
                <c:pt idx="281">
                  <c:v>208.1</c:v>
                </c:pt>
                <c:pt idx="282">
                  <c:v>206.9</c:v>
                </c:pt>
                <c:pt idx="283">
                  <c:v>202.6</c:v>
                </c:pt>
                <c:pt idx="284">
                  <c:v>216.8</c:v>
                </c:pt>
                <c:pt idx="285">
                  <c:v>207.1</c:v>
                </c:pt>
                <c:pt idx="286">
                  <c:v>210</c:v>
                </c:pt>
                <c:pt idx="287">
                  <c:v>201.4</c:v>
                </c:pt>
                <c:pt idx="288">
                  <c:v>216.2</c:v>
                </c:pt>
                <c:pt idx="289">
                  <c:v>212.5</c:v>
                </c:pt>
                <c:pt idx="290">
                  <c:v>202.8</c:v>
                </c:pt>
                <c:pt idx="291">
                  <c:v>191.9</c:v>
                </c:pt>
                <c:pt idx="292">
                  <c:v>203.7</c:v>
                </c:pt>
                <c:pt idx="293">
                  <c:v>205.3</c:v>
                </c:pt>
                <c:pt idx="294">
                  <c:v>194.8</c:v>
                </c:pt>
                <c:pt idx="295">
                  <c:v>204.6</c:v>
                </c:pt>
                <c:pt idx="296">
                  <c:v>203.4</c:v>
                </c:pt>
                <c:pt idx="297">
                  <c:v>190.9</c:v>
                </c:pt>
                <c:pt idx="298">
                  <c:v>199.5</c:v>
                </c:pt>
                <c:pt idx="299">
                  <c:v>189.2</c:v>
                </c:pt>
                <c:pt idx="300">
                  <c:v>183.6</c:v>
                </c:pt>
                <c:pt idx="301">
                  <c:v>195.6</c:v>
                </c:pt>
                <c:pt idx="302">
                  <c:v>194.6</c:v>
                </c:pt>
                <c:pt idx="303">
                  <c:v>188.4</c:v>
                </c:pt>
                <c:pt idx="304">
                  <c:v>186.9</c:v>
                </c:pt>
                <c:pt idx="305">
                  <c:v>200.6</c:v>
                </c:pt>
                <c:pt idx="306">
                  <c:v>193.9</c:v>
                </c:pt>
                <c:pt idx="307">
                  <c:v>190.9</c:v>
                </c:pt>
                <c:pt idx="308">
                  <c:v>189.3</c:v>
                </c:pt>
                <c:pt idx="309">
                  <c:v>186.5</c:v>
                </c:pt>
                <c:pt idx="310">
                  <c:v>180.7</c:v>
                </c:pt>
                <c:pt idx="311">
                  <c:v>187</c:v>
                </c:pt>
                <c:pt idx="312">
                  <c:v>185.8</c:v>
                </c:pt>
                <c:pt idx="313">
                  <c:v>176.2</c:v>
                </c:pt>
                <c:pt idx="314">
                  <c:v>181.3</c:v>
                </c:pt>
                <c:pt idx="315">
                  <c:v>176.8</c:v>
                </c:pt>
                <c:pt idx="316">
                  <c:v>173.4</c:v>
                </c:pt>
                <c:pt idx="317">
                  <c:v>172.1</c:v>
                </c:pt>
                <c:pt idx="318">
                  <c:v>175.7</c:v>
                </c:pt>
                <c:pt idx="319">
                  <c:v>176</c:v>
                </c:pt>
                <c:pt idx="320">
                  <c:v>168</c:v>
                </c:pt>
                <c:pt idx="321">
                  <c:v>167.3</c:v>
                </c:pt>
                <c:pt idx="322">
                  <c:v>178.5</c:v>
                </c:pt>
                <c:pt idx="323">
                  <c:v>171.7</c:v>
                </c:pt>
                <c:pt idx="324">
                  <c:v>178.7</c:v>
                </c:pt>
                <c:pt idx="325">
                  <c:v>169.4</c:v>
                </c:pt>
                <c:pt idx="326">
                  <c:v>175.7</c:v>
                </c:pt>
                <c:pt idx="327">
                  <c:v>167.5</c:v>
                </c:pt>
                <c:pt idx="328">
                  <c:v>162.4</c:v>
                </c:pt>
                <c:pt idx="329">
                  <c:v>164.7</c:v>
                </c:pt>
                <c:pt idx="330">
                  <c:v>163</c:v>
                </c:pt>
                <c:pt idx="331">
                  <c:v>160.6</c:v>
                </c:pt>
                <c:pt idx="332">
                  <c:v>164.7</c:v>
                </c:pt>
                <c:pt idx="333">
                  <c:v>160.69999999999999</c:v>
                </c:pt>
                <c:pt idx="334">
                  <c:v>164.8</c:v>
                </c:pt>
                <c:pt idx="335">
                  <c:v>160.6</c:v>
                </c:pt>
                <c:pt idx="336">
                  <c:v>145.9</c:v>
                </c:pt>
                <c:pt idx="337">
                  <c:v>156</c:v>
                </c:pt>
                <c:pt idx="338">
                  <c:v>156.6</c:v>
                </c:pt>
                <c:pt idx="339">
                  <c:v>156.1</c:v>
                </c:pt>
                <c:pt idx="340">
                  <c:v>161.19999999999999</c:v>
                </c:pt>
                <c:pt idx="341">
                  <c:v>154.30000000000001</c:v>
                </c:pt>
                <c:pt idx="342">
                  <c:v>154.1</c:v>
                </c:pt>
                <c:pt idx="343">
                  <c:v>159</c:v>
                </c:pt>
                <c:pt idx="344">
                  <c:v>154.5</c:v>
                </c:pt>
                <c:pt idx="345">
                  <c:v>148.80000000000001</c:v>
                </c:pt>
                <c:pt idx="346">
                  <c:v>147.30000000000001</c:v>
                </c:pt>
                <c:pt idx="347">
                  <c:v>149.19999999999999</c:v>
                </c:pt>
                <c:pt idx="348">
                  <c:v>148.19999999999999</c:v>
                </c:pt>
                <c:pt idx="349">
                  <c:v>148.19999999999999</c:v>
                </c:pt>
                <c:pt idx="350">
                  <c:v>148.80000000000001</c:v>
                </c:pt>
                <c:pt idx="351">
                  <c:v>140.80000000000001</c:v>
                </c:pt>
                <c:pt idx="352">
                  <c:v>150.80000000000001</c:v>
                </c:pt>
                <c:pt idx="353">
                  <c:v>145.6</c:v>
                </c:pt>
                <c:pt idx="354">
                  <c:v>145.19999999999999</c:v>
                </c:pt>
                <c:pt idx="355">
                  <c:v>143.9</c:v>
                </c:pt>
                <c:pt idx="356">
                  <c:v>138</c:v>
                </c:pt>
                <c:pt idx="357">
                  <c:v>144.69999999999999</c:v>
                </c:pt>
                <c:pt idx="358">
                  <c:v>138.30000000000001</c:v>
                </c:pt>
                <c:pt idx="359">
                  <c:v>140.69999999999999</c:v>
                </c:pt>
                <c:pt idx="360">
                  <c:v>140</c:v>
                </c:pt>
                <c:pt idx="361">
                  <c:v>134.69999999999999</c:v>
                </c:pt>
                <c:pt idx="362">
                  <c:v>132.6</c:v>
                </c:pt>
                <c:pt idx="363">
                  <c:v>134.9</c:v>
                </c:pt>
                <c:pt idx="364">
                  <c:v>125.6</c:v>
                </c:pt>
                <c:pt idx="365">
                  <c:v>129.1</c:v>
                </c:pt>
                <c:pt idx="366">
                  <c:v>133.5</c:v>
                </c:pt>
                <c:pt idx="367">
                  <c:v>118.9</c:v>
                </c:pt>
                <c:pt idx="368">
                  <c:v>132.5</c:v>
                </c:pt>
                <c:pt idx="369">
                  <c:v>127.1</c:v>
                </c:pt>
                <c:pt idx="370">
                  <c:v>131.5</c:v>
                </c:pt>
                <c:pt idx="371">
                  <c:v>125.6</c:v>
                </c:pt>
                <c:pt idx="372">
                  <c:v>121.3</c:v>
                </c:pt>
                <c:pt idx="373">
                  <c:v>128.5</c:v>
                </c:pt>
                <c:pt idx="374">
                  <c:v>124.7</c:v>
                </c:pt>
                <c:pt idx="375">
                  <c:v>128.4</c:v>
                </c:pt>
                <c:pt idx="376">
                  <c:v>127.4</c:v>
                </c:pt>
                <c:pt idx="377">
                  <c:v>115.7</c:v>
                </c:pt>
                <c:pt idx="378">
                  <c:v>118.1</c:v>
                </c:pt>
                <c:pt idx="379">
                  <c:v>113.7</c:v>
                </c:pt>
                <c:pt idx="380">
                  <c:v>119.3</c:v>
                </c:pt>
                <c:pt idx="381">
                  <c:v>107.3</c:v>
                </c:pt>
                <c:pt idx="382">
                  <c:v>113.2</c:v>
                </c:pt>
                <c:pt idx="383">
                  <c:v>111.7</c:v>
                </c:pt>
                <c:pt idx="384">
                  <c:v>118.7</c:v>
                </c:pt>
                <c:pt idx="385">
                  <c:v>113.7</c:v>
                </c:pt>
                <c:pt idx="386">
                  <c:v>118</c:v>
                </c:pt>
                <c:pt idx="387">
                  <c:v>122.5</c:v>
                </c:pt>
                <c:pt idx="388">
                  <c:v>116.8</c:v>
                </c:pt>
                <c:pt idx="389">
                  <c:v>108.5</c:v>
                </c:pt>
                <c:pt idx="390">
                  <c:v>116</c:v>
                </c:pt>
                <c:pt idx="391">
                  <c:v>108.8</c:v>
                </c:pt>
                <c:pt idx="392">
                  <c:v>107.1</c:v>
                </c:pt>
                <c:pt idx="393">
                  <c:v>110.9</c:v>
                </c:pt>
                <c:pt idx="394">
                  <c:v>116.2</c:v>
                </c:pt>
                <c:pt idx="395">
                  <c:v>115.7</c:v>
                </c:pt>
                <c:pt idx="396">
                  <c:v>111.8</c:v>
                </c:pt>
                <c:pt idx="397">
                  <c:v>108.4</c:v>
                </c:pt>
                <c:pt idx="398">
                  <c:v>109.7</c:v>
                </c:pt>
                <c:pt idx="399">
                  <c:v>108.6</c:v>
                </c:pt>
                <c:pt idx="400">
                  <c:v>123.5</c:v>
                </c:pt>
                <c:pt idx="401">
                  <c:v>116.1</c:v>
                </c:pt>
                <c:pt idx="402">
                  <c:v>118.5</c:v>
                </c:pt>
                <c:pt idx="403">
                  <c:v>113.1</c:v>
                </c:pt>
                <c:pt idx="404">
                  <c:v>111.9</c:v>
                </c:pt>
                <c:pt idx="405">
                  <c:v>114.3</c:v>
                </c:pt>
                <c:pt idx="406">
                  <c:v>100.7</c:v>
                </c:pt>
                <c:pt idx="407">
                  <c:v>110.9</c:v>
                </c:pt>
                <c:pt idx="408">
                  <c:v>114.2</c:v>
                </c:pt>
                <c:pt idx="409">
                  <c:v>103</c:v>
                </c:pt>
                <c:pt idx="410">
                  <c:v>101.1</c:v>
                </c:pt>
                <c:pt idx="411">
                  <c:v>103.1</c:v>
                </c:pt>
                <c:pt idx="412">
                  <c:v>96.1</c:v>
                </c:pt>
                <c:pt idx="413">
                  <c:v>78.2</c:v>
                </c:pt>
                <c:pt idx="414">
                  <c:v>89.3</c:v>
                </c:pt>
                <c:pt idx="415">
                  <c:v>99.9</c:v>
                </c:pt>
                <c:pt idx="416">
                  <c:v>94.8</c:v>
                </c:pt>
                <c:pt idx="417">
                  <c:v>94.2</c:v>
                </c:pt>
                <c:pt idx="418">
                  <c:v>92.3</c:v>
                </c:pt>
                <c:pt idx="419">
                  <c:v>101.2</c:v>
                </c:pt>
                <c:pt idx="420">
                  <c:v>87.4</c:v>
                </c:pt>
                <c:pt idx="421">
                  <c:v>92.9</c:v>
                </c:pt>
                <c:pt idx="422">
                  <c:v>91</c:v>
                </c:pt>
                <c:pt idx="423">
                  <c:v>86.7</c:v>
                </c:pt>
                <c:pt idx="424">
                  <c:v>95.5</c:v>
                </c:pt>
                <c:pt idx="425">
                  <c:v>76.400000000000006</c:v>
                </c:pt>
                <c:pt idx="426">
                  <c:v>94</c:v>
                </c:pt>
                <c:pt idx="427">
                  <c:v>85</c:v>
                </c:pt>
                <c:pt idx="428">
                  <c:v>87.7</c:v>
                </c:pt>
                <c:pt idx="429">
                  <c:v>89.3</c:v>
                </c:pt>
                <c:pt idx="430">
                  <c:v>80.7</c:v>
                </c:pt>
                <c:pt idx="431">
                  <c:v>82</c:v>
                </c:pt>
                <c:pt idx="432">
                  <c:v>90.8</c:v>
                </c:pt>
                <c:pt idx="433">
                  <c:v>80.099999999999994</c:v>
                </c:pt>
                <c:pt idx="434">
                  <c:v>75.900000000000006</c:v>
                </c:pt>
                <c:pt idx="435">
                  <c:v>90.1</c:v>
                </c:pt>
                <c:pt idx="436">
                  <c:v>93.8</c:v>
                </c:pt>
                <c:pt idx="437">
                  <c:v>88.8</c:v>
                </c:pt>
                <c:pt idx="438">
                  <c:v>91.1</c:v>
                </c:pt>
                <c:pt idx="439">
                  <c:v>96.4</c:v>
                </c:pt>
                <c:pt idx="440">
                  <c:v>78.2</c:v>
                </c:pt>
                <c:pt idx="441">
                  <c:v>92.3</c:v>
                </c:pt>
                <c:pt idx="442">
                  <c:v>86</c:v>
                </c:pt>
                <c:pt idx="443">
                  <c:v>85.5</c:v>
                </c:pt>
                <c:pt idx="444">
                  <c:v>92.8</c:v>
                </c:pt>
                <c:pt idx="445">
                  <c:v>91.5</c:v>
                </c:pt>
                <c:pt idx="446">
                  <c:v>77.5</c:v>
                </c:pt>
                <c:pt idx="447">
                  <c:v>77.3</c:v>
                </c:pt>
                <c:pt idx="448">
                  <c:v>83.1</c:v>
                </c:pt>
                <c:pt idx="449">
                  <c:v>75.7</c:v>
                </c:pt>
                <c:pt idx="450">
                  <c:v>85</c:v>
                </c:pt>
                <c:pt idx="451">
                  <c:v>85.6</c:v>
                </c:pt>
                <c:pt idx="452">
                  <c:v>80</c:v>
                </c:pt>
                <c:pt idx="453">
                  <c:v>80.5</c:v>
                </c:pt>
                <c:pt idx="454">
                  <c:v>91</c:v>
                </c:pt>
                <c:pt idx="455">
                  <c:v>78.7</c:v>
                </c:pt>
                <c:pt idx="456">
                  <c:v>94.9</c:v>
                </c:pt>
                <c:pt idx="457">
                  <c:v>91.3</c:v>
                </c:pt>
                <c:pt idx="458">
                  <c:v>79</c:v>
                </c:pt>
                <c:pt idx="459">
                  <c:v>91.7</c:v>
                </c:pt>
                <c:pt idx="460">
                  <c:v>89.8</c:v>
                </c:pt>
                <c:pt idx="461">
                  <c:v>94.1</c:v>
                </c:pt>
                <c:pt idx="462">
                  <c:v>88</c:v>
                </c:pt>
                <c:pt idx="463">
                  <c:v>85.1</c:v>
                </c:pt>
                <c:pt idx="464">
                  <c:v>78.599999999999994</c:v>
                </c:pt>
                <c:pt idx="465">
                  <c:v>83.1</c:v>
                </c:pt>
                <c:pt idx="466">
                  <c:v>80.599999999999994</c:v>
                </c:pt>
                <c:pt idx="467">
                  <c:v>84.4</c:v>
                </c:pt>
                <c:pt idx="468">
                  <c:v>79.599999999999994</c:v>
                </c:pt>
                <c:pt idx="469">
                  <c:v>87.2</c:v>
                </c:pt>
                <c:pt idx="470">
                  <c:v>82.5</c:v>
                </c:pt>
                <c:pt idx="471">
                  <c:v>83</c:v>
                </c:pt>
                <c:pt idx="472">
                  <c:v>84.8</c:v>
                </c:pt>
                <c:pt idx="473">
                  <c:v>81</c:v>
                </c:pt>
                <c:pt idx="474">
                  <c:v>86.3</c:v>
                </c:pt>
                <c:pt idx="475">
                  <c:v>80.8</c:v>
                </c:pt>
                <c:pt idx="476">
                  <c:v>82.7</c:v>
                </c:pt>
                <c:pt idx="477">
                  <c:v>76.599999999999994</c:v>
                </c:pt>
                <c:pt idx="478">
                  <c:v>82.5</c:v>
                </c:pt>
                <c:pt idx="479">
                  <c:v>86</c:v>
                </c:pt>
                <c:pt idx="480">
                  <c:v>75.3</c:v>
                </c:pt>
                <c:pt idx="481">
                  <c:v>81.2</c:v>
                </c:pt>
                <c:pt idx="482">
                  <c:v>81.8</c:v>
                </c:pt>
                <c:pt idx="483">
                  <c:v>79.3</c:v>
                </c:pt>
                <c:pt idx="484">
                  <c:v>81.2</c:v>
                </c:pt>
                <c:pt idx="485">
                  <c:v>89.3</c:v>
                </c:pt>
                <c:pt idx="486">
                  <c:v>86.9</c:v>
                </c:pt>
                <c:pt idx="487">
                  <c:v>82.2</c:v>
                </c:pt>
                <c:pt idx="488">
                  <c:v>78.599999999999994</c:v>
                </c:pt>
                <c:pt idx="489">
                  <c:v>91.1</c:v>
                </c:pt>
                <c:pt idx="490">
                  <c:v>87.7</c:v>
                </c:pt>
                <c:pt idx="491">
                  <c:v>80.099999999999994</c:v>
                </c:pt>
                <c:pt idx="492">
                  <c:v>84.2</c:v>
                </c:pt>
                <c:pt idx="493">
                  <c:v>77.099999999999994</c:v>
                </c:pt>
                <c:pt idx="494">
                  <c:v>80.099999999999994</c:v>
                </c:pt>
                <c:pt idx="495">
                  <c:v>73.5</c:v>
                </c:pt>
                <c:pt idx="496">
                  <c:v>78.7</c:v>
                </c:pt>
                <c:pt idx="497">
                  <c:v>73.5</c:v>
                </c:pt>
                <c:pt idx="498">
                  <c:v>74.8</c:v>
                </c:pt>
                <c:pt idx="499">
                  <c:v>74.099999999999994</c:v>
                </c:pt>
                <c:pt idx="500">
                  <c:v>81.2</c:v>
                </c:pt>
                <c:pt idx="501">
                  <c:v>70</c:v>
                </c:pt>
                <c:pt idx="502">
                  <c:v>72.8</c:v>
                </c:pt>
                <c:pt idx="503">
                  <c:v>72</c:v>
                </c:pt>
                <c:pt idx="504">
                  <c:v>66.7</c:v>
                </c:pt>
                <c:pt idx="505">
                  <c:v>85.4</c:v>
                </c:pt>
                <c:pt idx="506">
                  <c:v>71.2</c:v>
                </c:pt>
                <c:pt idx="507">
                  <c:v>69.099999999999994</c:v>
                </c:pt>
                <c:pt idx="508">
                  <c:v>69.099999999999994</c:v>
                </c:pt>
                <c:pt idx="509">
                  <c:v>71.099999999999994</c:v>
                </c:pt>
                <c:pt idx="510">
                  <c:v>82.1</c:v>
                </c:pt>
                <c:pt idx="511">
                  <c:v>71.5</c:v>
                </c:pt>
                <c:pt idx="512">
                  <c:v>73.8</c:v>
                </c:pt>
                <c:pt idx="513">
                  <c:v>69.5</c:v>
                </c:pt>
                <c:pt idx="514">
                  <c:v>71</c:v>
                </c:pt>
                <c:pt idx="515">
                  <c:v>63.8</c:v>
                </c:pt>
                <c:pt idx="516">
                  <c:v>65.5</c:v>
                </c:pt>
                <c:pt idx="517">
                  <c:v>73.2</c:v>
                </c:pt>
                <c:pt idx="518">
                  <c:v>68.900000000000006</c:v>
                </c:pt>
                <c:pt idx="519">
                  <c:v>63</c:v>
                </c:pt>
                <c:pt idx="520">
                  <c:v>68.900000000000006</c:v>
                </c:pt>
                <c:pt idx="521">
                  <c:v>69.400000000000006</c:v>
                </c:pt>
                <c:pt idx="522">
                  <c:v>76.3</c:v>
                </c:pt>
                <c:pt idx="523">
                  <c:v>65.099999999999994</c:v>
                </c:pt>
                <c:pt idx="524">
                  <c:v>80.3</c:v>
                </c:pt>
                <c:pt idx="525">
                  <c:v>77.2</c:v>
                </c:pt>
                <c:pt idx="526">
                  <c:v>72.2</c:v>
                </c:pt>
                <c:pt idx="527">
                  <c:v>70.2</c:v>
                </c:pt>
                <c:pt idx="528">
                  <c:v>65.400000000000006</c:v>
                </c:pt>
                <c:pt idx="529">
                  <c:v>67</c:v>
                </c:pt>
                <c:pt idx="530">
                  <c:v>64</c:v>
                </c:pt>
                <c:pt idx="531">
                  <c:v>66.8</c:v>
                </c:pt>
                <c:pt idx="532">
                  <c:v>65</c:v>
                </c:pt>
                <c:pt idx="533">
                  <c:v>61.2</c:v>
                </c:pt>
                <c:pt idx="534">
                  <c:v>62.1</c:v>
                </c:pt>
                <c:pt idx="535">
                  <c:v>59.2</c:v>
                </c:pt>
                <c:pt idx="536">
                  <c:v>60.4</c:v>
                </c:pt>
                <c:pt idx="537">
                  <c:v>58.4</c:v>
                </c:pt>
                <c:pt idx="538">
                  <c:v>57.3</c:v>
                </c:pt>
                <c:pt idx="539">
                  <c:v>60.7</c:v>
                </c:pt>
                <c:pt idx="540">
                  <c:v>55.5</c:v>
                </c:pt>
                <c:pt idx="541">
                  <c:v>59.5</c:v>
                </c:pt>
                <c:pt idx="542">
                  <c:v>64.3</c:v>
                </c:pt>
                <c:pt idx="543">
                  <c:v>60.7</c:v>
                </c:pt>
                <c:pt idx="544">
                  <c:v>55.8</c:v>
                </c:pt>
                <c:pt idx="545">
                  <c:v>57.1</c:v>
                </c:pt>
                <c:pt idx="546">
                  <c:v>59.4</c:v>
                </c:pt>
                <c:pt idx="547">
                  <c:v>54.6</c:v>
                </c:pt>
                <c:pt idx="548">
                  <c:v>57.8</c:v>
                </c:pt>
                <c:pt idx="549">
                  <c:v>57.5</c:v>
                </c:pt>
                <c:pt idx="550">
                  <c:v>57.1</c:v>
                </c:pt>
                <c:pt idx="551">
                  <c:v>58.1</c:v>
                </c:pt>
                <c:pt idx="552">
                  <c:v>54</c:v>
                </c:pt>
                <c:pt idx="553">
                  <c:v>56.6</c:v>
                </c:pt>
                <c:pt idx="554">
                  <c:v>51</c:v>
                </c:pt>
                <c:pt idx="555">
                  <c:v>52.4</c:v>
                </c:pt>
                <c:pt idx="556">
                  <c:v>50.7</c:v>
                </c:pt>
                <c:pt idx="557">
                  <c:v>54.9</c:v>
                </c:pt>
                <c:pt idx="558">
                  <c:v>53.3</c:v>
                </c:pt>
                <c:pt idx="559">
                  <c:v>49.9</c:v>
                </c:pt>
                <c:pt idx="560">
                  <c:v>51.1</c:v>
                </c:pt>
                <c:pt idx="561">
                  <c:v>50.5</c:v>
                </c:pt>
                <c:pt idx="562">
                  <c:v>51.6</c:v>
                </c:pt>
                <c:pt idx="563">
                  <c:v>51.9</c:v>
                </c:pt>
                <c:pt idx="564">
                  <c:v>48.6</c:v>
                </c:pt>
                <c:pt idx="565">
                  <c:v>51</c:v>
                </c:pt>
                <c:pt idx="566">
                  <c:v>52.1</c:v>
                </c:pt>
                <c:pt idx="567">
                  <c:v>49.5</c:v>
                </c:pt>
                <c:pt idx="568">
                  <c:v>46.6</c:v>
                </c:pt>
                <c:pt idx="569">
                  <c:v>48.3</c:v>
                </c:pt>
                <c:pt idx="570">
                  <c:v>49.4</c:v>
                </c:pt>
                <c:pt idx="571">
                  <c:v>52.4</c:v>
                </c:pt>
                <c:pt idx="572">
                  <c:v>50.3</c:v>
                </c:pt>
                <c:pt idx="573">
                  <c:v>51.2</c:v>
                </c:pt>
                <c:pt idx="574">
                  <c:v>46.1</c:v>
                </c:pt>
                <c:pt idx="575">
                  <c:v>47</c:v>
                </c:pt>
                <c:pt idx="576">
                  <c:v>49.8</c:v>
                </c:pt>
                <c:pt idx="577">
                  <c:v>48.8</c:v>
                </c:pt>
                <c:pt idx="578">
                  <c:v>49.1</c:v>
                </c:pt>
                <c:pt idx="579">
                  <c:v>49.7</c:v>
                </c:pt>
                <c:pt idx="580">
                  <c:v>48.4</c:v>
                </c:pt>
                <c:pt idx="581">
                  <c:v>51.9</c:v>
                </c:pt>
                <c:pt idx="582">
                  <c:v>46.8</c:v>
                </c:pt>
                <c:pt idx="583">
                  <c:v>50</c:v>
                </c:pt>
                <c:pt idx="584">
                  <c:v>45</c:v>
                </c:pt>
                <c:pt idx="585">
                  <c:v>43.4</c:v>
                </c:pt>
                <c:pt idx="586">
                  <c:v>41.1</c:v>
                </c:pt>
                <c:pt idx="587">
                  <c:v>41.1</c:v>
                </c:pt>
                <c:pt idx="588">
                  <c:v>38.200000000000003</c:v>
                </c:pt>
                <c:pt idx="589">
                  <c:v>39.6</c:v>
                </c:pt>
                <c:pt idx="590">
                  <c:v>38.299999999999997</c:v>
                </c:pt>
                <c:pt idx="591">
                  <c:v>38.6</c:v>
                </c:pt>
                <c:pt idx="592">
                  <c:v>39.299999999999997</c:v>
                </c:pt>
                <c:pt idx="593">
                  <c:v>36.799999999999997</c:v>
                </c:pt>
                <c:pt idx="594">
                  <c:v>37.799999999999997</c:v>
                </c:pt>
                <c:pt idx="595">
                  <c:v>38.5</c:v>
                </c:pt>
                <c:pt idx="596">
                  <c:v>34.5</c:v>
                </c:pt>
                <c:pt idx="597">
                  <c:v>34.5</c:v>
                </c:pt>
                <c:pt idx="598">
                  <c:v>38.6</c:v>
                </c:pt>
                <c:pt idx="599">
                  <c:v>38.9</c:v>
                </c:pt>
                <c:pt idx="600">
                  <c:v>31.8</c:v>
                </c:pt>
                <c:pt idx="601">
                  <c:v>35.4</c:v>
                </c:pt>
                <c:pt idx="602">
                  <c:v>36.4</c:v>
                </c:pt>
                <c:pt idx="603">
                  <c:v>33</c:v>
                </c:pt>
                <c:pt idx="604">
                  <c:v>34.1</c:v>
                </c:pt>
                <c:pt idx="605">
                  <c:v>33.5</c:v>
                </c:pt>
                <c:pt idx="606">
                  <c:v>34</c:v>
                </c:pt>
                <c:pt idx="607">
                  <c:v>30.8</c:v>
                </c:pt>
                <c:pt idx="608">
                  <c:v>37.6</c:v>
                </c:pt>
                <c:pt idx="609">
                  <c:v>31.9</c:v>
                </c:pt>
                <c:pt idx="610">
                  <c:v>34.799999999999997</c:v>
                </c:pt>
                <c:pt idx="611">
                  <c:v>38.9</c:v>
                </c:pt>
                <c:pt idx="612">
                  <c:v>33.200000000000003</c:v>
                </c:pt>
                <c:pt idx="613">
                  <c:v>37.6</c:v>
                </c:pt>
                <c:pt idx="614">
                  <c:v>31.1</c:v>
                </c:pt>
                <c:pt idx="615">
                  <c:v>30.6</c:v>
                </c:pt>
                <c:pt idx="616">
                  <c:v>31.3</c:v>
                </c:pt>
                <c:pt idx="617">
                  <c:v>32.799999999999997</c:v>
                </c:pt>
                <c:pt idx="618">
                  <c:v>34.200000000000003</c:v>
                </c:pt>
                <c:pt idx="619">
                  <c:v>27.9</c:v>
                </c:pt>
                <c:pt idx="620">
                  <c:v>31.3</c:v>
                </c:pt>
                <c:pt idx="621">
                  <c:v>29.4</c:v>
                </c:pt>
                <c:pt idx="622">
                  <c:v>31.1</c:v>
                </c:pt>
                <c:pt idx="623">
                  <c:v>28.2</c:v>
                </c:pt>
                <c:pt idx="624">
                  <c:v>29.6</c:v>
                </c:pt>
                <c:pt idx="625">
                  <c:v>25</c:v>
                </c:pt>
                <c:pt idx="626">
                  <c:v>29.1</c:v>
                </c:pt>
                <c:pt idx="627">
                  <c:v>29.1</c:v>
                </c:pt>
                <c:pt idx="628">
                  <c:v>24.4</c:v>
                </c:pt>
                <c:pt idx="629">
                  <c:v>30.6</c:v>
                </c:pt>
                <c:pt idx="630">
                  <c:v>26</c:v>
                </c:pt>
                <c:pt idx="631">
                  <c:v>24.3</c:v>
                </c:pt>
                <c:pt idx="632">
                  <c:v>23.2</c:v>
                </c:pt>
                <c:pt idx="633">
                  <c:v>24.7</c:v>
                </c:pt>
                <c:pt idx="634">
                  <c:v>27.4</c:v>
                </c:pt>
                <c:pt idx="635">
                  <c:v>24.4</c:v>
                </c:pt>
                <c:pt idx="636">
                  <c:v>23.2</c:v>
                </c:pt>
                <c:pt idx="637">
                  <c:v>26</c:v>
                </c:pt>
                <c:pt idx="638">
                  <c:v>19.100000000000001</c:v>
                </c:pt>
                <c:pt idx="639">
                  <c:v>19.5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90784"/>
        <c:axId val="127391360"/>
      </c:scatterChart>
      <c:valAx>
        <c:axId val="127390784"/>
        <c:scaling>
          <c:orientation val="minMax"/>
          <c:max val="2015"/>
          <c:min val="1955"/>
        </c:scaling>
        <c:delete val="0"/>
        <c:axPos val="b"/>
        <c:majorGridlines/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 sz="3200"/>
            </a:pPr>
            <a:endParaRPr lang="fr-FR"/>
          </a:p>
        </c:txPr>
        <c:crossAx val="127391360"/>
        <c:crosses val="autoZero"/>
        <c:crossBetween val="midCat"/>
      </c:valAx>
      <c:valAx>
        <c:axId val="127391360"/>
        <c:scaling>
          <c:orientation val="minMax"/>
          <c:min val="-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3200">
                <a:solidFill>
                  <a:srgbClr val="FF3399"/>
                </a:solidFill>
              </a:defRPr>
            </a:pPr>
            <a:endParaRPr lang="fr-FR"/>
          </a:p>
        </c:txPr>
        <c:crossAx val="1273907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2800" b="1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1846816155137"/>
          <c:y val="4.8022417009194622E-2"/>
          <c:w val="0.81659622944433297"/>
          <c:h val="0.82083928786800997"/>
        </c:manualLayout>
      </c:layout>
      <c:scatterChart>
        <c:scatterStyle val="smoothMarker"/>
        <c:varyColors val="0"/>
        <c:ser>
          <c:idx val="5"/>
          <c:order val="0"/>
          <c:tx>
            <c:strRef>
              <c:f>'[1]Modeles GIEC '!$G$5</c:f>
              <c:strCache>
                <c:ptCount val="1"/>
                <c:pt idx="0">
                  <c:v> Modèle GIEC  CO2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'[1]Modeles GIEC '!$A$6:$A$111</c:f>
              <c:numCache>
                <c:formatCode>General</c:formatCode>
                <c:ptCount val="10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  <c:pt idx="59">
                  <c:v>2024</c:v>
                </c:pt>
                <c:pt idx="60">
                  <c:v>2025</c:v>
                </c:pt>
                <c:pt idx="61">
                  <c:v>2026</c:v>
                </c:pt>
                <c:pt idx="62">
                  <c:v>2027</c:v>
                </c:pt>
                <c:pt idx="63">
                  <c:v>2028</c:v>
                </c:pt>
                <c:pt idx="64">
                  <c:v>2029</c:v>
                </c:pt>
                <c:pt idx="65">
                  <c:v>2030</c:v>
                </c:pt>
                <c:pt idx="66">
                  <c:v>2031</c:v>
                </c:pt>
                <c:pt idx="67">
                  <c:v>2032</c:v>
                </c:pt>
                <c:pt idx="68">
                  <c:v>2033</c:v>
                </c:pt>
                <c:pt idx="69">
                  <c:v>2034</c:v>
                </c:pt>
                <c:pt idx="70">
                  <c:v>2035</c:v>
                </c:pt>
                <c:pt idx="71">
                  <c:v>2036</c:v>
                </c:pt>
                <c:pt idx="72">
                  <c:v>2037</c:v>
                </c:pt>
                <c:pt idx="73">
                  <c:v>2038</c:v>
                </c:pt>
                <c:pt idx="74">
                  <c:v>2039</c:v>
                </c:pt>
                <c:pt idx="75">
                  <c:v>2040</c:v>
                </c:pt>
                <c:pt idx="76">
                  <c:v>2041</c:v>
                </c:pt>
                <c:pt idx="77">
                  <c:v>2042</c:v>
                </c:pt>
                <c:pt idx="78">
                  <c:v>2043</c:v>
                </c:pt>
                <c:pt idx="79">
                  <c:v>2044</c:v>
                </c:pt>
                <c:pt idx="80">
                  <c:v>2045</c:v>
                </c:pt>
                <c:pt idx="81">
                  <c:v>2046</c:v>
                </c:pt>
                <c:pt idx="82">
                  <c:v>2047</c:v>
                </c:pt>
                <c:pt idx="83">
                  <c:v>2048</c:v>
                </c:pt>
                <c:pt idx="84">
                  <c:v>2049</c:v>
                </c:pt>
                <c:pt idx="85">
                  <c:v>2050</c:v>
                </c:pt>
                <c:pt idx="86">
                  <c:v>2051</c:v>
                </c:pt>
                <c:pt idx="87">
                  <c:v>2052</c:v>
                </c:pt>
                <c:pt idx="88">
                  <c:v>2053</c:v>
                </c:pt>
                <c:pt idx="89">
                  <c:v>2054</c:v>
                </c:pt>
                <c:pt idx="90">
                  <c:v>2055</c:v>
                </c:pt>
                <c:pt idx="91">
                  <c:v>2056</c:v>
                </c:pt>
                <c:pt idx="92">
                  <c:v>2057</c:v>
                </c:pt>
                <c:pt idx="93">
                  <c:v>2058</c:v>
                </c:pt>
                <c:pt idx="94">
                  <c:v>2059</c:v>
                </c:pt>
                <c:pt idx="95">
                  <c:v>2060</c:v>
                </c:pt>
                <c:pt idx="96">
                  <c:v>2061</c:v>
                </c:pt>
                <c:pt idx="97">
                  <c:v>2062</c:v>
                </c:pt>
                <c:pt idx="98">
                  <c:v>2063</c:v>
                </c:pt>
                <c:pt idx="99">
                  <c:v>2064</c:v>
                </c:pt>
                <c:pt idx="100">
                  <c:v>2065</c:v>
                </c:pt>
                <c:pt idx="101">
                  <c:v>2066</c:v>
                </c:pt>
                <c:pt idx="102">
                  <c:v>2067</c:v>
                </c:pt>
                <c:pt idx="103">
                  <c:v>2068</c:v>
                </c:pt>
                <c:pt idx="104">
                  <c:v>2069</c:v>
                </c:pt>
                <c:pt idx="105">
                  <c:v>2070</c:v>
                </c:pt>
              </c:numCache>
            </c:numRef>
          </c:xVal>
          <c:yVal>
            <c:numRef>
              <c:f>'[1]Modeles GIEC '!$G$6:$G$111</c:f>
              <c:numCache>
                <c:formatCode>General</c:formatCode>
                <c:ptCount val="106"/>
                <c:pt idx="0">
                  <c:v>1</c:v>
                </c:pt>
                <c:pt idx="1">
                  <c:v>0.87477443131778099</c:v>
                </c:pt>
                <c:pt idx="2">
                  <c:v>0.81085081088436428</c:v>
                </c:pt>
                <c:pt idx="3">
                  <c:v>0.77379635837411564</c:v>
                </c:pt>
                <c:pt idx="4">
                  <c:v>0.74876768250835635</c:v>
                </c:pt>
                <c:pt idx="5">
                  <c:v>0.72935290576765111</c:v>
                </c:pt>
                <c:pt idx="6">
                  <c:v>0.71276986906011841</c:v>
                </c:pt>
                <c:pt idx="7">
                  <c:v>0.69779964115091264</c:v>
                </c:pt>
                <c:pt idx="8">
                  <c:v>0.68389715366931736</c:v>
                </c:pt>
                <c:pt idx="9">
                  <c:v>0.67080840839987677</c:v>
                </c:pt>
                <c:pt idx="10">
                  <c:v>0.65840568807632294</c:v>
                </c:pt>
                <c:pt idx="11">
                  <c:v>0.64661658666066402</c:v>
                </c:pt>
                <c:pt idx="12">
                  <c:v>0.6353934171001423</c:v>
                </c:pt>
                <c:pt idx="13">
                  <c:v>0.62469999796483366</c:v>
                </c:pt>
                <c:pt idx="14">
                  <c:v>0.61450592151623618</c:v>
                </c:pt>
                <c:pt idx="15">
                  <c:v>0.60478404376524286</c:v>
                </c:pt>
                <c:pt idx="16">
                  <c:v>0.59550936336799742</c:v>
                </c:pt>
                <c:pt idx="17">
                  <c:v>0.58665850035424261</c:v>
                </c:pt>
                <c:pt idx="18">
                  <c:v>0.57820943503109146</c:v>
                </c:pt>
                <c:pt idx="19">
                  <c:v>0.57014136078549293</c:v>
                </c:pt>
                <c:pt idx="20">
                  <c:v>0.56243458773437049</c:v>
                </c:pt>
                <c:pt idx="21">
                  <c:v>0.55507046999245757</c:v>
                </c:pt>
                <c:pt idx="22">
                  <c:v>0.54803134474828574</c:v>
                </c:pt>
                <c:pt idx="23">
                  <c:v>0.54130047797967873</c:v>
                </c:pt>
                <c:pt idx="24">
                  <c:v>0.53486201450252269</c:v>
                </c:pt>
                <c:pt idx="25">
                  <c:v>0.52870093128271212</c:v>
                </c:pt>
                <c:pt idx="26">
                  <c:v>0.52280299347722248</c:v>
                </c:pt>
                <c:pt idx="27">
                  <c:v>0.51715471290480575</c:v>
                </c:pt>
                <c:pt idx="28">
                  <c:v>0.51174330875141039</c:v>
                </c:pt>
                <c:pt idx="29">
                  <c:v>0.50655667036391461</c:v>
                </c:pt>
                <c:pt idx="30">
                  <c:v>0.50158332200991351</c:v>
                </c:pt>
                <c:pt idx="31">
                  <c:v>0.49681238949481343</c:v>
                </c:pt>
                <c:pt idx="32">
                  <c:v>0.49223356853625461</c:v>
                </c:pt>
                <c:pt idx="33">
                  <c:v>0.48783709480245119</c:v>
                </c:pt>
                <c:pt idx="34">
                  <c:v>0.48361371552651278</c:v>
                </c:pt>
                <c:pt idx="35">
                  <c:v>0.47955466261368435</c:v>
                </c:pt>
                <c:pt idx="36">
                  <c:v>0.47565162716290876</c:v>
                </c:pt>
                <c:pt idx="37">
                  <c:v>0.47189673532829829</c:v>
                </c:pt>
                <c:pt idx="38">
                  <c:v>0.46828252545003285</c:v>
                </c:pt>
                <c:pt idx="39">
                  <c:v>0.4648019263879179</c:v>
                </c:pt>
                <c:pt idx="40">
                  <c:v>0.46144823699435022</c:v>
                </c:pt>
                <c:pt idx="41">
                  <c:v>0.45821510666676807</c:v>
                </c:pt>
                <c:pt idx="42">
                  <c:v>0.4550965169228125</c:v>
                </c:pt>
                <c:pt idx="43">
                  <c:v>0.45208676394441638</c:v>
                </c:pt>
                <c:pt idx="44">
                  <c:v>0.44918044203986157</c:v>
                </c:pt>
                <c:pt idx="45">
                  <c:v>0.44637242797553001</c:v>
                </c:pt>
                <c:pt idx="46">
                  <c:v>0.44365786613160785</c:v>
                </c:pt>
                <c:pt idx="47">
                  <c:v>0.44103215443841232</c:v>
                </c:pt>
                <c:pt idx="48">
                  <c:v>0.43849093105228637</c:v>
                </c:pt>
                <c:pt idx="49">
                  <c:v>0.43603006173216657</c:v>
                </c:pt>
                <c:pt idx="50">
                  <c:v>0.43364562787997646</c:v>
                </c:pt>
                <c:pt idx="51">
                  <c:v>0.43133391520993186</c:v>
                </c:pt>
                <c:pt idx="52">
                  <c:v>0.42909140301368554</c:v>
                </c:pt>
                <c:pt idx="53">
                  <c:v>0.42691475398997375</c:v>
                </c:pt>
                <c:pt idx="54">
                  <c:v>0.42480080460907776</c:v>
                </c:pt>
                <c:pt idx="55">
                  <c:v>0.42274655598397448</c:v>
                </c:pt>
                <c:pt idx="56">
                  <c:v>0.42074916522152767</c:v>
                </c:pt>
                <c:pt idx="57">
                  <c:v>0.41880593722847553</c:v>
                </c:pt>
                <c:pt idx="58">
                  <c:v>0.41691431694829517</c:v>
                </c:pt>
                <c:pt idx="59">
                  <c:v>0.4150718820062857</c:v>
                </c:pt>
                <c:pt idx="60">
                  <c:v>0.41327633574139921</c:v>
                </c:pt>
                <c:pt idx="61">
                  <c:v>0.41152550060448229</c:v>
                </c:pt>
                <c:pt idx="62">
                  <c:v>0.40981731190365706</c:v>
                </c:pt>
                <c:pt idx="63">
                  <c:v>0.40814981187858657</c:v>
                </c:pt>
                <c:pt idx="64">
                  <c:v>0.406521144086327</c:v>
                </c:pt>
                <c:pt idx="65">
                  <c:v>0.4049295480823818</c:v>
                </c:pt>
                <c:pt idx="66">
                  <c:v>0.40337335438143135</c:v>
                </c:pt>
                <c:pt idx="67">
                  <c:v>0.40185097968303152</c:v>
                </c:pt>
                <c:pt idx="68">
                  <c:v>0.40036092234834519</c:v>
                </c:pt>
                <c:pt idx="69">
                  <c:v>0.39890175811470469</c:v>
                </c:pt>
                <c:pt idx="70">
                  <c:v>0.39747213603549947</c:v>
                </c:pt>
                <c:pt idx="71">
                  <c:v>0.39607077463353635</c:v>
                </c:pt>
                <c:pt idx="72">
                  <c:v>0.39469645825664806</c:v>
                </c:pt>
                <c:pt idx="73">
                  <c:v>0.39334803362491338</c:v>
                </c:pt>
                <c:pt idx="74">
                  <c:v>0.39202440655941062</c:v>
                </c:pt>
                <c:pt idx="75">
                  <c:v>0.39072453888295988</c:v>
                </c:pt>
                <c:pt idx="76">
                  <c:v>0.38944744548380744</c:v>
                </c:pt>
                <c:pt idx="77">
                  <c:v>0.38819219153368417</c:v>
                </c:pt>
                <c:pt idx="78">
                  <c:v>0.38695788985211926</c:v>
                </c:pt>
                <c:pt idx="79">
                  <c:v>0.38574369840931766</c:v>
                </c:pt>
                <c:pt idx="80">
                  <c:v>0.38454881796031409</c:v>
                </c:pt>
                <c:pt idx="81">
                  <c:v>0.3833724898035013</c:v>
                </c:pt>
                <c:pt idx="82">
                  <c:v>0.38221399365698872</c:v>
                </c:pt>
                <c:pt idx="83">
                  <c:v>0.38107264564659915</c:v>
                </c:pt>
                <c:pt idx="84">
                  <c:v>0.37994779639962839</c:v>
                </c:pt>
                <c:pt idx="85">
                  <c:v>0.37883882923880935</c:v>
                </c:pt>
                <c:pt idx="86">
                  <c:v>0.3777451584712081</c:v>
                </c:pt>
                <c:pt idx="87">
                  <c:v>0.3766662277670621</c:v>
                </c:pt>
                <c:pt idx="88">
                  <c:v>0.37560150862382885</c:v>
                </c:pt>
                <c:pt idx="89">
                  <c:v>0.3745504989109647</c:v>
                </c:pt>
                <c:pt idx="90">
                  <c:v>0.37351272149118819</c:v>
                </c:pt>
                <c:pt idx="91">
                  <c:v>0.37248772291420612</c:v>
                </c:pt>
                <c:pt idx="92">
                  <c:v>0.37147507217909093</c:v>
                </c:pt>
                <c:pt idx="93">
                  <c:v>0.37047435956169994</c:v>
                </c:pt>
                <c:pt idx="94">
                  <c:v>0.369485195503716</c:v>
                </c:pt>
                <c:pt idx="95">
                  <c:v>0.36850720956006822</c:v>
                </c:pt>
                <c:pt idx="96">
                  <c:v>0.36754004940166429</c:v>
                </c:pt>
                <c:pt idx="97">
                  <c:v>0.36658337987052364</c:v>
                </c:pt>
                <c:pt idx="98">
                  <c:v>0.36563688208455858</c:v>
                </c:pt>
                <c:pt idx="99">
                  <c:v>0.36470025258938948</c:v>
                </c:pt>
                <c:pt idx="100">
                  <c:v>0.3637732025547239</c:v>
                </c:pt>
                <c:pt idx="101">
                  <c:v>0.36285545701295302</c:v>
                </c:pt>
                <c:pt idx="102">
                  <c:v>0.36194675413774852</c:v>
                </c:pt>
                <c:pt idx="103">
                  <c:v>0.3610468445605538</c:v>
                </c:pt>
                <c:pt idx="104">
                  <c:v>0.36015549072297848</c:v>
                </c:pt>
                <c:pt idx="105">
                  <c:v>0.35927246626320797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91936"/>
        <c:axId val="59081280"/>
      </c:scatterChart>
      <c:valAx>
        <c:axId val="127391936"/>
        <c:scaling>
          <c:orientation val="minMax"/>
          <c:max val="2070"/>
          <c:min val="196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59081280"/>
        <c:crosses val="autoZero"/>
        <c:crossBetween val="midCat"/>
      </c:valAx>
      <c:valAx>
        <c:axId val="590812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high"/>
        <c:spPr>
          <a:noFill/>
          <a:ln>
            <a:noFill/>
          </a:ln>
        </c:spPr>
        <c:crossAx val="127391936"/>
        <c:crosses val="autoZero"/>
        <c:crossBetween val="midCat"/>
      </c:valAx>
      <c:spPr>
        <a:noFill/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800"/>
            </a:pPr>
            <a:endParaRPr lang="fr-FR"/>
          </a:p>
        </c:txPr>
      </c:legendEntry>
      <c:layout>
        <c:manualLayout>
          <c:xMode val="edge"/>
          <c:yMode val="edge"/>
          <c:x val="0.29586541860838822"/>
          <c:y val="0.33889019365255796"/>
          <c:w val="0.20151580705710137"/>
          <c:h val="8.4163144505531709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 b="1">
          <a:solidFill>
            <a:srgbClr val="FF0000"/>
          </a:solidFill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FF3399"/>
                </a:solidFill>
              </a:defRPr>
            </a:pPr>
            <a:r>
              <a:rPr lang="en-US">
                <a:solidFill>
                  <a:srgbClr val="FF3399"/>
                </a:solidFill>
              </a:rPr>
              <a:t>Observations  delta 14C</a:t>
            </a:r>
          </a:p>
        </c:rich>
      </c:tx>
      <c:layout>
        <c:manualLayout>
          <c:xMode val="edge"/>
          <c:yMode val="edge"/>
          <c:x val="0.13465039907554219"/>
          <c:y val="0.74592144190068743"/>
        </c:manualLayout>
      </c:layout>
      <c:overlay val="1"/>
      <c:spPr>
        <a:noFill/>
      </c:sp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'SH New Zealand D14C'!$J$5</c:f>
              <c:strCache>
                <c:ptCount val="1"/>
                <c:pt idx="0">
                  <c:v>DELTA14C</c:v>
                </c:pt>
              </c:strCache>
            </c:strRef>
          </c:tx>
          <c:spPr>
            <a:ln w="28575">
              <a:solidFill>
                <a:srgbClr val="FF3399"/>
              </a:solidFill>
            </a:ln>
          </c:spPr>
          <c:marker>
            <c:symbol val="none"/>
          </c:marker>
          <c:xVal>
            <c:numRef>
              <c:f>'SH New Zealand D14C'!$H$6:$H$645</c:f>
              <c:numCache>
                <c:formatCode>General</c:formatCode>
                <c:ptCount val="640"/>
                <c:pt idx="0">
                  <c:v>1954.9549999999999</c:v>
                </c:pt>
                <c:pt idx="1">
                  <c:v>1955.144</c:v>
                </c:pt>
                <c:pt idx="2">
                  <c:v>1955.2840000000001</c:v>
                </c:pt>
                <c:pt idx="3">
                  <c:v>1955.355</c:v>
                </c:pt>
                <c:pt idx="4">
                  <c:v>1955.453</c:v>
                </c:pt>
                <c:pt idx="5">
                  <c:v>1955.684</c:v>
                </c:pt>
                <c:pt idx="6">
                  <c:v>1955.9549999999999</c:v>
                </c:pt>
                <c:pt idx="7">
                  <c:v>1956.135</c:v>
                </c:pt>
                <c:pt idx="8">
                  <c:v>1956.4549999999999</c:v>
                </c:pt>
                <c:pt idx="9">
                  <c:v>1956.807</c:v>
                </c:pt>
                <c:pt idx="10">
                  <c:v>1956.7339999999999</c:v>
                </c:pt>
                <c:pt idx="11">
                  <c:v>1956.8050000000001</c:v>
                </c:pt>
                <c:pt idx="12">
                  <c:v>1957.0730000000001</c:v>
                </c:pt>
                <c:pt idx="13">
                  <c:v>1957.0730000000001</c:v>
                </c:pt>
                <c:pt idx="14">
                  <c:v>1957.3219999999999</c:v>
                </c:pt>
                <c:pt idx="15">
                  <c:v>1957.3219999999999</c:v>
                </c:pt>
                <c:pt idx="16">
                  <c:v>1957.3879999999999</c:v>
                </c:pt>
                <c:pt idx="17">
                  <c:v>1957.558</c:v>
                </c:pt>
                <c:pt idx="18">
                  <c:v>1957.558</c:v>
                </c:pt>
                <c:pt idx="19">
                  <c:v>1957.653</c:v>
                </c:pt>
                <c:pt idx="20">
                  <c:v>1957.771</c:v>
                </c:pt>
                <c:pt idx="21">
                  <c:v>1957.848</c:v>
                </c:pt>
                <c:pt idx="22">
                  <c:v>1957.903</c:v>
                </c:pt>
                <c:pt idx="23">
                  <c:v>1958.21</c:v>
                </c:pt>
                <c:pt idx="24">
                  <c:v>1958.21</c:v>
                </c:pt>
                <c:pt idx="25">
                  <c:v>1958.6559999999999</c:v>
                </c:pt>
                <c:pt idx="26">
                  <c:v>1958.5060000000001</c:v>
                </c:pt>
                <c:pt idx="27">
                  <c:v>1958.7439999999999</c:v>
                </c:pt>
                <c:pt idx="28">
                  <c:v>1958.856</c:v>
                </c:pt>
                <c:pt idx="29">
                  <c:v>1958.9770000000001</c:v>
                </c:pt>
                <c:pt idx="30">
                  <c:v>1959.0450000000001</c:v>
                </c:pt>
                <c:pt idx="31">
                  <c:v>1959.1659999999999</c:v>
                </c:pt>
                <c:pt idx="32">
                  <c:v>1959.2750000000001</c:v>
                </c:pt>
                <c:pt idx="33">
                  <c:v>1959.415</c:v>
                </c:pt>
                <c:pt idx="34">
                  <c:v>1959.53</c:v>
                </c:pt>
                <c:pt idx="35">
                  <c:v>1959.615</c:v>
                </c:pt>
                <c:pt idx="36">
                  <c:v>1959.749</c:v>
                </c:pt>
                <c:pt idx="37">
                  <c:v>1959.884</c:v>
                </c:pt>
                <c:pt idx="38">
                  <c:v>1959.9659999999999</c:v>
                </c:pt>
                <c:pt idx="39">
                  <c:v>1960.056</c:v>
                </c:pt>
                <c:pt idx="40">
                  <c:v>1960.2860000000001</c:v>
                </c:pt>
                <c:pt idx="41">
                  <c:v>1960.5340000000001</c:v>
                </c:pt>
                <c:pt idx="42">
                  <c:v>1960.6869999999999</c:v>
                </c:pt>
                <c:pt idx="43">
                  <c:v>1960.7449999999999</c:v>
                </c:pt>
                <c:pt idx="44">
                  <c:v>1960.8679999999999</c:v>
                </c:pt>
                <c:pt idx="45">
                  <c:v>1960.9659999999999</c:v>
                </c:pt>
                <c:pt idx="46">
                  <c:v>1961.0530000000001</c:v>
                </c:pt>
                <c:pt idx="47">
                  <c:v>1961.1880000000001</c:v>
                </c:pt>
                <c:pt idx="48">
                  <c:v>1961.2840000000001</c:v>
                </c:pt>
                <c:pt idx="49">
                  <c:v>1961.3989999999999</c:v>
                </c:pt>
                <c:pt idx="50">
                  <c:v>1961.511</c:v>
                </c:pt>
                <c:pt idx="51">
                  <c:v>1961.6320000000001</c:v>
                </c:pt>
                <c:pt idx="52">
                  <c:v>1961.7550000000001</c:v>
                </c:pt>
                <c:pt idx="53">
                  <c:v>1961.8620000000001</c:v>
                </c:pt>
                <c:pt idx="54">
                  <c:v>1961.9659999999999</c:v>
                </c:pt>
                <c:pt idx="55">
                  <c:v>1962.0509999999999</c:v>
                </c:pt>
                <c:pt idx="56">
                  <c:v>1962.1659999999999</c:v>
                </c:pt>
                <c:pt idx="57">
                  <c:v>1962.3140000000001</c:v>
                </c:pt>
                <c:pt idx="58">
                  <c:v>1962.396</c:v>
                </c:pt>
                <c:pt idx="59">
                  <c:v>1962.741</c:v>
                </c:pt>
                <c:pt idx="60">
                  <c:v>1962.856</c:v>
                </c:pt>
                <c:pt idx="61">
                  <c:v>1962.9690000000001</c:v>
                </c:pt>
                <c:pt idx="62">
                  <c:v>1963.048</c:v>
                </c:pt>
                <c:pt idx="63">
                  <c:v>1963.163</c:v>
                </c:pt>
                <c:pt idx="64">
                  <c:v>1963.163</c:v>
                </c:pt>
                <c:pt idx="65">
                  <c:v>1963.2840000000001</c:v>
                </c:pt>
                <c:pt idx="66">
                  <c:v>1963.2840000000001</c:v>
                </c:pt>
                <c:pt idx="67">
                  <c:v>1963.3989999999999</c:v>
                </c:pt>
                <c:pt idx="68">
                  <c:v>1963.511</c:v>
                </c:pt>
                <c:pt idx="69">
                  <c:v>1963.626</c:v>
                </c:pt>
                <c:pt idx="70">
                  <c:v>1963.7439999999999</c:v>
                </c:pt>
                <c:pt idx="71">
                  <c:v>1963.8589999999999</c:v>
                </c:pt>
                <c:pt idx="72">
                  <c:v>1963.9690000000001</c:v>
                </c:pt>
                <c:pt idx="73">
                  <c:v>1964.0450000000001</c:v>
                </c:pt>
                <c:pt idx="74">
                  <c:v>1964.165</c:v>
                </c:pt>
                <c:pt idx="75">
                  <c:v>1964.277</c:v>
                </c:pt>
                <c:pt idx="76">
                  <c:v>1964.3920000000001</c:v>
                </c:pt>
                <c:pt idx="77">
                  <c:v>1964.5039999999999</c:v>
                </c:pt>
                <c:pt idx="78">
                  <c:v>1964.6220000000001</c:v>
                </c:pt>
                <c:pt idx="79">
                  <c:v>1964.7560000000001</c:v>
                </c:pt>
                <c:pt idx="80">
                  <c:v>1964.848</c:v>
                </c:pt>
                <c:pt idx="81">
                  <c:v>1964.96</c:v>
                </c:pt>
                <c:pt idx="82">
                  <c:v>1965.04</c:v>
                </c:pt>
                <c:pt idx="83">
                  <c:v>1965.1579999999999</c:v>
                </c:pt>
                <c:pt idx="84">
                  <c:v>1965.2670000000001</c:v>
                </c:pt>
                <c:pt idx="85">
                  <c:v>1965.385</c:v>
                </c:pt>
                <c:pt idx="86">
                  <c:v>1965.5</c:v>
                </c:pt>
                <c:pt idx="87">
                  <c:v>1965.615</c:v>
                </c:pt>
                <c:pt idx="88">
                  <c:v>1965.73</c:v>
                </c:pt>
                <c:pt idx="89">
                  <c:v>1965.848</c:v>
                </c:pt>
                <c:pt idx="90">
                  <c:v>1965.98</c:v>
                </c:pt>
                <c:pt idx="91">
                  <c:v>1966.095</c:v>
                </c:pt>
                <c:pt idx="92">
                  <c:v>1966.182</c:v>
                </c:pt>
                <c:pt idx="93">
                  <c:v>1966.251</c:v>
                </c:pt>
                <c:pt idx="94">
                  <c:v>1966.3820000000001</c:v>
                </c:pt>
                <c:pt idx="95">
                  <c:v>1966.44</c:v>
                </c:pt>
                <c:pt idx="96">
                  <c:v>1966.511</c:v>
                </c:pt>
                <c:pt idx="97">
                  <c:v>1966.6320000000001</c:v>
                </c:pt>
                <c:pt idx="98">
                  <c:v>1966.6890000000001</c:v>
                </c:pt>
                <c:pt idx="99">
                  <c:v>1966.7660000000001</c:v>
                </c:pt>
                <c:pt idx="100">
                  <c:v>1966.845</c:v>
                </c:pt>
                <c:pt idx="101">
                  <c:v>1966.944</c:v>
                </c:pt>
                <c:pt idx="102">
                  <c:v>1967.0229999999999</c:v>
                </c:pt>
                <c:pt idx="103">
                  <c:v>1967.1489999999999</c:v>
                </c:pt>
                <c:pt idx="104">
                  <c:v>1967.2670000000001</c:v>
                </c:pt>
                <c:pt idx="105">
                  <c:v>1967.3440000000001</c:v>
                </c:pt>
                <c:pt idx="106">
                  <c:v>1967.44</c:v>
                </c:pt>
                <c:pt idx="107">
                  <c:v>1967.547</c:v>
                </c:pt>
                <c:pt idx="108">
                  <c:v>1967.7629999999999</c:v>
                </c:pt>
                <c:pt idx="109">
                  <c:v>1967.8589999999999</c:v>
                </c:pt>
                <c:pt idx="110">
                  <c:v>1967.9380000000001</c:v>
                </c:pt>
                <c:pt idx="111">
                  <c:v>1968.0340000000001</c:v>
                </c:pt>
                <c:pt idx="112">
                  <c:v>1968.1130000000001</c:v>
                </c:pt>
                <c:pt idx="113">
                  <c:v>1968.193</c:v>
                </c:pt>
                <c:pt idx="114">
                  <c:v>1968.2639999999999</c:v>
                </c:pt>
                <c:pt idx="115">
                  <c:v>1968.414</c:v>
                </c:pt>
                <c:pt idx="116">
                  <c:v>1968.433</c:v>
                </c:pt>
                <c:pt idx="117">
                  <c:v>1968.51</c:v>
                </c:pt>
                <c:pt idx="118">
                  <c:v>1968.605</c:v>
                </c:pt>
                <c:pt idx="119">
                  <c:v>1968.663</c:v>
                </c:pt>
                <c:pt idx="120">
                  <c:v>1968.682</c:v>
                </c:pt>
                <c:pt idx="121">
                  <c:v>1968.758</c:v>
                </c:pt>
                <c:pt idx="122">
                  <c:v>1968.796</c:v>
                </c:pt>
                <c:pt idx="123">
                  <c:v>1968.837</c:v>
                </c:pt>
                <c:pt idx="124">
                  <c:v>1968.854</c:v>
                </c:pt>
                <c:pt idx="125">
                  <c:v>1968.93</c:v>
                </c:pt>
                <c:pt idx="126">
                  <c:v>1969.0260000000001</c:v>
                </c:pt>
                <c:pt idx="127">
                  <c:v>1969.1030000000001</c:v>
                </c:pt>
                <c:pt idx="128">
                  <c:v>1969.182</c:v>
                </c:pt>
                <c:pt idx="129">
                  <c:v>1969.2809999999999</c:v>
                </c:pt>
                <c:pt idx="130">
                  <c:v>1969.3330000000001</c:v>
                </c:pt>
                <c:pt idx="131">
                  <c:v>1969.3520000000001</c:v>
                </c:pt>
                <c:pt idx="132">
                  <c:v>1969.432</c:v>
                </c:pt>
                <c:pt idx="133">
                  <c:v>1969.5250000000001</c:v>
                </c:pt>
                <c:pt idx="134">
                  <c:v>1969.604</c:v>
                </c:pt>
                <c:pt idx="135">
                  <c:v>1969.6780000000001</c:v>
                </c:pt>
                <c:pt idx="136">
                  <c:v>1969.7739999999999</c:v>
                </c:pt>
                <c:pt idx="137">
                  <c:v>1969.9269999999999</c:v>
                </c:pt>
                <c:pt idx="138">
                  <c:v>1970.0229999999999</c:v>
                </c:pt>
                <c:pt idx="139">
                  <c:v>1970.1769999999999</c:v>
                </c:pt>
                <c:pt idx="140">
                  <c:v>1970.2729999999999</c:v>
                </c:pt>
                <c:pt idx="141">
                  <c:v>1970.3520000000001</c:v>
                </c:pt>
                <c:pt idx="142">
                  <c:v>1970.4290000000001</c:v>
                </c:pt>
                <c:pt idx="143">
                  <c:v>1970.5219999999999</c:v>
                </c:pt>
                <c:pt idx="144">
                  <c:v>1970.5989999999999</c:v>
                </c:pt>
                <c:pt idx="145">
                  <c:v>1970.6949999999999</c:v>
                </c:pt>
                <c:pt idx="146">
                  <c:v>1970.7739999999999</c:v>
                </c:pt>
                <c:pt idx="147">
                  <c:v>1970.848</c:v>
                </c:pt>
                <c:pt idx="148">
                  <c:v>1970.9770000000001</c:v>
                </c:pt>
                <c:pt idx="149">
                  <c:v>1971.0260000000001</c:v>
                </c:pt>
                <c:pt idx="150">
                  <c:v>1971.097</c:v>
                </c:pt>
                <c:pt idx="151">
                  <c:v>1971.174</c:v>
                </c:pt>
                <c:pt idx="152">
                  <c:v>1971.27</c:v>
                </c:pt>
                <c:pt idx="153">
                  <c:v>1971.347</c:v>
                </c:pt>
                <c:pt idx="154">
                  <c:v>1971.443</c:v>
                </c:pt>
                <c:pt idx="155">
                  <c:v>1971.519</c:v>
                </c:pt>
                <c:pt idx="156">
                  <c:v>1971.6010000000001</c:v>
                </c:pt>
                <c:pt idx="157">
                  <c:v>1971.692</c:v>
                </c:pt>
                <c:pt idx="158">
                  <c:v>1971.7739999999999</c:v>
                </c:pt>
                <c:pt idx="159">
                  <c:v>1971.922</c:v>
                </c:pt>
                <c:pt idx="160">
                  <c:v>1972.0229999999999</c:v>
                </c:pt>
                <c:pt idx="161">
                  <c:v>1972.1</c:v>
                </c:pt>
                <c:pt idx="162">
                  <c:v>1972.2090000000001</c:v>
                </c:pt>
                <c:pt idx="163">
                  <c:v>1972.2470000000001</c:v>
                </c:pt>
                <c:pt idx="164">
                  <c:v>1972.3019999999999</c:v>
                </c:pt>
                <c:pt idx="165">
                  <c:v>1972.34</c:v>
                </c:pt>
                <c:pt idx="166">
                  <c:v>1972.441</c:v>
                </c:pt>
                <c:pt idx="167">
                  <c:v>1972.5150000000001</c:v>
                </c:pt>
                <c:pt idx="168">
                  <c:v>1972.6679999999999</c:v>
                </c:pt>
                <c:pt idx="169">
                  <c:v>1972.7660000000001</c:v>
                </c:pt>
                <c:pt idx="170">
                  <c:v>1972.8679999999999</c:v>
                </c:pt>
                <c:pt idx="171">
                  <c:v>1972.9359999999999</c:v>
                </c:pt>
                <c:pt idx="172">
                  <c:v>1973.0150000000001</c:v>
                </c:pt>
                <c:pt idx="173">
                  <c:v>1973.1110000000001</c:v>
                </c:pt>
                <c:pt idx="174">
                  <c:v>1973.1849999999999</c:v>
                </c:pt>
                <c:pt idx="175">
                  <c:v>1973.511</c:v>
                </c:pt>
                <c:pt idx="176">
                  <c:v>1973.61</c:v>
                </c:pt>
                <c:pt idx="177">
                  <c:v>1973.684</c:v>
                </c:pt>
                <c:pt idx="178">
                  <c:v>1973.7629999999999</c:v>
                </c:pt>
                <c:pt idx="179">
                  <c:v>1973.856</c:v>
                </c:pt>
                <c:pt idx="180">
                  <c:v>1973.933</c:v>
                </c:pt>
                <c:pt idx="181">
                  <c:v>1974.029</c:v>
                </c:pt>
                <c:pt idx="182">
                  <c:v>1974.086</c:v>
                </c:pt>
                <c:pt idx="183">
                  <c:v>1974.182</c:v>
                </c:pt>
                <c:pt idx="184">
                  <c:v>1974.2560000000001</c:v>
                </c:pt>
                <c:pt idx="185">
                  <c:v>1974.355</c:v>
                </c:pt>
                <c:pt idx="186">
                  <c:v>1974.432</c:v>
                </c:pt>
                <c:pt idx="187">
                  <c:v>1974.511</c:v>
                </c:pt>
                <c:pt idx="188">
                  <c:v>1974.5989999999999</c:v>
                </c:pt>
                <c:pt idx="189">
                  <c:v>1974.681</c:v>
                </c:pt>
                <c:pt idx="190">
                  <c:v>1974.76</c:v>
                </c:pt>
                <c:pt idx="191">
                  <c:v>1974.8530000000001</c:v>
                </c:pt>
                <c:pt idx="192">
                  <c:v>1974.9359999999999</c:v>
                </c:pt>
                <c:pt idx="193">
                  <c:v>1975.0260000000001</c:v>
                </c:pt>
                <c:pt idx="194">
                  <c:v>1975.1030000000001</c:v>
                </c:pt>
                <c:pt idx="195">
                  <c:v>1975.18</c:v>
                </c:pt>
                <c:pt idx="196">
                  <c:v>1975.259</c:v>
                </c:pt>
                <c:pt idx="197">
                  <c:v>1975.355</c:v>
                </c:pt>
                <c:pt idx="198">
                  <c:v>1975.4670000000001</c:v>
                </c:pt>
                <c:pt idx="199">
                  <c:v>1975.519</c:v>
                </c:pt>
                <c:pt idx="200">
                  <c:v>1975.607</c:v>
                </c:pt>
                <c:pt idx="201">
                  <c:v>1975.6969999999999</c:v>
                </c:pt>
                <c:pt idx="202">
                  <c:v>1975.7550000000001</c:v>
                </c:pt>
                <c:pt idx="203">
                  <c:v>1975.7739999999999</c:v>
                </c:pt>
                <c:pt idx="204">
                  <c:v>1975.873</c:v>
                </c:pt>
                <c:pt idx="205">
                  <c:v>1975.9269999999999</c:v>
                </c:pt>
                <c:pt idx="206">
                  <c:v>1976.0340000000001</c:v>
                </c:pt>
                <c:pt idx="207">
                  <c:v>1976.1</c:v>
                </c:pt>
                <c:pt idx="208">
                  <c:v>1976.1790000000001</c:v>
                </c:pt>
                <c:pt idx="209">
                  <c:v>1976.2750000000001</c:v>
                </c:pt>
                <c:pt idx="210">
                  <c:v>1976.357</c:v>
                </c:pt>
                <c:pt idx="211">
                  <c:v>1976.43</c:v>
                </c:pt>
                <c:pt idx="212">
                  <c:v>1976.5070000000001</c:v>
                </c:pt>
                <c:pt idx="213">
                  <c:v>1976.6220000000001</c:v>
                </c:pt>
                <c:pt idx="214">
                  <c:v>1976.777</c:v>
                </c:pt>
                <c:pt idx="215">
                  <c:v>1976.8430000000001</c:v>
                </c:pt>
                <c:pt idx="216">
                  <c:v>1976.941</c:v>
                </c:pt>
                <c:pt idx="217">
                  <c:v>1977.0070000000001</c:v>
                </c:pt>
                <c:pt idx="218">
                  <c:v>1977.114</c:v>
                </c:pt>
                <c:pt idx="219">
                  <c:v>1977.19</c:v>
                </c:pt>
                <c:pt idx="220">
                  <c:v>1977.3440000000001</c:v>
                </c:pt>
                <c:pt idx="221">
                  <c:v>1977.4449999999999</c:v>
                </c:pt>
                <c:pt idx="222">
                  <c:v>1977.5329999999999</c:v>
                </c:pt>
                <c:pt idx="223">
                  <c:v>1977.615</c:v>
                </c:pt>
                <c:pt idx="224">
                  <c:v>1977.6890000000001</c:v>
                </c:pt>
                <c:pt idx="225">
                  <c:v>1977.7660000000001</c:v>
                </c:pt>
                <c:pt idx="226">
                  <c:v>1977.8620000000001</c:v>
                </c:pt>
                <c:pt idx="227">
                  <c:v>1978.3330000000001</c:v>
                </c:pt>
                <c:pt idx="228">
                  <c:v>1978.443</c:v>
                </c:pt>
                <c:pt idx="229">
                  <c:v>1978.4949999999999</c:v>
                </c:pt>
                <c:pt idx="230">
                  <c:v>1978.59</c:v>
                </c:pt>
                <c:pt idx="231">
                  <c:v>1978.6859999999999</c:v>
                </c:pt>
                <c:pt idx="232">
                  <c:v>1978.7660000000001</c:v>
                </c:pt>
                <c:pt idx="233">
                  <c:v>1978.8589999999999</c:v>
                </c:pt>
                <c:pt idx="234">
                  <c:v>1979.0319999999999</c:v>
                </c:pt>
                <c:pt idx="235">
                  <c:v>1979.2070000000001</c:v>
                </c:pt>
                <c:pt idx="236">
                  <c:v>1979.2639999999999</c:v>
                </c:pt>
                <c:pt idx="237">
                  <c:v>1979.3520000000001</c:v>
                </c:pt>
                <c:pt idx="238">
                  <c:v>1979.421</c:v>
                </c:pt>
                <c:pt idx="239">
                  <c:v>1979.5219999999999</c:v>
                </c:pt>
                <c:pt idx="240">
                  <c:v>1979.6120000000001</c:v>
                </c:pt>
                <c:pt idx="241">
                  <c:v>1979.76</c:v>
                </c:pt>
                <c:pt idx="242">
                  <c:v>1979.84</c:v>
                </c:pt>
                <c:pt idx="243">
                  <c:v>1979.9380000000001</c:v>
                </c:pt>
                <c:pt idx="244">
                  <c:v>1980.116</c:v>
                </c:pt>
                <c:pt idx="245">
                  <c:v>1980.184</c:v>
                </c:pt>
                <c:pt idx="246">
                  <c:v>1980.258</c:v>
                </c:pt>
                <c:pt idx="247">
                  <c:v>1980.3510000000001</c:v>
                </c:pt>
                <c:pt idx="248">
                  <c:v>1980.5119999999999</c:v>
                </c:pt>
                <c:pt idx="249">
                  <c:v>1980.5830000000001</c:v>
                </c:pt>
                <c:pt idx="250">
                  <c:v>1980.6790000000001</c:v>
                </c:pt>
                <c:pt idx="251">
                  <c:v>1980.7719999999999</c:v>
                </c:pt>
                <c:pt idx="252">
                  <c:v>1980.8620000000001</c:v>
                </c:pt>
                <c:pt idx="253">
                  <c:v>1980.925</c:v>
                </c:pt>
                <c:pt idx="254">
                  <c:v>1981.0260000000001</c:v>
                </c:pt>
                <c:pt idx="255">
                  <c:v>1981.1</c:v>
                </c:pt>
                <c:pt idx="256">
                  <c:v>1981.193</c:v>
                </c:pt>
                <c:pt idx="257">
                  <c:v>1981.2729999999999</c:v>
                </c:pt>
                <c:pt idx="258">
                  <c:v>1981.4290000000001</c:v>
                </c:pt>
                <c:pt idx="259">
                  <c:v>1981.604</c:v>
                </c:pt>
                <c:pt idx="260">
                  <c:v>1981.675</c:v>
                </c:pt>
                <c:pt idx="261">
                  <c:v>1981.752</c:v>
                </c:pt>
                <c:pt idx="262">
                  <c:v>1981.8340000000001</c:v>
                </c:pt>
                <c:pt idx="263">
                  <c:v>1981.922</c:v>
                </c:pt>
                <c:pt idx="264">
                  <c:v>1982.3520000000001</c:v>
                </c:pt>
                <c:pt idx="265">
                  <c:v>1982.4259999999999</c:v>
                </c:pt>
                <c:pt idx="266">
                  <c:v>1982.5160000000001</c:v>
                </c:pt>
                <c:pt idx="267">
                  <c:v>1982.67</c:v>
                </c:pt>
                <c:pt idx="268">
                  <c:v>1982.8119999999999</c:v>
                </c:pt>
                <c:pt idx="269">
                  <c:v>1982.93</c:v>
                </c:pt>
                <c:pt idx="270">
                  <c:v>1983.0450000000001</c:v>
                </c:pt>
                <c:pt idx="271">
                  <c:v>1983.1030000000001</c:v>
                </c:pt>
                <c:pt idx="272">
                  <c:v>1983.1769999999999</c:v>
                </c:pt>
                <c:pt idx="273">
                  <c:v>1983.432</c:v>
                </c:pt>
                <c:pt idx="274">
                  <c:v>1983.6320000000001</c:v>
                </c:pt>
                <c:pt idx="275">
                  <c:v>1983.788</c:v>
                </c:pt>
                <c:pt idx="276">
                  <c:v>1984.04</c:v>
                </c:pt>
                <c:pt idx="277">
                  <c:v>1984.097</c:v>
                </c:pt>
                <c:pt idx="278">
                  <c:v>1984.3510000000001</c:v>
                </c:pt>
                <c:pt idx="279">
                  <c:v>1984.521</c:v>
                </c:pt>
                <c:pt idx="280">
                  <c:v>1984.5889999999999</c:v>
                </c:pt>
                <c:pt idx="281">
                  <c:v>1984.693</c:v>
                </c:pt>
                <c:pt idx="282">
                  <c:v>1984.8620000000001</c:v>
                </c:pt>
                <c:pt idx="283">
                  <c:v>1984.8869999999999</c:v>
                </c:pt>
                <c:pt idx="284">
                  <c:v>1984.9190000000001</c:v>
                </c:pt>
                <c:pt idx="285">
                  <c:v>1985.0889999999999</c:v>
                </c:pt>
                <c:pt idx="286">
                  <c:v>1985.2260000000001</c:v>
                </c:pt>
                <c:pt idx="287">
                  <c:v>1985.366</c:v>
                </c:pt>
                <c:pt idx="288">
                  <c:v>1985.508</c:v>
                </c:pt>
                <c:pt idx="289">
                  <c:v>1985.6010000000001</c:v>
                </c:pt>
                <c:pt idx="290">
                  <c:v>1985.6890000000001</c:v>
                </c:pt>
                <c:pt idx="291">
                  <c:v>1985.7929999999999</c:v>
                </c:pt>
                <c:pt idx="292">
                  <c:v>1985.8340000000001</c:v>
                </c:pt>
                <c:pt idx="293">
                  <c:v>1985.9190000000001</c:v>
                </c:pt>
                <c:pt idx="294">
                  <c:v>1985.9190000000001</c:v>
                </c:pt>
                <c:pt idx="295">
                  <c:v>1986.0530000000001</c:v>
                </c:pt>
                <c:pt idx="296">
                  <c:v>1986.133</c:v>
                </c:pt>
                <c:pt idx="297">
                  <c:v>1986.229</c:v>
                </c:pt>
                <c:pt idx="298">
                  <c:v>1986.2429999999999</c:v>
                </c:pt>
                <c:pt idx="299">
                  <c:v>1986.2560000000001</c:v>
                </c:pt>
                <c:pt idx="300">
                  <c:v>1986.336</c:v>
                </c:pt>
                <c:pt idx="301">
                  <c:v>1986.366</c:v>
                </c:pt>
                <c:pt idx="302">
                  <c:v>1986.527</c:v>
                </c:pt>
                <c:pt idx="303">
                  <c:v>1986.604</c:v>
                </c:pt>
                <c:pt idx="304">
                  <c:v>1986.6120000000001</c:v>
                </c:pt>
                <c:pt idx="305">
                  <c:v>1986.681</c:v>
                </c:pt>
                <c:pt idx="306">
                  <c:v>1986.758</c:v>
                </c:pt>
                <c:pt idx="307">
                  <c:v>1986.8510000000001</c:v>
                </c:pt>
                <c:pt idx="308">
                  <c:v>1986.933</c:v>
                </c:pt>
                <c:pt idx="309">
                  <c:v>1987.0070000000001</c:v>
                </c:pt>
                <c:pt idx="310">
                  <c:v>1987.106</c:v>
                </c:pt>
                <c:pt idx="311">
                  <c:v>1987.193</c:v>
                </c:pt>
                <c:pt idx="312">
                  <c:v>1987.355</c:v>
                </c:pt>
                <c:pt idx="313">
                  <c:v>1987.443</c:v>
                </c:pt>
                <c:pt idx="314">
                  <c:v>1987.6289999999999</c:v>
                </c:pt>
                <c:pt idx="315">
                  <c:v>1987.9739999999999</c:v>
                </c:pt>
                <c:pt idx="316">
                  <c:v>1988.414</c:v>
                </c:pt>
                <c:pt idx="317">
                  <c:v>1988.5039999999999</c:v>
                </c:pt>
                <c:pt idx="318">
                  <c:v>1988.537</c:v>
                </c:pt>
                <c:pt idx="319">
                  <c:v>1988.6220000000001</c:v>
                </c:pt>
                <c:pt idx="320">
                  <c:v>1988.6679999999999</c:v>
                </c:pt>
                <c:pt idx="321">
                  <c:v>1988.7170000000001</c:v>
                </c:pt>
                <c:pt idx="322">
                  <c:v>1988.81</c:v>
                </c:pt>
                <c:pt idx="323">
                  <c:v>1988.8889999999999</c:v>
                </c:pt>
                <c:pt idx="324">
                  <c:v>1988.9</c:v>
                </c:pt>
                <c:pt idx="325">
                  <c:v>1988.9580000000001</c:v>
                </c:pt>
                <c:pt idx="326">
                  <c:v>1989.075</c:v>
                </c:pt>
                <c:pt idx="327">
                  <c:v>1989.136</c:v>
                </c:pt>
                <c:pt idx="328">
                  <c:v>1989.1489999999999</c:v>
                </c:pt>
                <c:pt idx="329">
                  <c:v>1989.2529999999999</c:v>
                </c:pt>
                <c:pt idx="330">
                  <c:v>1989.385</c:v>
                </c:pt>
                <c:pt idx="331">
                  <c:v>1989.396</c:v>
                </c:pt>
                <c:pt idx="332">
                  <c:v>1989.4780000000001</c:v>
                </c:pt>
                <c:pt idx="333">
                  <c:v>1989.549</c:v>
                </c:pt>
                <c:pt idx="334">
                  <c:v>1989.588</c:v>
                </c:pt>
                <c:pt idx="335">
                  <c:v>1989.6510000000001</c:v>
                </c:pt>
                <c:pt idx="336">
                  <c:v>1989.7380000000001</c:v>
                </c:pt>
                <c:pt idx="337">
                  <c:v>1989.76</c:v>
                </c:pt>
                <c:pt idx="338">
                  <c:v>1989.796</c:v>
                </c:pt>
                <c:pt idx="339">
                  <c:v>1989.9059999999999</c:v>
                </c:pt>
                <c:pt idx="340">
                  <c:v>1989.9469999999999</c:v>
                </c:pt>
                <c:pt idx="341">
                  <c:v>1989.963</c:v>
                </c:pt>
                <c:pt idx="342">
                  <c:v>1990.0530000000001</c:v>
                </c:pt>
                <c:pt idx="343">
                  <c:v>1990.0640000000001</c:v>
                </c:pt>
                <c:pt idx="344">
                  <c:v>1990.1990000000001</c:v>
                </c:pt>
                <c:pt idx="345">
                  <c:v>1990.4290000000001</c:v>
                </c:pt>
                <c:pt idx="346">
                  <c:v>1990.684</c:v>
                </c:pt>
                <c:pt idx="347">
                  <c:v>1990.73</c:v>
                </c:pt>
                <c:pt idx="348">
                  <c:v>1990.886</c:v>
                </c:pt>
                <c:pt idx="349">
                  <c:v>1990.99</c:v>
                </c:pt>
                <c:pt idx="350">
                  <c:v>1991.0450000000001</c:v>
                </c:pt>
                <c:pt idx="351">
                  <c:v>1991.136</c:v>
                </c:pt>
                <c:pt idx="352">
                  <c:v>1991.201</c:v>
                </c:pt>
                <c:pt idx="353">
                  <c:v>1991.33</c:v>
                </c:pt>
                <c:pt idx="354">
                  <c:v>1991.3440000000001</c:v>
                </c:pt>
                <c:pt idx="355">
                  <c:v>1991.4069999999999</c:v>
                </c:pt>
                <c:pt idx="356">
                  <c:v>1991.7329999999999</c:v>
                </c:pt>
                <c:pt idx="357">
                  <c:v>1991.741</c:v>
                </c:pt>
                <c:pt idx="358">
                  <c:v>1991.8119999999999</c:v>
                </c:pt>
                <c:pt idx="359">
                  <c:v>1991.9110000000001</c:v>
                </c:pt>
                <c:pt idx="360">
                  <c:v>1992.1980000000001</c:v>
                </c:pt>
                <c:pt idx="361">
                  <c:v>1992.4659999999999</c:v>
                </c:pt>
                <c:pt idx="362">
                  <c:v>1993.2449999999999</c:v>
                </c:pt>
                <c:pt idx="363">
                  <c:v>1993.3520000000001</c:v>
                </c:pt>
                <c:pt idx="364">
                  <c:v>1993.5219999999999</c:v>
                </c:pt>
                <c:pt idx="365">
                  <c:v>1993.585</c:v>
                </c:pt>
                <c:pt idx="366">
                  <c:v>1993.7139999999999</c:v>
                </c:pt>
                <c:pt idx="367">
                  <c:v>1994.0509999999999</c:v>
                </c:pt>
                <c:pt idx="368">
                  <c:v>1994.133</c:v>
                </c:pt>
                <c:pt idx="369">
                  <c:v>1994.2529999999999</c:v>
                </c:pt>
                <c:pt idx="370">
                  <c:v>1994.432</c:v>
                </c:pt>
                <c:pt idx="371">
                  <c:v>1994.5360000000001</c:v>
                </c:pt>
                <c:pt idx="372">
                  <c:v>1994.662</c:v>
                </c:pt>
                <c:pt idx="373">
                  <c:v>1994.8209999999999</c:v>
                </c:pt>
                <c:pt idx="374">
                  <c:v>1994.895</c:v>
                </c:pt>
                <c:pt idx="375">
                  <c:v>1994.982</c:v>
                </c:pt>
                <c:pt idx="376">
                  <c:v>1995.067</c:v>
                </c:pt>
                <c:pt idx="377">
                  <c:v>1995.171</c:v>
                </c:pt>
                <c:pt idx="378">
                  <c:v>1995.2639999999999</c:v>
                </c:pt>
                <c:pt idx="379">
                  <c:v>1995.3520000000001</c:v>
                </c:pt>
                <c:pt idx="380">
                  <c:v>1995.4670000000001</c:v>
                </c:pt>
                <c:pt idx="381">
                  <c:v>1995.4670000000001</c:v>
                </c:pt>
                <c:pt idx="382">
                  <c:v>1995.53</c:v>
                </c:pt>
                <c:pt idx="383">
                  <c:v>1995.53</c:v>
                </c:pt>
                <c:pt idx="384">
                  <c:v>1995.664</c:v>
                </c:pt>
                <c:pt idx="385">
                  <c:v>1995.664</c:v>
                </c:pt>
                <c:pt idx="386">
                  <c:v>1995.7080000000001</c:v>
                </c:pt>
                <c:pt idx="387">
                  <c:v>1995.752</c:v>
                </c:pt>
                <c:pt idx="388">
                  <c:v>1995.752</c:v>
                </c:pt>
                <c:pt idx="389">
                  <c:v>1995.9110000000001</c:v>
                </c:pt>
                <c:pt idx="390">
                  <c:v>1995.9110000000001</c:v>
                </c:pt>
                <c:pt idx="391">
                  <c:v>1995.9880000000001</c:v>
                </c:pt>
                <c:pt idx="392">
                  <c:v>1995.9880000000001</c:v>
                </c:pt>
                <c:pt idx="393">
                  <c:v>1996.0340000000001</c:v>
                </c:pt>
                <c:pt idx="394">
                  <c:v>1996.0830000000001</c:v>
                </c:pt>
                <c:pt idx="395">
                  <c:v>1996.0830000000001</c:v>
                </c:pt>
                <c:pt idx="396">
                  <c:v>1996.154</c:v>
                </c:pt>
                <c:pt idx="397">
                  <c:v>1996.154</c:v>
                </c:pt>
                <c:pt idx="398">
                  <c:v>1996.269</c:v>
                </c:pt>
                <c:pt idx="399">
                  <c:v>1996.3430000000001</c:v>
                </c:pt>
                <c:pt idx="400">
                  <c:v>1996.4739999999999</c:v>
                </c:pt>
                <c:pt idx="401">
                  <c:v>1996.7170000000001</c:v>
                </c:pt>
                <c:pt idx="402">
                  <c:v>1996.7909999999999</c:v>
                </c:pt>
                <c:pt idx="403">
                  <c:v>1996.7909999999999</c:v>
                </c:pt>
                <c:pt idx="404">
                  <c:v>1997.078</c:v>
                </c:pt>
                <c:pt idx="405">
                  <c:v>1997.078</c:v>
                </c:pt>
                <c:pt idx="406">
                  <c:v>1997.182</c:v>
                </c:pt>
                <c:pt idx="407">
                  <c:v>1997.366</c:v>
                </c:pt>
                <c:pt idx="408">
                  <c:v>1997.5329999999999</c:v>
                </c:pt>
                <c:pt idx="409">
                  <c:v>1999.511</c:v>
                </c:pt>
                <c:pt idx="410">
                  <c:v>1999.511</c:v>
                </c:pt>
                <c:pt idx="411">
                  <c:v>1999.538</c:v>
                </c:pt>
                <c:pt idx="412">
                  <c:v>1999.538</c:v>
                </c:pt>
                <c:pt idx="413">
                  <c:v>1999.61</c:v>
                </c:pt>
                <c:pt idx="414">
                  <c:v>1999.749</c:v>
                </c:pt>
                <c:pt idx="415">
                  <c:v>1999.749</c:v>
                </c:pt>
                <c:pt idx="416">
                  <c:v>1999.807</c:v>
                </c:pt>
                <c:pt idx="417">
                  <c:v>1999.971</c:v>
                </c:pt>
                <c:pt idx="418">
                  <c:v>1999.971</c:v>
                </c:pt>
                <c:pt idx="419">
                  <c:v>1999.971</c:v>
                </c:pt>
                <c:pt idx="420">
                  <c:v>2000.0530000000001</c:v>
                </c:pt>
                <c:pt idx="421">
                  <c:v>2000.0530000000001</c:v>
                </c:pt>
                <c:pt idx="422">
                  <c:v>2000.078</c:v>
                </c:pt>
                <c:pt idx="423">
                  <c:v>2000.097</c:v>
                </c:pt>
                <c:pt idx="424">
                  <c:v>2000.1</c:v>
                </c:pt>
                <c:pt idx="425">
                  <c:v>2000.2339999999999</c:v>
                </c:pt>
                <c:pt idx="426">
                  <c:v>2000.2339999999999</c:v>
                </c:pt>
                <c:pt idx="427">
                  <c:v>2000.296</c:v>
                </c:pt>
                <c:pt idx="428">
                  <c:v>2000.296</c:v>
                </c:pt>
                <c:pt idx="429">
                  <c:v>2000.357</c:v>
                </c:pt>
                <c:pt idx="430">
                  <c:v>2000.357</c:v>
                </c:pt>
                <c:pt idx="431">
                  <c:v>2000.414</c:v>
                </c:pt>
                <c:pt idx="432">
                  <c:v>2000.414</c:v>
                </c:pt>
                <c:pt idx="433">
                  <c:v>2000.414</c:v>
                </c:pt>
                <c:pt idx="434">
                  <c:v>2000.4690000000001</c:v>
                </c:pt>
                <c:pt idx="435">
                  <c:v>2000.712</c:v>
                </c:pt>
                <c:pt idx="436">
                  <c:v>2000.75</c:v>
                </c:pt>
                <c:pt idx="437">
                  <c:v>2000.7860000000001</c:v>
                </c:pt>
                <c:pt idx="438">
                  <c:v>2000.7860000000001</c:v>
                </c:pt>
                <c:pt idx="439">
                  <c:v>2000.884</c:v>
                </c:pt>
                <c:pt idx="440">
                  <c:v>2001.0319999999999</c:v>
                </c:pt>
                <c:pt idx="441">
                  <c:v>2001.0319999999999</c:v>
                </c:pt>
                <c:pt idx="442">
                  <c:v>2001.19</c:v>
                </c:pt>
                <c:pt idx="443">
                  <c:v>2001.19</c:v>
                </c:pt>
                <c:pt idx="444">
                  <c:v>2001.229</c:v>
                </c:pt>
                <c:pt idx="445">
                  <c:v>2001.7329999999999</c:v>
                </c:pt>
                <c:pt idx="446">
                  <c:v>2001.7329999999999</c:v>
                </c:pt>
                <c:pt idx="447">
                  <c:v>2001.7739999999999</c:v>
                </c:pt>
                <c:pt idx="448">
                  <c:v>2001.8119999999999</c:v>
                </c:pt>
                <c:pt idx="449">
                  <c:v>2001.8510000000001</c:v>
                </c:pt>
                <c:pt idx="450">
                  <c:v>2001.922</c:v>
                </c:pt>
                <c:pt idx="451">
                  <c:v>2001.922</c:v>
                </c:pt>
                <c:pt idx="452">
                  <c:v>2001.9549999999999</c:v>
                </c:pt>
                <c:pt idx="453">
                  <c:v>2001.9929999999999</c:v>
                </c:pt>
                <c:pt idx="454">
                  <c:v>2001.9929999999999</c:v>
                </c:pt>
                <c:pt idx="455">
                  <c:v>2002.0260000000001</c:v>
                </c:pt>
                <c:pt idx="456">
                  <c:v>2002.0640000000001</c:v>
                </c:pt>
                <c:pt idx="457">
                  <c:v>2002.114</c:v>
                </c:pt>
                <c:pt idx="458">
                  <c:v>2002.182</c:v>
                </c:pt>
                <c:pt idx="459">
                  <c:v>2002.182</c:v>
                </c:pt>
                <c:pt idx="460">
                  <c:v>2002.248</c:v>
                </c:pt>
                <c:pt idx="461">
                  <c:v>2002.2919999999999</c:v>
                </c:pt>
                <c:pt idx="462">
                  <c:v>2002.33</c:v>
                </c:pt>
                <c:pt idx="463">
                  <c:v>2002.3710000000001</c:v>
                </c:pt>
                <c:pt idx="464">
                  <c:v>2002.41</c:v>
                </c:pt>
                <c:pt idx="465">
                  <c:v>2002.41</c:v>
                </c:pt>
                <c:pt idx="466">
                  <c:v>2002.453</c:v>
                </c:pt>
                <c:pt idx="467">
                  <c:v>2002.508</c:v>
                </c:pt>
                <c:pt idx="468">
                  <c:v>2002.547</c:v>
                </c:pt>
                <c:pt idx="469">
                  <c:v>2002.58</c:v>
                </c:pt>
                <c:pt idx="470">
                  <c:v>2002.58</c:v>
                </c:pt>
                <c:pt idx="471">
                  <c:v>2002.6179999999999</c:v>
                </c:pt>
                <c:pt idx="472">
                  <c:v>2002.675</c:v>
                </c:pt>
                <c:pt idx="473">
                  <c:v>2002.722</c:v>
                </c:pt>
                <c:pt idx="474">
                  <c:v>2002.771</c:v>
                </c:pt>
                <c:pt idx="475">
                  <c:v>2002.8320000000001</c:v>
                </c:pt>
                <c:pt idx="476">
                  <c:v>2002.9110000000001</c:v>
                </c:pt>
                <c:pt idx="477">
                  <c:v>2002.9849999999999</c:v>
                </c:pt>
                <c:pt idx="478">
                  <c:v>2002.9849999999999</c:v>
                </c:pt>
                <c:pt idx="479">
                  <c:v>2003.04</c:v>
                </c:pt>
                <c:pt idx="480">
                  <c:v>2003.086</c:v>
                </c:pt>
                <c:pt idx="481">
                  <c:v>2003.086</c:v>
                </c:pt>
                <c:pt idx="482">
                  <c:v>2003.171</c:v>
                </c:pt>
                <c:pt idx="483">
                  <c:v>2003.2529999999999</c:v>
                </c:pt>
                <c:pt idx="484">
                  <c:v>2003.2529999999999</c:v>
                </c:pt>
                <c:pt idx="485">
                  <c:v>2003.297</c:v>
                </c:pt>
                <c:pt idx="486">
                  <c:v>2003.355</c:v>
                </c:pt>
                <c:pt idx="487">
                  <c:v>2003.415</c:v>
                </c:pt>
                <c:pt idx="488">
                  <c:v>2003.4839999999999</c:v>
                </c:pt>
                <c:pt idx="489">
                  <c:v>2003.4839999999999</c:v>
                </c:pt>
                <c:pt idx="490">
                  <c:v>2003.5160000000001</c:v>
                </c:pt>
                <c:pt idx="491">
                  <c:v>2003.5519999999999</c:v>
                </c:pt>
                <c:pt idx="492">
                  <c:v>2003.61</c:v>
                </c:pt>
                <c:pt idx="493">
                  <c:v>2003.6780000000001</c:v>
                </c:pt>
                <c:pt idx="494">
                  <c:v>2003.769</c:v>
                </c:pt>
                <c:pt idx="495">
                  <c:v>2003.769</c:v>
                </c:pt>
                <c:pt idx="496">
                  <c:v>2003.884</c:v>
                </c:pt>
                <c:pt idx="497">
                  <c:v>2003.941</c:v>
                </c:pt>
                <c:pt idx="498">
                  <c:v>2003.9880000000001</c:v>
                </c:pt>
                <c:pt idx="499">
                  <c:v>2003.9880000000001</c:v>
                </c:pt>
                <c:pt idx="500">
                  <c:v>2004.037</c:v>
                </c:pt>
                <c:pt idx="501">
                  <c:v>2004.086</c:v>
                </c:pt>
                <c:pt idx="502">
                  <c:v>2004.1790000000001</c:v>
                </c:pt>
                <c:pt idx="503">
                  <c:v>2004.223</c:v>
                </c:pt>
                <c:pt idx="504">
                  <c:v>2004.2719999999999</c:v>
                </c:pt>
                <c:pt idx="505">
                  <c:v>2004.337</c:v>
                </c:pt>
                <c:pt idx="506">
                  <c:v>2004.3979999999999</c:v>
                </c:pt>
                <c:pt idx="507">
                  <c:v>2004.441</c:v>
                </c:pt>
                <c:pt idx="508">
                  <c:v>2004.48</c:v>
                </c:pt>
                <c:pt idx="509">
                  <c:v>2004.5260000000001</c:v>
                </c:pt>
                <c:pt idx="510">
                  <c:v>2004.633</c:v>
                </c:pt>
                <c:pt idx="511">
                  <c:v>2004.857</c:v>
                </c:pt>
                <c:pt idx="512">
                  <c:v>2004.857</c:v>
                </c:pt>
                <c:pt idx="513">
                  <c:v>2004.903</c:v>
                </c:pt>
                <c:pt idx="514">
                  <c:v>2004.95</c:v>
                </c:pt>
                <c:pt idx="515">
                  <c:v>2004.95</c:v>
                </c:pt>
                <c:pt idx="516">
                  <c:v>2004.999</c:v>
                </c:pt>
                <c:pt idx="517">
                  <c:v>2005.0509999999999</c:v>
                </c:pt>
                <c:pt idx="518">
                  <c:v>2005.1110000000001</c:v>
                </c:pt>
                <c:pt idx="519">
                  <c:v>2005.182</c:v>
                </c:pt>
                <c:pt idx="520">
                  <c:v>2005.182</c:v>
                </c:pt>
                <c:pt idx="521">
                  <c:v>2005.24</c:v>
                </c:pt>
                <c:pt idx="522">
                  <c:v>2005.24</c:v>
                </c:pt>
                <c:pt idx="523">
                  <c:v>2005.289</c:v>
                </c:pt>
                <c:pt idx="524">
                  <c:v>2005.289</c:v>
                </c:pt>
                <c:pt idx="525">
                  <c:v>2005.289</c:v>
                </c:pt>
                <c:pt idx="526">
                  <c:v>2005.338</c:v>
                </c:pt>
                <c:pt idx="527">
                  <c:v>2005.377</c:v>
                </c:pt>
                <c:pt idx="528">
                  <c:v>2005.432</c:v>
                </c:pt>
                <c:pt idx="529">
                  <c:v>2005.5</c:v>
                </c:pt>
                <c:pt idx="530">
                  <c:v>2005.5519999999999</c:v>
                </c:pt>
                <c:pt idx="531">
                  <c:v>2005.6559999999999</c:v>
                </c:pt>
                <c:pt idx="532">
                  <c:v>2005.7660000000001</c:v>
                </c:pt>
                <c:pt idx="533">
                  <c:v>2005.9110000000001</c:v>
                </c:pt>
                <c:pt idx="534">
                  <c:v>2006.04</c:v>
                </c:pt>
                <c:pt idx="535">
                  <c:v>2006.1489999999999</c:v>
                </c:pt>
                <c:pt idx="536">
                  <c:v>2006.297</c:v>
                </c:pt>
                <c:pt idx="537">
                  <c:v>2006.4069999999999</c:v>
                </c:pt>
                <c:pt idx="538">
                  <c:v>2006.508</c:v>
                </c:pt>
                <c:pt idx="539">
                  <c:v>2006.623</c:v>
                </c:pt>
                <c:pt idx="540">
                  <c:v>2006.623</c:v>
                </c:pt>
                <c:pt idx="541">
                  <c:v>2006.7190000000001</c:v>
                </c:pt>
                <c:pt idx="542">
                  <c:v>2006.7739999999999</c:v>
                </c:pt>
                <c:pt idx="543">
                  <c:v>2006.8150000000001</c:v>
                </c:pt>
                <c:pt idx="544">
                  <c:v>2007.056</c:v>
                </c:pt>
                <c:pt idx="545">
                  <c:v>2007.374</c:v>
                </c:pt>
                <c:pt idx="546">
                  <c:v>2007.44</c:v>
                </c:pt>
                <c:pt idx="547">
                  <c:v>2007.5440000000001</c:v>
                </c:pt>
                <c:pt idx="548">
                  <c:v>2007.61</c:v>
                </c:pt>
                <c:pt idx="549">
                  <c:v>2007.7249999999999</c:v>
                </c:pt>
                <c:pt idx="550">
                  <c:v>2007.826</c:v>
                </c:pt>
                <c:pt idx="551">
                  <c:v>2007.9359999999999</c:v>
                </c:pt>
                <c:pt idx="552">
                  <c:v>2008.0450000000001</c:v>
                </c:pt>
                <c:pt idx="553">
                  <c:v>2008.1679999999999</c:v>
                </c:pt>
                <c:pt idx="554">
                  <c:v>2008.2719999999999</c:v>
                </c:pt>
                <c:pt idx="555">
                  <c:v>2008.3779999999999</c:v>
                </c:pt>
                <c:pt idx="556">
                  <c:v>2008.482</c:v>
                </c:pt>
                <c:pt idx="557">
                  <c:v>2008.575</c:v>
                </c:pt>
                <c:pt idx="558">
                  <c:v>2008.654</c:v>
                </c:pt>
                <c:pt idx="559">
                  <c:v>2008.807</c:v>
                </c:pt>
                <c:pt idx="560">
                  <c:v>2008.925</c:v>
                </c:pt>
                <c:pt idx="561">
                  <c:v>2009.0340000000001</c:v>
                </c:pt>
                <c:pt idx="562">
                  <c:v>2009.116</c:v>
                </c:pt>
                <c:pt idx="563">
                  <c:v>2009.232</c:v>
                </c:pt>
                <c:pt idx="564">
                  <c:v>2009.3440000000001</c:v>
                </c:pt>
                <c:pt idx="565">
                  <c:v>2009.38</c:v>
                </c:pt>
                <c:pt idx="566">
                  <c:v>2009.421</c:v>
                </c:pt>
                <c:pt idx="567">
                  <c:v>2009.5409999999999</c:v>
                </c:pt>
                <c:pt idx="568">
                  <c:v>2009.596</c:v>
                </c:pt>
                <c:pt idx="569">
                  <c:v>2009.67</c:v>
                </c:pt>
                <c:pt idx="570">
                  <c:v>2009.7059999999999</c:v>
                </c:pt>
                <c:pt idx="571">
                  <c:v>2009.818</c:v>
                </c:pt>
                <c:pt idx="572">
                  <c:v>2009.8620000000001</c:v>
                </c:pt>
                <c:pt idx="573">
                  <c:v>2009.8969999999999</c:v>
                </c:pt>
                <c:pt idx="574">
                  <c:v>2010.067</c:v>
                </c:pt>
                <c:pt idx="575">
                  <c:v>2010.3030000000001</c:v>
                </c:pt>
                <c:pt idx="576">
                  <c:v>2010.338</c:v>
                </c:pt>
                <c:pt idx="577">
                  <c:v>2010.434</c:v>
                </c:pt>
                <c:pt idx="578">
                  <c:v>2010.5820000000001</c:v>
                </c:pt>
                <c:pt idx="579">
                  <c:v>2010.675</c:v>
                </c:pt>
                <c:pt idx="580">
                  <c:v>2010.7850000000001</c:v>
                </c:pt>
                <c:pt idx="581">
                  <c:v>2010.8810000000001</c:v>
                </c:pt>
                <c:pt idx="582">
                  <c:v>2010.9190000000001</c:v>
                </c:pt>
                <c:pt idx="583">
                  <c:v>2011.0119999999999</c:v>
                </c:pt>
                <c:pt idx="584">
                  <c:v>2011.0509999999999</c:v>
                </c:pt>
                <c:pt idx="585">
                  <c:v>2011.1579999999999</c:v>
                </c:pt>
                <c:pt idx="586">
                  <c:v>2011.2429999999999</c:v>
                </c:pt>
                <c:pt idx="587">
                  <c:v>2011.3219999999999</c:v>
                </c:pt>
                <c:pt idx="588">
                  <c:v>2011.412</c:v>
                </c:pt>
                <c:pt idx="589">
                  <c:v>2011.527</c:v>
                </c:pt>
                <c:pt idx="590">
                  <c:v>2011.634</c:v>
                </c:pt>
                <c:pt idx="591">
                  <c:v>2011.7329999999999</c:v>
                </c:pt>
                <c:pt idx="592">
                  <c:v>2011.856</c:v>
                </c:pt>
                <c:pt idx="593">
                  <c:v>2011.9739999999999</c:v>
                </c:pt>
                <c:pt idx="594">
                  <c:v>2012.0940000000001</c:v>
                </c:pt>
                <c:pt idx="595">
                  <c:v>2012.2090000000001</c:v>
                </c:pt>
                <c:pt idx="596">
                  <c:v>2012.316</c:v>
                </c:pt>
                <c:pt idx="597">
                  <c:v>2012.4280000000001</c:v>
                </c:pt>
                <c:pt idx="598">
                  <c:v>2012.433</c:v>
                </c:pt>
                <c:pt idx="599">
                  <c:v>2012.4690000000001</c:v>
                </c:pt>
                <c:pt idx="600">
                  <c:v>2012.5039999999999</c:v>
                </c:pt>
                <c:pt idx="601">
                  <c:v>2012.6030000000001</c:v>
                </c:pt>
                <c:pt idx="602">
                  <c:v>2012.6980000000001</c:v>
                </c:pt>
                <c:pt idx="603">
                  <c:v>2012.739</c:v>
                </c:pt>
                <c:pt idx="604">
                  <c:v>2012.7449999999999</c:v>
                </c:pt>
                <c:pt idx="605">
                  <c:v>2012.857</c:v>
                </c:pt>
                <c:pt idx="606">
                  <c:v>2012.9110000000001</c:v>
                </c:pt>
                <c:pt idx="607">
                  <c:v>2012.9960000000001</c:v>
                </c:pt>
                <c:pt idx="608">
                  <c:v>2012.9960000000001</c:v>
                </c:pt>
                <c:pt idx="609">
                  <c:v>2013.114</c:v>
                </c:pt>
                <c:pt idx="610">
                  <c:v>2013.13</c:v>
                </c:pt>
                <c:pt idx="611">
                  <c:v>2013.1659999999999</c:v>
                </c:pt>
                <c:pt idx="612">
                  <c:v>2013.1959999999999</c:v>
                </c:pt>
                <c:pt idx="613">
                  <c:v>2013.232</c:v>
                </c:pt>
                <c:pt idx="614">
                  <c:v>2013.289</c:v>
                </c:pt>
                <c:pt idx="615">
                  <c:v>2013.3689999999999</c:v>
                </c:pt>
                <c:pt idx="616">
                  <c:v>2013.38</c:v>
                </c:pt>
                <c:pt idx="617">
                  <c:v>2013.4670000000001</c:v>
                </c:pt>
                <c:pt idx="618">
                  <c:v>2013.489</c:v>
                </c:pt>
                <c:pt idx="619">
                  <c:v>2013.6559999999999</c:v>
                </c:pt>
                <c:pt idx="620">
                  <c:v>2013.73</c:v>
                </c:pt>
                <c:pt idx="621">
                  <c:v>2013.7380000000001</c:v>
                </c:pt>
                <c:pt idx="622">
                  <c:v>2013.758</c:v>
                </c:pt>
                <c:pt idx="623">
                  <c:v>2013.8320000000001</c:v>
                </c:pt>
                <c:pt idx="624">
                  <c:v>2013.925</c:v>
                </c:pt>
                <c:pt idx="625">
                  <c:v>2014.0429999999999</c:v>
                </c:pt>
                <c:pt idx="626">
                  <c:v>2014.2260000000001</c:v>
                </c:pt>
                <c:pt idx="627">
                  <c:v>2014.2260000000001</c:v>
                </c:pt>
                <c:pt idx="628">
                  <c:v>2014.2639999999999</c:v>
                </c:pt>
                <c:pt idx="629">
                  <c:v>2014.2639999999999</c:v>
                </c:pt>
                <c:pt idx="630">
                  <c:v>2014.3140000000001</c:v>
                </c:pt>
                <c:pt idx="631">
                  <c:v>2014.412</c:v>
                </c:pt>
                <c:pt idx="632">
                  <c:v>2014.5550000000001</c:v>
                </c:pt>
                <c:pt idx="633">
                  <c:v>2014.653</c:v>
                </c:pt>
                <c:pt idx="634">
                  <c:v>2014.7550000000001</c:v>
                </c:pt>
                <c:pt idx="635">
                  <c:v>2014.856</c:v>
                </c:pt>
                <c:pt idx="636">
                  <c:v>2014.9380000000001</c:v>
                </c:pt>
                <c:pt idx="637">
                  <c:v>2014.9549999999999</c:v>
                </c:pt>
                <c:pt idx="638">
                  <c:v>2015.5740000000001</c:v>
                </c:pt>
                <c:pt idx="639">
                  <c:v>2015.5740000000001</c:v>
                </c:pt>
              </c:numCache>
            </c:numRef>
          </c:xVal>
          <c:yVal>
            <c:numRef>
              <c:f>'SH New Zealand D14C'!$J$6:$J$645</c:f>
              <c:numCache>
                <c:formatCode>General</c:formatCode>
                <c:ptCount val="640"/>
                <c:pt idx="0">
                  <c:v>-17.7</c:v>
                </c:pt>
                <c:pt idx="1">
                  <c:v>-10.1</c:v>
                </c:pt>
                <c:pt idx="2">
                  <c:v>-1.4</c:v>
                </c:pt>
                <c:pt idx="3">
                  <c:v>-10.4</c:v>
                </c:pt>
                <c:pt idx="4">
                  <c:v>-4.2</c:v>
                </c:pt>
                <c:pt idx="5">
                  <c:v>-11.8</c:v>
                </c:pt>
                <c:pt idx="6">
                  <c:v>0.1</c:v>
                </c:pt>
                <c:pt idx="7">
                  <c:v>5.6</c:v>
                </c:pt>
                <c:pt idx="8">
                  <c:v>37.799999999999997</c:v>
                </c:pt>
                <c:pt idx="9">
                  <c:v>18.100000000000001</c:v>
                </c:pt>
                <c:pt idx="10">
                  <c:v>10.1</c:v>
                </c:pt>
                <c:pt idx="11">
                  <c:v>13.6</c:v>
                </c:pt>
                <c:pt idx="12">
                  <c:v>18.3</c:v>
                </c:pt>
                <c:pt idx="13">
                  <c:v>24.9</c:v>
                </c:pt>
                <c:pt idx="14">
                  <c:v>39</c:v>
                </c:pt>
                <c:pt idx="15">
                  <c:v>41.5</c:v>
                </c:pt>
                <c:pt idx="16">
                  <c:v>16.600000000000001</c:v>
                </c:pt>
                <c:pt idx="17">
                  <c:v>44.8</c:v>
                </c:pt>
                <c:pt idx="18">
                  <c:v>43.3</c:v>
                </c:pt>
                <c:pt idx="19">
                  <c:v>51.3</c:v>
                </c:pt>
                <c:pt idx="20">
                  <c:v>46.2</c:v>
                </c:pt>
                <c:pt idx="21">
                  <c:v>51.6</c:v>
                </c:pt>
                <c:pt idx="22">
                  <c:v>62</c:v>
                </c:pt>
                <c:pt idx="23">
                  <c:v>67.5</c:v>
                </c:pt>
                <c:pt idx="24">
                  <c:v>76.2</c:v>
                </c:pt>
                <c:pt idx="25">
                  <c:v>77.7</c:v>
                </c:pt>
                <c:pt idx="26">
                  <c:v>81</c:v>
                </c:pt>
                <c:pt idx="27">
                  <c:v>93.9</c:v>
                </c:pt>
                <c:pt idx="28">
                  <c:v>116.9</c:v>
                </c:pt>
                <c:pt idx="29">
                  <c:v>110.1</c:v>
                </c:pt>
                <c:pt idx="30">
                  <c:v>121.1</c:v>
                </c:pt>
                <c:pt idx="31">
                  <c:v>126</c:v>
                </c:pt>
                <c:pt idx="32">
                  <c:v>137.19999999999999</c:v>
                </c:pt>
                <c:pt idx="33">
                  <c:v>132.69999999999999</c:v>
                </c:pt>
                <c:pt idx="34">
                  <c:v>150</c:v>
                </c:pt>
                <c:pt idx="35">
                  <c:v>141.9</c:v>
                </c:pt>
                <c:pt idx="36">
                  <c:v>164.6</c:v>
                </c:pt>
                <c:pt idx="37">
                  <c:v>171.4</c:v>
                </c:pt>
                <c:pt idx="38">
                  <c:v>181.7</c:v>
                </c:pt>
                <c:pt idx="39">
                  <c:v>181.8</c:v>
                </c:pt>
                <c:pt idx="40">
                  <c:v>187.9</c:v>
                </c:pt>
                <c:pt idx="41">
                  <c:v>187.3</c:v>
                </c:pt>
                <c:pt idx="42">
                  <c:v>193.6</c:v>
                </c:pt>
                <c:pt idx="43">
                  <c:v>195.8</c:v>
                </c:pt>
                <c:pt idx="44">
                  <c:v>198.4</c:v>
                </c:pt>
                <c:pt idx="45">
                  <c:v>193.7</c:v>
                </c:pt>
                <c:pt idx="46">
                  <c:v>194.9</c:v>
                </c:pt>
                <c:pt idx="47">
                  <c:v>207.1</c:v>
                </c:pt>
                <c:pt idx="48">
                  <c:v>201.9</c:v>
                </c:pt>
                <c:pt idx="49">
                  <c:v>196.6</c:v>
                </c:pt>
                <c:pt idx="50">
                  <c:v>198.4</c:v>
                </c:pt>
                <c:pt idx="51">
                  <c:v>197.9</c:v>
                </c:pt>
                <c:pt idx="52">
                  <c:v>182.9</c:v>
                </c:pt>
                <c:pt idx="53">
                  <c:v>237.2</c:v>
                </c:pt>
                <c:pt idx="54">
                  <c:v>227.3</c:v>
                </c:pt>
                <c:pt idx="55">
                  <c:v>197.4</c:v>
                </c:pt>
                <c:pt idx="56">
                  <c:v>207.3</c:v>
                </c:pt>
                <c:pt idx="57">
                  <c:v>214.3</c:v>
                </c:pt>
                <c:pt idx="58">
                  <c:v>189.4</c:v>
                </c:pt>
                <c:pt idx="59">
                  <c:v>233.5</c:v>
                </c:pt>
                <c:pt idx="60">
                  <c:v>250.5</c:v>
                </c:pt>
                <c:pt idx="61">
                  <c:v>266.60000000000002</c:v>
                </c:pt>
                <c:pt idx="62">
                  <c:v>265.5</c:v>
                </c:pt>
                <c:pt idx="63">
                  <c:v>269.7</c:v>
                </c:pt>
                <c:pt idx="64">
                  <c:v>266.3</c:v>
                </c:pt>
                <c:pt idx="65">
                  <c:v>280.89999999999998</c:v>
                </c:pt>
                <c:pt idx="66">
                  <c:v>284.3</c:v>
                </c:pt>
                <c:pt idx="67">
                  <c:v>313.2</c:v>
                </c:pt>
                <c:pt idx="68">
                  <c:v>331</c:v>
                </c:pt>
                <c:pt idx="69">
                  <c:v>355.5</c:v>
                </c:pt>
                <c:pt idx="70">
                  <c:v>405.1</c:v>
                </c:pt>
                <c:pt idx="71">
                  <c:v>374.8</c:v>
                </c:pt>
                <c:pt idx="72">
                  <c:v>429.5</c:v>
                </c:pt>
                <c:pt idx="73">
                  <c:v>445.7</c:v>
                </c:pt>
                <c:pt idx="74">
                  <c:v>472.5</c:v>
                </c:pt>
                <c:pt idx="75">
                  <c:v>500.2</c:v>
                </c:pt>
                <c:pt idx="76">
                  <c:v>498.2</c:v>
                </c:pt>
                <c:pt idx="77">
                  <c:v>542.29999999999995</c:v>
                </c:pt>
                <c:pt idx="78">
                  <c:v>567.5</c:v>
                </c:pt>
                <c:pt idx="79">
                  <c:v>506.9</c:v>
                </c:pt>
                <c:pt idx="80">
                  <c:v>621.9</c:v>
                </c:pt>
                <c:pt idx="81">
                  <c:v>615.79999999999995</c:v>
                </c:pt>
                <c:pt idx="82">
                  <c:v>689.4</c:v>
                </c:pt>
                <c:pt idx="83">
                  <c:v>633.6</c:v>
                </c:pt>
                <c:pt idx="84">
                  <c:v>634</c:v>
                </c:pt>
                <c:pt idx="85">
                  <c:v>615.1</c:v>
                </c:pt>
                <c:pt idx="86">
                  <c:v>694.6</c:v>
                </c:pt>
                <c:pt idx="87">
                  <c:v>614.1</c:v>
                </c:pt>
                <c:pt idx="88">
                  <c:v>634.20000000000005</c:v>
                </c:pt>
                <c:pt idx="89">
                  <c:v>625.79999999999995</c:v>
                </c:pt>
                <c:pt idx="90">
                  <c:v>634.4</c:v>
                </c:pt>
                <c:pt idx="91">
                  <c:v>647.29999999999995</c:v>
                </c:pt>
                <c:pt idx="92">
                  <c:v>646.5</c:v>
                </c:pt>
                <c:pt idx="93">
                  <c:v>631.79999999999995</c:v>
                </c:pt>
                <c:pt idx="94">
                  <c:v>622</c:v>
                </c:pt>
                <c:pt idx="95">
                  <c:v>612.4</c:v>
                </c:pt>
                <c:pt idx="96">
                  <c:v>612.1</c:v>
                </c:pt>
                <c:pt idx="97">
                  <c:v>590.9</c:v>
                </c:pt>
                <c:pt idx="98">
                  <c:v>625.29999999999995</c:v>
                </c:pt>
                <c:pt idx="99">
                  <c:v>614.79999999999995</c:v>
                </c:pt>
                <c:pt idx="100">
                  <c:v>614.9</c:v>
                </c:pt>
                <c:pt idx="101">
                  <c:v>627.79999999999995</c:v>
                </c:pt>
                <c:pt idx="102">
                  <c:v>616.4</c:v>
                </c:pt>
                <c:pt idx="103">
                  <c:v>602.9</c:v>
                </c:pt>
                <c:pt idx="104">
                  <c:v>608.9</c:v>
                </c:pt>
                <c:pt idx="105">
                  <c:v>596.5</c:v>
                </c:pt>
                <c:pt idx="106">
                  <c:v>589.29999999999995</c:v>
                </c:pt>
                <c:pt idx="107">
                  <c:v>571.4</c:v>
                </c:pt>
                <c:pt idx="108">
                  <c:v>574.9</c:v>
                </c:pt>
                <c:pt idx="109">
                  <c:v>586</c:v>
                </c:pt>
                <c:pt idx="110">
                  <c:v>579.6</c:v>
                </c:pt>
                <c:pt idx="111">
                  <c:v>583</c:v>
                </c:pt>
                <c:pt idx="112">
                  <c:v>582.5</c:v>
                </c:pt>
                <c:pt idx="113">
                  <c:v>572.79999999999995</c:v>
                </c:pt>
                <c:pt idx="114">
                  <c:v>547.6</c:v>
                </c:pt>
                <c:pt idx="115">
                  <c:v>560.4</c:v>
                </c:pt>
                <c:pt idx="116">
                  <c:v>561.6</c:v>
                </c:pt>
                <c:pt idx="117">
                  <c:v>550.5</c:v>
                </c:pt>
                <c:pt idx="118">
                  <c:v>538.20000000000005</c:v>
                </c:pt>
                <c:pt idx="119">
                  <c:v>535.6</c:v>
                </c:pt>
                <c:pt idx="120">
                  <c:v>531.6</c:v>
                </c:pt>
                <c:pt idx="121">
                  <c:v>532.79999999999995</c:v>
                </c:pt>
                <c:pt idx="122">
                  <c:v>537.70000000000005</c:v>
                </c:pt>
                <c:pt idx="123">
                  <c:v>541.70000000000005</c:v>
                </c:pt>
                <c:pt idx="124">
                  <c:v>541.20000000000005</c:v>
                </c:pt>
                <c:pt idx="125">
                  <c:v>539.6</c:v>
                </c:pt>
                <c:pt idx="126">
                  <c:v>539.1</c:v>
                </c:pt>
                <c:pt idx="127">
                  <c:v>537.70000000000005</c:v>
                </c:pt>
                <c:pt idx="128">
                  <c:v>550.4</c:v>
                </c:pt>
                <c:pt idx="129">
                  <c:v>545.4</c:v>
                </c:pt>
                <c:pt idx="130">
                  <c:v>530.29999999999995</c:v>
                </c:pt>
                <c:pt idx="131">
                  <c:v>539.5</c:v>
                </c:pt>
                <c:pt idx="132">
                  <c:v>525.1</c:v>
                </c:pt>
                <c:pt idx="133">
                  <c:v>526.20000000000005</c:v>
                </c:pt>
                <c:pt idx="134">
                  <c:v>522.70000000000005</c:v>
                </c:pt>
                <c:pt idx="135">
                  <c:v>545</c:v>
                </c:pt>
                <c:pt idx="136">
                  <c:v>531.20000000000005</c:v>
                </c:pt>
                <c:pt idx="137">
                  <c:v>510.2</c:v>
                </c:pt>
                <c:pt idx="138">
                  <c:v>510.2</c:v>
                </c:pt>
                <c:pt idx="139">
                  <c:v>535.29999999999995</c:v>
                </c:pt>
                <c:pt idx="140">
                  <c:v>520.4</c:v>
                </c:pt>
                <c:pt idx="141">
                  <c:v>513.5</c:v>
                </c:pt>
                <c:pt idx="142">
                  <c:v>516.1</c:v>
                </c:pt>
                <c:pt idx="143">
                  <c:v>506</c:v>
                </c:pt>
                <c:pt idx="144">
                  <c:v>497.5</c:v>
                </c:pt>
                <c:pt idx="145">
                  <c:v>508</c:v>
                </c:pt>
                <c:pt idx="146">
                  <c:v>498.6</c:v>
                </c:pt>
                <c:pt idx="147">
                  <c:v>497.5</c:v>
                </c:pt>
                <c:pt idx="148">
                  <c:v>495.6</c:v>
                </c:pt>
                <c:pt idx="149">
                  <c:v>500.6</c:v>
                </c:pt>
                <c:pt idx="150">
                  <c:v>494.7</c:v>
                </c:pt>
                <c:pt idx="151">
                  <c:v>508.3</c:v>
                </c:pt>
                <c:pt idx="152">
                  <c:v>500.9</c:v>
                </c:pt>
                <c:pt idx="153">
                  <c:v>499.6</c:v>
                </c:pt>
                <c:pt idx="154">
                  <c:v>498.9</c:v>
                </c:pt>
                <c:pt idx="155">
                  <c:v>494.3</c:v>
                </c:pt>
                <c:pt idx="156">
                  <c:v>483.4</c:v>
                </c:pt>
                <c:pt idx="157">
                  <c:v>478.8</c:v>
                </c:pt>
                <c:pt idx="158">
                  <c:v>492.6</c:v>
                </c:pt>
                <c:pt idx="159">
                  <c:v>479.3</c:v>
                </c:pt>
                <c:pt idx="160">
                  <c:v>484.5</c:v>
                </c:pt>
                <c:pt idx="161">
                  <c:v>491.6</c:v>
                </c:pt>
                <c:pt idx="162">
                  <c:v>474.8</c:v>
                </c:pt>
                <c:pt idx="163">
                  <c:v>482.3</c:v>
                </c:pt>
                <c:pt idx="164">
                  <c:v>468.1</c:v>
                </c:pt>
                <c:pt idx="165">
                  <c:v>469.5</c:v>
                </c:pt>
                <c:pt idx="166">
                  <c:v>470</c:v>
                </c:pt>
                <c:pt idx="167">
                  <c:v>466</c:v>
                </c:pt>
                <c:pt idx="168">
                  <c:v>450.4</c:v>
                </c:pt>
                <c:pt idx="169">
                  <c:v>450</c:v>
                </c:pt>
                <c:pt idx="170">
                  <c:v>450</c:v>
                </c:pt>
                <c:pt idx="171">
                  <c:v>447.3</c:v>
                </c:pt>
                <c:pt idx="172">
                  <c:v>454.1</c:v>
                </c:pt>
                <c:pt idx="173">
                  <c:v>454</c:v>
                </c:pt>
                <c:pt idx="174">
                  <c:v>442.8</c:v>
                </c:pt>
                <c:pt idx="175">
                  <c:v>435.1</c:v>
                </c:pt>
                <c:pt idx="176">
                  <c:v>427.2</c:v>
                </c:pt>
                <c:pt idx="177">
                  <c:v>415.8</c:v>
                </c:pt>
                <c:pt idx="178">
                  <c:v>426</c:v>
                </c:pt>
                <c:pt idx="179">
                  <c:v>434.3</c:v>
                </c:pt>
                <c:pt idx="180">
                  <c:v>417.3</c:v>
                </c:pt>
                <c:pt idx="181">
                  <c:v>412.8</c:v>
                </c:pt>
                <c:pt idx="182">
                  <c:v>405.1</c:v>
                </c:pt>
                <c:pt idx="183">
                  <c:v>418.7</c:v>
                </c:pt>
                <c:pt idx="184">
                  <c:v>417.4</c:v>
                </c:pt>
                <c:pt idx="185">
                  <c:v>386.9</c:v>
                </c:pt>
                <c:pt idx="186">
                  <c:v>359.6</c:v>
                </c:pt>
                <c:pt idx="187">
                  <c:v>394.4</c:v>
                </c:pt>
                <c:pt idx="188">
                  <c:v>392.4</c:v>
                </c:pt>
                <c:pt idx="189">
                  <c:v>405.1</c:v>
                </c:pt>
                <c:pt idx="190">
                  <c:v>398.7</c:v>
                </c:pt>
                <c:pt idx="191">
                  <c:v>401.8</c:v>
                </c:pt>
                <c:pt idx="192">
                  <c:v>393.7</c:v>
                </c:pt>
                <c:pt idx="193">
                  <c:v>396.3</c:v>
                </c:pt>
                <c:pt idx="194">
                  <c:v>399</c:v>
                </c:pt>
                <c:pt idx="195">
                  <c:v>400.6</c:v>
                </c:pt>
                <c:pt idx="196">
                  <c:v>397.6</c:v>
                </c:pt>
                <c:pt idx="197">
                  <c:v>389.2</c:v>
                </c:pt>
                <c:pt idx="198">
                  <c:v>384.4</c:v>
                </c:pt>
                <c:pt idx="199">
                  <c:v>377.4</c:v>
                </c:pt>
                <c:pt idx="200">
                  <c:v>378.2</c:v>
                </c:pt>
                <c:pt idx="201">
                  <c:v>367.6</c:v>
                </c:pt>
                <c:pt idx="202">
                  <c:v>354</c:v>
                </c:pt>
                <c:pt idx="203">
                  <c:v>365.4</c:v>
                </c:pt>
                <c:pt idx="204">
                  <c:v>363.9</c:v>
                </c:pt>
                <c:pt idx="205">
                  <c:v>370.8</c:v>
                </c:pt>
                <c:pt idx="206">
                  <c:v>373.4</c:v>
                </c:pt>
                <c:pt idx="207">
                  <c:v>368.1</c:v>
                </c:pt>
                <c:pt idx="208">
                  <c:v>366.6</c:v>
                </c:pt>
                <c:pt idx="209">
                  <c:v>346</c:v>
                </c:pt>
                <c:pt idx="210">
                  <c:v>359.6</c:v>
                </c:pt>
                <c:pt idx="211">
                  <c:v>361</c:v>
                </c:pt>
                <c:pt idx="212">
                  <c:v>365.1</c:v>
                </c:pt>
                <c:pt idx="213">
                  <c:v>343.3</c:v>
                </c:pt>
                <c:pt idx="214">
                  <c:v>344.3</c:v>
                </c:pt>
                <c:pt idx="215">
                  <c:v>346.5</c:v>
                </c:pt>
                <c:pt idx="216">
                  <c:v>329.7</c:v>
                </c:pt>
                <c:pt idx="217">
                  <c:v>332.9</c:v>
                </c:pt>
                <c:pt idx="218">
                  <c:v>347.2</c:v>
                </c:pt>
                <c:pt idx="219">
                  <c:v>335.5</c:v>
                </c:pt>
                <c:pt idx="220">
                  <c:v>332.9</c:v>
                </c:pt>
                <c:pt idx="221">
                  <c:v>335.5</c:v>
                </c:pt>
                <c:pt idx="222">
                  <c:v>332.6</c:v>
                </c:pt>
                <c:pt idx="223">
                  <c:v>323.7</c:v>
                </c:pt>
                <c:pt idx="224">
                  <c:v>317.7</c:v>
                </c:pt>
                <c:pt idx="225">
                  <c:v>322</c:v>
                </c:pt>
                <c:pt idx="226">
                  <c:v>325.10000000000002</c:v>
                </c:pt>
                <c:pt idx="227">
                  <c:v>314.7</c:v>
                </c:pt>
                <c:pt idx="228">
                  <c:v>310.5</c:v>
                </c:pt>
                <c:pt idx="229">
                  <c:v>314.89999999999998</c:v>
                </c:pt>
                <c:pt idx="230">
                  <c:v>308.89999999999998</c:v>
                </c:pt>
                <c:pt idx="231">
                  <c:v>309</c:v>
                </c:pt>
                <c:pt idx="232">
                  <c:v>321.3</c:v>
                </c:pt>
                <c:pt idx="233">
                  <c:v>308.10000000000002</c:v>
                </c:pt>
                <c:pt idx="234">
                  <c:v>310.39999999999998</c:v>
                </c:pt>
                <c:pt idx="235">
                  <c:v>302.89999999999998</c:v>
                </c:pt>
                <c:pt idx="236">
                  <c:v>304.3</c:v>
                </c:pt>
                <c:pt idx="237">
                  <c:v>296.3</c:v>
                </c:pt>
                <c:pt idx="238">
                  <c:v>292.39999999999998</c:v>
                </c:pt>
                <c:pt idx="239">
                  <c:v>298.7</c:v>
                </c:pt>
                <c:pt idx="240">
                  <c:v>284</c:v>
                </c:pt>
                <c:pt idx="241">
                  <c:v>282.89999999999998</c:v>
                </c:pt>
                <c:pt idx="242">
                  <c:v>303.7</c:v>
                </c:pt>
                <c:pt idx="243">
                  <c:v>276.60000000000002</c:v>
                </c:pt>
                <c:pt idx="244">
                  <c:v>282.5</c:v>
                </c:pt>
                <c:pt idx="245">
                  <c:v>289.10000000000002</c:v>
                </c:pt>
                <c:pt idx="246">
                  <c:v>277.7</c:v>
                </c:pt>
                <c:pt idx="247">
                  <c:v>279.5</c:v>
                </c:pt>
                <c:pt idx="248">
                  <c:v>281.5</c:v>
                </c:pt>
                <c:pt idx="249">
                  <c:v>274.39999999999998</c:v>
                </c:pt>
                <c:pt idx="250">
                  <c:v>278.2</c:v>
                </c:pt>
                <c:pt idx="251">
                  <c:v>282.7</c:v>
                </c:pt>
                <c:pt idx="252">
                  <c:v>272.89999999999998</c:v>
                </c:pt>
                <c:pt idx="253">
                  <c:v>268.60000000000002</c:v>
                </c:pt>
                <c:pt idx="254">
                  <c:v>266</c:v>
                </c:pt>
                <c:pt idx="255">
                  <c:v>260.89999999999998</c:v>
                </c:pt>
                <c:pt idx="256">
                  <c:v>264.10000000000002</c:v>
                </c:pt>
                <c:pt idx="257">
                  <c:v>271</c:v>
                </c:pt>
                <c:pt idx="258">
                  <c:v>263.39999999999998</c:v>
                </c:pt>
                <c:pt idx="259">
                  <c:v>259.60000000000002</c:v>
                </c:pt>
                <c:pt idx="260">
                  <c:v>258</c:v>
                </c:pt>
                <c:pt idx="261">
                  <c:v>256.89999999999998</c:v>
                </c:pt>
                <c:pt idx="262">
                  <c:v>254.7</c:v>
                </c:pt>
                <c:pt idx="263">
                  <c:v>254.8</c:v>
                </c:pt>
                <c:pt idx="264">
                  <c:v>245.2</c:v>
                </c:pt>
                <c:pt idx="265">
                  <c:v>248.5</c:v>
                </c:pt>
                <c:pt idx="266">
                  <c:v>249.1</c:v>
                </c:pt>
                <c:pt idx="267">
                  <c:v>241.2</c:v>
                </c:pt>
                <c:pt idx="268">
                  <c:v>244.1</c:v>
                </c:pt>
                <c:pt idx="269">
                  <c:v>235.6</c:v>
                </c:pt>
                <c:pt idx="270">
                  <c:v>233.6</c:v>
                </c:pt>
                <c:pt idx="271">
                  <c:v>227.4</c:v>
                </c:pt>
                <c:pt idx="272">
                  <c:v>233.9</c:v>
                </c:pt>
                <c:pt idx="273">
                  <c:v>235.6</c:v>
                </c:pt>
                <c:pt idx="274">
                  <c:v>234.9</c:v>
                </c:pt>
                <c:pt idx="275">
                  <c:v>221.1</c:v>
                </c:pt>
                <c:pt idx="276">
                  <c:v>217.5</c:v>
                </c:pt>
                <c:pt idx="277">
                  <c:v>230.3</c:v>
                </c:pt>
                <c:pt idx="278">
                  <c:v>214.1</c:v>
                </c:pt>
                <c:pt idx="279">
                  <c:v>214.6</c:v>
                </c:pt>
                <c:pt idx="280">
                  <c:v>238.1</c:v>
                </c:pt>
                <c:pt idx="281">
                  <c:v>208.1</c:v>
                </c:pt>
                <c:pt idx="282">
                  <c:v>206.9</c:v>
                </c:pt>
                <c:pt idx="283">
                  <c:v>202.6</c:v>
                </c:pt>
                <c:pt idx="284">
                  <c:v>216.8</c:v>
                </c:pt>
                <c:pt idx="285">
                  <c:v>207.1</c:v>
                </c:pt>
                <c:pt idx="286">
                  <c:v>210</c:v>
                </c:pt>
                <c:pt idx="287">
                  <c:v>201.4</c:v>
                </c:pt>
                <c:pt idx="288">
                  <c:v>216.2</c:v>
                </c:pt>
                <c:pt idx="289">
                  <c:v>212.5</c:v>
                </c:pt>
                <c:pt idx="290">
                  <c:v>202.8</c:v>
                </c:pt>
                <c:pt idx="291">
                  <c:v>191.9</c:v>
                </c:pt>
                <c:pt idx="292">
                  <c:v>203.7</c:v>
                </c:pt>
                <c:pt idx="293">
                  <c:v>205.3</c:v>
                </c:pt>
                <c:pt idx="294">
                  <c:v>194.8</c:v>
                </c:pt>
                <c:pt idx="295">
                  <c:v>204.6</c:v>
                </c:pt>
                <c:pt idx="296">
                  <c:v>203.4</c:v>
                </c:pt>
                <c:pt idx="297">
                  <c:v>190.9</c:v>
                </c:pt>
                <c:pt idx="298">
                  <c:v>199.5</c:v>
                </c:pt>
                <c:pt idx="299">
                  <c:v>189.2</c:v>
                </c:pt>
                <c:pt idx="300">
                  <c:v>183.6</c:v>
                </c:pt>
                <c:pt idx="301">
                  <c:v>195.6</c:v>
                </c:pt>
                <c:pt idx="302">
                  <c:v>194.6</c:v>
                </c:pt>
                <c:pt idx="303">
                  <c:v>188.4</c:v>
                </c:pt>
                <c:pt idx="304">
                  <c:v>186.9</c:v>
                </c:pt>
                <c:pt idx="305">
                  <c:v>200.6</c:v>
                </c:pt>
                <c:pt idx="306">
                  <c:v>193.9</c:v>
                </c:pt>
                <c:pt idx="307">
                  <c:v>190.9</c:v>
                </c:pt>
                <c:pt idx="308">
                  <c:v>189.3</c:v>
                </c:pt>
                <c:pt idx="309">
                  <c:v>186.5</c:v>
                </c:pt>
                <c:pt idx="310">
                  <c:v>180.7</c:v>
                </c:pt>
                <c:pt idx="311">
                  <c:v>187</c:v>
                </c:pt>
                <c:pt idx="312">
                  <c:v>185.8</c:v>
                </c:pt>
                <c:pt idx="313">
                  <c:v>176.2</c:v>
                </c:pt>
                <c:pt idx="314">
                  <c:v>181.3</c:v>
                </c:pt>
                <c:pt idx="315">
                  <c:v>176.8</c:v>
                </c:pt>
                <c:pt idx="316">
                  <c:v>173.4</c:v>
                </c:pt>
                <c:pt idx="317">
                  <c:v>172.1</c:v>
                </c:pt>
                <c:pt idx="318">
                  <c:v>175.7</c:v>
                </c:pt>
                <c:pt idx="319">
                  <c:v>176</c:v>
                </c:pt>
                <c:pt idx="320">
                  <c:v>168</c:v>
                </c:pt>
                <c:pt idx="321">
                  <c:v>167.3</c:v>
                </c:pt>
                <c:pt idx="322">
                  <c:v>178.5</c:v>
                </c:pt>
                <c:pt idx="323">
                  <c:v>171.7</c:v>
                </c:pt>
                <c:pt idx="324">
                  <c:v>178.7</c:v>
                </c:pt>
                <c:pt idx="325">
                  <c:v>169.4</c:v>
                </c:pt>
                <c:pt idx="326">
                  <c:v>175.7</c:v>
                </c:pt>
                <c:pt idx="327">
                  <c:v>167.5</c:v>
                </c:pt>
                <c:pt idx="328">
                  <c:v>162.4</c:v>
                </c:pt>
                <c:pt idx="329">
                  <c:v>164.7</c:v>
                </c:pt>
                <c:pt idx="330">
                  <c:v>163</c:v>
                </c:pt>
                <c:pt idx="331">
                  <c:v>160.6</c:v>
                </c:pt>
                <c:pt idx="332">
                  <c:v>164.7</c:v>
                </c:pt>
                <c:pt idx="333">
                  <c:v>160.69999999999999</c:v>
                </c:pt>
                <c:pt idx="334">
                  <c:v>164.8</c:v>
                </c:pt>
                <c:pt idx="335">
                  <c:v>160.6</c:v>
                </c:pt>
                <c:pt idx="336">
                  <c:v>145.9</c:v>
                </c:pt>
                <c:pt idx="337">
                  <c:v>156</c:v>
                </c:pt>
                <c:pt idx="338">
                  <c:v>156.6</c:v>
                </c:pt>
                <c:pt idx="339">
                  <c:v>156.1</c:v>
                </c:pt>
                <c:pt idx="340">
                  <c:v>161.19999999999999</c:v>
                </c:pt>
                <c:pt idx="341">
                  <c:v>154.30000000000001</c:v>
                </c:pt>
                <c:pt idx="342">
                  <c:v>154.1</c:v>
                </c:pt>
                <c:pt idx="343">
                  <c:v>159</c:v>
                </c:pt>
                <c:pt idx="344">
                  <c:v>154.5</c:v>
                </c:pt>
                <c:pt idx="345">
                  <c:v>148.80000000000001</c:v>
                </c:pt>
                <c:pt idx="346">
                  <c:v>147.30000000000001</c:v>
                </c:pt>
                <c:pt idx="347">
                  <c:v>149.19999999999999</c:v>
                </c:pt>
                <c:pt idx="348">
                  <c:v>148.19999999999999</c:v>
                </c:pt>
                <c:pt idx="349">
                  <c:v>148.19999999999999</c:v>
                </c:pt>
                <c:pt idx="350">
                  <c:v>148.80000000000001</c:v>
                </c:pt>
                <c:pt idx="351">
                  <c:v>140.80000000000001</c:v>
                </c:pt>
                <c:pt idx="352">
                  <c:v>150.80000000000001</c:v>
                </c:pt>
                <c:pt idx="353">
                  <c:v>145.6</c:v>
                </c:pt>
                <c:pt idx="354">
                  <c:v>145.19999999999999</c:v>
                </c:pt>
                <c:pt idx="355">
                  <c:v>143.9</c:v>
                </c:pt>
                <c:pt idx="356">
                  <c:v>138</c:v>
                </c:pt>
                <c:pt idx="357">
                  <c:v>144.69999999999999</c:v>
                </c:pt>
                <c:pt idx="358">
                  <c:v>138.30000000000001</c:v>
                </c:pt>
                <c:pt idx="359">
                  <c:v>140.69999999999999</c:v>
                </c:pt>
                <c:pt idx="360">
                  <c:v>140</c:v>
                </c:pt>
                <c:pt idx="361">
                  <c:v>134.69999999999999</c:v>
                </c:pt>
                <c:pt idx="362">
                  <c:v>132.6</c:v>
                </c:pt>
                <c:pt idx="363">
                  <c:v>134.9</c:v>
                </c:pt>
                <c:pt idx="364">
                  <c:v>125.6</c:v>
                </c:pt>
                <c:pt idx="365">
                  <c:v>129.1</c:v>
                </c:pt>
                <c:pt idx="366">
                  <c:v>133.5</c:v>
                </c:pt>
                <c:pt idx="367">
                  <c:v>118.9</c:v>
                </c:pt>
                <c:pt idx="368">
                  <c:v>132.5</c:v>
                </c:pt>
                <c:pt idx="369">
                  <c:v>127.1</c:v>
                </c:pt>
                <c:pt idx="370">
                  <c:v>131.5</c:v>
                </c:pt>
                <c:pt idx="371">
                  <c:v>125.6</c:v>
                </c:pt>
                <c:pt idx="372">
                  <c:v>121.3</c:v>
                </c:pt>
                <c:pt idx="373">
                  <c:v>128.5</c:v>
                </c:pt>
                <c:pt idx="374">
                  <c:v>124.7</c:v>
                </c:pt>
                <c:pt idx="375">
                  <c:v>128.4</c:v>
                </c:pt>
                <c:pt idx="376">
                  <c:v>127.4</c:v>
                </c:pt>
                <c:pt idx="377">
                  <c:v>115.7</c:v>
                </c:pt>
                <c:pt idx="378">
                  <c:v>118.1</c:v>
                </c:pt>
                <c:pt idx="379">
                  <c:v>113.7</c:v>
                </c:pt>
                <c:pt idx="380">
                  <c:v>119.3</c:v>
                </c:pt>
                <c:pt idx="381">
                  <c:v>107.3</c:v>
                </c:pt>
                <c:pt idx="382">
                  <c:v>113.2</c:v>
                </c:pt>
                <c:pt idx="383">
                  <c:v>111.7</c:v>
                </c:pt>
                <c:pt idx="384">
                  <c:v>118.7</c:v>
                </c:pt>
                <c:pt idx="385">
                  <c:v>113.7</c:v>
                </c:pt>
                <c:pt idx="386">
                  <c:v>118</c:v>
                </c:pt>
                <c:pt idx="387">
                  <c:v>122.5</c:v>
                </c:pt>
                <c:pt idx="388">
                  <c:v>116.8</c:v>
                </c:pt>
                <c:pt idx="389">
                  <c:v>108.5</c:v>
                </c:pt>
                <c:pt idx="390">
                  <c:v>116</c:v>
                </c:pt>
                <c:pt idx="391">
                  <c:v>108.8</c:v>
                </c:pt>
                <c:pt idx="392">
                  <c:v>107.1</c:v>
                </c:pt>
                <c:pt idx="393">
                  <c:v>110.9</c:v>
                </c:pt>
                <c:pt idx="394">
                  <c:v>116.2</c:v>
                </c:pt>
                <c:pt idx="395">
                  <c:v>115.7</c:v>
                </c:pt>
                <c:pt idx="396">
                  <c:v>111.8</c:v>
                </c:pt>
                <c:pt idx="397">
                  <c:v>108.4</c:v>
                </c:pt>
                <c:pt idx="398">
                  <c:v>109.7</c:v>
                </c:pt>
                <c:pt idx="399">
                  <c:v>108.6</c:v>
                </c:pt>
                <c:pt idx="400">
                  <c:v>123.5</c:v>
                </c:pt>
                <c:pt idx="401">
                  <c:v>116.1</c:v>
                </c:pt>
                <c:pt idx="402">
                  <c:v>118.5</c:v>
                </c:pt>
                <c:pt idx="403">
                  <c:v>113.1</c:v>
                </c:pt>
                <c:pt idx="404">
                  <c:v>111.9</c:v>
                </c:pt>
                <c:pt idx="405">
                  <c:v>114.3</c:v>
                </c:pt>
                <c:pt idx="406">
                  <c:v>100.7</c:v>
                </c:pt>
                <c:pt idx="407">
                  <c:v>110.9</c:v>
                </c:pt>
                <c:pt idx="408">
                  <c:v>114.2</c:v>
                </c:pt>
                <c:pt idx="409">
                  <c:v>103</c:v>
                </c:pt>
                <c:pt idx="410">
                  <c:v>101.1</c:v>
                </c:pt>
                <c:pt idx="411">
                  <c:v>103.1</c:v>
                </c:pt>
                <c:pt idx="412">
                  <c:v>96.1</c:v>
                </c:pt>
                <c:pt idx="413">
                  <c:v>78.2</c:v>
                </c:pt>
                <c:pt idx="414">
                  <c:v>89.3</c:v>
                </c:pt>
                <c:pt idx="415">
                  <c:v>99.9</c:v>
                </c:pt>
                <c:pt idx="416">
                  <c:v>94.8</c:v>
                </c:pt>
                <c:pt idx="417">
                  <c:v>94.2</c:v>
                </c:pt>
                <c:pt idx="418">
                  <c:v>92.3</c:v>
                </c:pt>
                <c:pt idx="419">
                  <c:v>101.2</c:v>
                </c:pt>
                <c:pt idx="420">
                  <c:v>87.4</c:v>
                </c:pt>
                <c:pt idx="421">
                  <c:v>92.9</c:v>
                </c:pt>
                <c:pt idx="422">
                  <c:v>91</c:v>
                </c:pt>
                <c:pt idx="423">
                  <c:v>86.7</c:v>
                </c:pt>
                <c:pt idx="424">
                  <c:v>95.5</c:v>
                </c:pt>
                <c:pt idx="425">
                  <c:v>76.400000000000006</c:v>
                </c:pt>
                <c:pt idx="426">
                  <c:v>94</c:v>
                </c:pt>
                <c:pt idx="427">
                  <c:v>85</c:v>
                </c:pt>
                <c:pt idx="428">
                  <c:v>87.7</c:v>
                </c:pt>
                <c:pt idx="429">
                  <c:v>89.3</c:v>
                </c:pt>
                <c:pt idx="430">
                  <c:v>80.7</c:v>
                </c:pt>
                <c:pt idx="431">
                  <c:v>82</c:v>
                </c:pt>
                <c:pt idx="432">
                  <c:v>90.8</c:v>
                </c:pt>
                <c:pt idx="433">
                  <c:v>80.099999999999994</c:v>
                </c:pt>
                <c:pt idx="434">
                  <c:v>75.900000000000006</c:v>
                </c:pt>
                <c:pt idx="435">
                  <c:v>90.1</c:v>
                </c:pt>
                <c:pt idx="436">
                  <c:v>93.8</c:v>
                </c:pt>
                <c:pt idx="437">
                  <c:v>88.8</c:v>
                </c:pt>
                <c:pt idx="438">
                  <c:v>91.1</c:v>
                </c:pt>
                <c:pt idx="439">
                  <c:v>96.4</c:v>
                </c:pt>
                <c:pt idx="440">
                  <c:v>78.2</c:v>
                </c:pt>
                <c:pt idx="441">
                  <c:v>92.3</c:v>
                </c:pt>
                <c:pt idx="442">
                  <c:v>86</c:v>
                </c:pt>
                <c:pt idx="443">
                  <c:v>85.5</c:v>
                </c:pt>
                <c:pt idx="444">
                  <c:v>92.8</c:v>
                </c:pt>
                <c:pt idx="445">
                  <c:v>91.5</c:v>
                </c:pt>
                <c:pt idx="446">
                  <c:v>77.5</c:v>
                </c:pt>
                <c:pt idx="447">
                  <c:v>77.3</c:v>
                </c:pt>
                <c:pt idx="448">
                  <c:v>83.1</c:v>
                </c:pt>
                <c:pt idx="449">
                  <c:v>75.7</c:v>
                </c:pt>
                <c:pt idx="450">
                  <c:v>85</c:v>
                </c:pt>
                <c:pt idx="451">
                  <c:v>85.6</c:v>
                </c:pt>
                <c:pt idx="452">
                  <c:v>80</c:v>
                </c:pt>
                <c:pt idx="453">
                  <c:v>80.5</c:v>
                </c:pt>
                <c:pt idx="454">
                  <c:v>91</c:v>
                </c:pt>
                <c:pt idx="455">
                  <c:v>78.7</c:v>
                </c:pt>
                <c:pt idx="456">
                  <c:v>94.9</c:v>
                </c:pt>
                <c:pt idx="457">
                  <c:v>91.3</c:v>
                </c:pt>
                <c:pt idx="458">
                  <c:v>79</c:v>
                </c:pt>
                <c:pt idx="459">
                  <c:v>91.7</c:v>
                </c:pt>
                <c:pt idx="460">
                  <c:v>89.8</c:v>
                </c:pt>
                <c:pt idx="461">
                  <c:v>94.1</c:v>
                </c:pt>
                <c:pt idx="462">
                  <c:v>88</c:v>
                </c:pt>
                <c:pt idx="463">
                  <c:v>85.1</c:v>
                </c:pt>
                <c:pt idx="464">
                  <c:v>78.599999999999994</c:v>
                </c:pt>
                <c:pt idx="465">
                  <c:v>83.1</c:v>
                </c:pt>
                <c:pt idx="466">
                  <c:v>80.599999999999994</c:v>
                </c:pt>
                <c:pt idx="467">
                  <c:v>84.4</c:v>
                </c:pt>
                <c:pt idx="468">
                  <c:v>79.599999999999994</c:v>
                </c:pt>
                <c:pt idx="469">
                  <c:v>87.2</c:v>
                </c:pt>
                <c:pt idx="470">
                  <c:v>82.5</c:v>
                </c:pt>
                <c:pt idx="471">
                  <c:v>83</c:v>
                </c:pt>
                <c:pt idx="472">
                  <c:v>84.8</c:v>
                </c:pt>
                <c:pt idx="473">
                  <c:v>81</c:v>
                </c:pt>
                <c:pt idx="474">
                  <c:v>86.3</c:v>
                </c:pt>
                <c:pt idx="475">
                  <c:v>80.8</c:v>
                </c:pt>
                <c:pt idx="476">
                  <c:v>82.7</c:v>
                </c:pt>
                <c:pt idx="477">
                  <c:v>76.599999999999994</c:v>
                </c:pt>
                <c:pt idx="478">
                  <c:v>82.5</c:v>
                </c:pt>
                <c:pt idx="479">
                  <c:v>86</c:v>
                </c:pt>
                <c:pt idx="480">
                  <c:v>75.3</c:v>
                </c:pt>
                <c:pt idx="481">
                  <c:v>81.2</c:v>
                </c:pt>
                <c:pt idx="482">
                  <c:v>81.8</c:v>
                </c:pt>
                <c:pt idx="483">
                  <c:v>79.3</c:v>
                </c:pt>
                <c:pt idx="484">
                  <c:v>81.2</c:v>
                </c:pt>
                <c:pt idx="485">
                  <c:v>89.3</c:v>
                </c:pt>
                <c:pt idx="486">
                  <c:v>86.9</c:v>
                </c:pt>
                <c:pt idx="487">
                  <c:v>82.2</c:v>
                </c:pt>
                <c:pt idx="488">
                  <c:v>78.599999999999994</c:v>
                </c:pt>
                <c:pt idx="489">
                  <c:v>91.1</c:v>
                </c:pt>
                <c:pt idx="490">
                  <c:v>87.7</c:v>
                </c:pt>
                <c:pt idx="491">
                  <c:v>80.099999999999994</c:v>
                </c:pt>
                <c:pt idx="492">
                  <c:v>84.2</c:v>
                </c:pt>
                <c:pt idx="493">
                  <c:v>77.099999999999994</c:v>
                </c:pt>
                <c:pt idx="494">
                  <c:v>80.099999999999994</c:v>
                </c:pt>
                <c:pt idx="495">
                  <c:v>73.5</c:v>
                </c:pt>
                <c:pt idx="496">
                  <c:v>78.7</c:v>
                </c:pt>
                <c:pt idx="497">
                  <c:v>73.5</c:v>
                </c:pt>
                <c:pt idx="498">
                  <c:v>74.8</c:v>
                </c:pt>
                <c:pt idx="499">
                  <c:v>74.099999999999994</c:v>
                </c:pt>
                <c:pt idx="500">
                  <c:v>81.2</c:v>
                </c:pt>
                <c:pt idx="501">
                  <c:v>70</c:v>
                </c:pt>
                <c:pt idx="502">
                  <c:v>72.8</c:v>
                </c:pt>
                <c:pt idx="503">
                  <c:v>72</c:v>
                </c:pt>
                <c:pt idx="504">
                  <c:v>66.7</c:v>
                </c:pt>
                <c:pt idx="505">
                  <c:v>85.4</c:v>
                </c:pt>
                <c:pt idx="506">
                  <c:v>71.2</c:v>
                </c:pt>
                <c:pt idx="507">
                  <c:v>69.099999999999994</c:v>
                </c:pt>
                <c:pt idx="508">
                  <c:v>69.099999999999994</c:v>
                </c:pt>
                <c:pt idx="509">
                  <c:v>71.099999999999994</c:v>
                </c:pt>
                <c:pt idx="510">
                  <c:v>82.1</c:v>
                </c:pt>
                <c:pt idx="511">
                  <c:v>71.5</c:v>
                </c:pt>
                <c:pt idx="512">
                  <c:v>73.8</c:v>
                </c:pt>
                <c:pt idx="513">
                  <c:v>69.5</c:v>
                </c:pt>
                <c:pt idx="514">
                  <c:v>71</c:v>
                </c:pt>
                <c:pt idx="515">
                  <c:v>63.8</c:v>
                </c:pt>
                <c:pt idx="516">
                  <c:v>65.5</c:v>
                </c:pt>
                <c:pt idx="517">
                  <c:v>73.2</c:v>
                </c:pt>
                <c:pt idx="518">
                  <c:v>68.900000000000006</c:v>
                </c:pt>
                <c:pt idx="519">
                  <c:v>63</c:v>
                </c:pt>
                <c:pt idx="520">
                  <c:v>68.900000000000006</c:v>
                </c:pt>
                <c:pt idx="521">
                  <c:v>69.400000000000006</c:v>
                </c:pt>
                <c:pt idx="522">
                  <c:v>76.3</c:v>
                </c:pt>
                <c:pt idx="523">
                  <c:v>65.099999999999994</c:v>
                </c:pt>
                <c:pt idx="524">
                  <c:v>80.3</c:v>
                </c:pt>
                <c:pt idx="525">
                  <c:v>77.2</c:v>
                </c:pt>
                <c:pt idx="526">
                  <c:v>72.2</c:v>
                </c:pt>
                <c:pt idx="527">
                  <c:v>70.2</c:v>
                </c:pt>
                <c:pt idx="528">
                  <c:v>65.400000000000006</c:v>
                </c:pt>
                <c:pt idx="529">
                  <c:v>67</c:v>
                </c:pt>
                <c:pt idx="530">
                  <c:v>64</c:v>
                </c:pt>
                <c:pt idx="531">
                  <c:v>66.8</c:v>
                </c:pt>
                <c:pt idx="532">
                  <c:v>65</c:v>
                </c:pt>
                <c:pt idx="533">
                  <c:v>61.2</c:v>
                </c:pt>
                <c:pt idx="534">
                  <c:v>62.1</c:v>
                </c:pt>
                <c:pt idx="535">
                  <c:v>59.2</c:v>
                </c:pt>
                <c:pt idx="536">
                  <c:v>60.4</c:v>
                </c:pt>
                <c:pt idx="537">
                  <c:v>58.4</c:v>
                </c:pt>
                <c:pt idx="538">
                  <c:v>57.3</c:v>
                </c:pt>
                <c:pt idx="539">
                  <c:v>60.7</c:v>
                </c:pt>
                <c:pt idx="540">
                  <c:v>55.5</c:v>
                </c:pt>
                <c:pt idx="541">
                  <c:v>59.5</c:v>
                </c:pt>
                <c:pt idx="542">
                  <c:v>64.3</c:v>
                </c:pt>
                <c:pt idx="543">
                  <c:v>60.7</c:v>
                </c:pt>
                <c:pt idx="544">
                  <c:v>55.8</c:v>
                </c:pt>
                <c:pt idx="545">
                  <c:v>57.1</c:v>
                </c:pt>
                <c:pt idx="546">
                  <c:v>59.4</c:v>
                </c:pt>
                <c:pt idx="547">
                  <c:v>54.6</c:v>
                </c:pt>
                <c:pt idx="548">
                  <c:v>57.8</c:v>
                </c:pt>
                <c:pt idx="549">
                  <c:v>57.5</c:v>
                </c:pt>
                <c:pt idx="550">
                  <c:v>57.1</c:v>
                </c:pt>
                <c:pt idx="551">
                  <c:v>58.1</c:v>
                </c:pt>
                <c:pt idx="552">
                  <c:v>54</c:v>
                </c:pt>
                <c:pt idx="553">
                  <c:v>56.6</c:v>
                </c:pt>
                <c:pt idx="554">
                  <c:v>51</c:v>
                </c:pt>
                <c:pt idx="555">
                  <c:v>52.4</c:v>
                </c:pt>
                <c:pt idx="556">
                  <c:v>50.7</c:v>
                </c:pt>
                <c:pt idx="557">
                  <c:v>54.9</c:v>
                </c:pt>
                <c:pt idx="558">
                  <c:v>53.3</c:v>
                </c:pt>
                <c:pt idx="559">
                  <c:v>49.9</c:v>
                </c:pt>
                <c:pt idx="560">
                  <c:v>51.1</c:v>
                </c:pt>
                <c:pt idx="561">
                  <c:v>50.5</c:v>
                </c:pt>
                <c:pt idx="562">
                  <c:v>51.6</c:v>
                </c:pt>
                <c:pt idx="563">
                  <c:v>51.9</c:v>
                </c:pt>
                <c:pt idx="564">
                  <c:v>48.6</c:v>
                </c:pt>
                <c:pt idx="565">
                  <c:v>51</c:v>
                </c:pt>
                <c:pt idx="566">
                  <c:v>52.1</c:v>
                </c:pt>
                <c:pt idx="567">
                  <c:v>49.5</c:v>
                </c:pt>
                <c:pt idx="568">
                  <c:v>46.6</c:v>
                </c:pt>
                <c:pt idx="569">
                  <c:v>48.3</c:v>
                </c:pt>
                <c:pt idx="570">
                  <c:v>49.4</c:v>
                </c:pt>
                <c:pt idx="571">
                  <c:v>52.4</c:v>
                </c:pt>
                <c:pt idx="572">
                  <c:v>50.3</c:v>
                </c:pt>
                <c:pt idx="573">
                  <c:v>51.2</c:v>
                </c:pt>
                <c:pt idx="574">
                  <c:v>46.1</c:v>
                </c:pt>
                <c:pt idx="575">
                  <c:v>47</c:v>
                </c:pt>
                <c:pt idx="576">
                  <c:v>49.8</c:v>
                </c:pt>
                <c:pt idx="577">
                  <c:v>48.8</c:v>
                </c:pt>
                <c:pt idx="578">
                  <c:v>49.1</c:v>
                </c:pt>
                <c:pt idx="579">
                  <c:v>49.7</c:v>
                </c:pt>
                <c:pt idx="580">
                  <c:v>48.4</c:v>
                </c:pt>
                <c:pt idx="581">
                  <c:v>51.9</c:v>
                </c:pt>
                <c:pt idx="582">
                  <c:v>46.8</c:v>
                </c:pt>
                <c:pt idx="583">
                  <c:v>50</c:v>
                </c:pt>
                <c:pt idx="584">
                  <c:v>45</c:v>
                </c:pt>
                <c:pt idx="585">
                  <c:v>43.4</c:v>
                </c:pt>
                <c:pt idx="586">
                  <c:v>41.1</c:v>
                </c:pt>
                <c:pt idx="587">
                  <c:v>41.1</c:v>
                </c:pt>
                <c:pt idx="588">
                  <c:v>38.200000000000003</c:v>
                </c:pt>
                <c:pt idx="589">
                  <c:v>39.6</c:v>
                </c:pt>
                <c:pt idx="590">
                  <c:v>38.299999999999997</c:v>
                </c:pt>
                <c:pt idx="591">
                  <c:v>38.6</c:v>
                </c:pt>
                <c:pt idx="592">
                  <c:v>39.299999999999997</c:v>
                </c:pt>
                <c:pt idx="593">
                  <c:v>36.799999999999997</c:v>
                </c:pt>
                <c:pt idx="594">
                  <c:v>37.799999999999997</c:v>
                </c:pt>
                <c:pt idx="595">
                  <c:v>38.5</c:v>
                </c:pt>
                <c:pt idx="596">
                  <c:v>34.5</c:v>
                </c:pt>
                <c:pt idx="597">
                  <c:v>34.5</c:v>
                </c:pt>
                <c:pt idx="598">
                  <c:v>38.6</c:v>
                </c:pt>
                <c:pt idx="599">
                  <c:v>38.9</c:v>
                </c:pt>
                <c:pt idx="600">
                  <c:v>31.8</c:v>
                </c:pt>
                <c:pt idx="601">
                  <c:v>35.4</c:v>
                </c:pt>
                <c:pt idx="602">
                  <c:v>36.4</c:v>
                </c:pt>
                <c:pt idx="603">
                  <c:v>33</c:v>
                </c:pt>
                <c:pt idx="604">
                  <c:v>34.1</c:v>
                </c:pt>
                <c:pt idx="605">
                  <c:v>33.5</c:v>
                </c:pt>
                <c:pt idx="606">
                  <c:v>34</c:v>
                </c:pt>
                <c:pt idx="607">
                  <c:v>30.8</c:v>
                </c:pt>
                <c:pt idx="608">
                  <c:v>37.6</c:v>
                </c:pt>
                <c:pt idx="609">
                  <c:v>31.9</c:v>
                </c:pt>
                <c:pt idx="610">
                  <c:v>34.799999999999997</c:v>
                </c:pt>
                <c:pt idx="611">
                  <c:v>38.9</c:v>
                </c:pt>
                <c:pt idx="612">
                  <c:v>33.200000000000003</c:v>
                </c:pt>
                <c:pt idx="613">
                  <c:v>37.6</c:v>
                </c:pt>
                <c:pt idx="614">
                  <c:v>31.1</c:v>
                </c:pt>
                <c:pt idx="615">
                  <c:v>30.6</c:v>
                </c:pt>
                <c:pt idx="616">
                  <c:v>31.3</c:v>
                </c:pt>
                <c:pt idx="617">
                  <c:v>32.799999999999997</c:v>
                </c:pt>
                <c:pt idx="618">
                  <c:v>34.200000000000003</c:v>
                </c:pt>
                <c:pt idx="619">
                  <c:v>27.9</c:v>
                </c:pt>
                <c:pt idx="620">
                  <c:v>31.3</c:v>
                </c:pt>
                <c:pt idx="621">
                  <c:v>29.4</c:v>
                </c:pt>
                <c:pt idx="622">
                  <c:v>31.1</c:v>
                </c:pt>
                <c:pt idx="623">
                  <c:v>28.2</c:v>
                </c:pt>
                <c:pt idx="624">
                  <c:v>29.6</c:v>
                </c:pt>
                <c:pt idx="625">
                  <c:v>25</c:v>
                </c:pt>
                <c:pt idx="626">
                  <c:v>29.1</c:v>
                </c:pt>
                <c:pt idx="627">
                  <c:v>29.1</c:v>
                </c:pt>
                <c:pt idx="628">
                  <c:v>24.4</c:v>
                </c:pt>
                <c:pt idx="629">
                  <c:v>30.6</c:v>
                </c:pt>
                <c:pt idx="630">
                  <c:v>26</c:v>
                </c:pt>
                <c:pt idx="631">
                  <c:v>24.3</c:v>
                </c:pt>
                <c:pt idx="632">
                  <c:v>23.2</c:v>
                </c:pt>
                <c:pt idx="633">
                  <c:v>24.7</c:v>
                </c:pt>
                <c:pt idx="634">
                  <c:v>27.4</c:v>
                </c:pt>
                <c:pt idx="635">
                  <c:v>24.4</c:v>
                </c:pt>
                <c:pt idx="636">
                  <c:v>23.2</c:v>
                </c:pt>
                <c:pt idx="637">
                  <c:v>26</c:v>
                </c:pt>
                <c:pt idx="638">
                  <c:v>19.100000000000001</c:v>
                </c:pt>
                <c:pt idx="639">
                  <c:v>19.5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83008"/>
        <c:axId val="59083584"/>
      </c:scatterChart>
      <c:valAx>
        <c:axId val="59083008"/>
        <c:scaling>
          <c:orientation val="minMax"/>
          <c:max val="2015"/>
          <c:min val="1955"/>
        </c:scaling>
        <c:delete val="0"/>
        <c:axPos val="b"/>
        <c:majorGridlines>
          <c:spPr>
            <a:ln>
              <a:solidFill>
                <a:srgbClr val="FF3399"/>
              </a:solidFill>
            </a:ln>
          </c:spPr>
        </c:majorGridlines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>
                <a:solidFill>
                  <a:srgbClr val="FF3399"/>
                </a:solidFill>
              </a:defRPr>
            </a:pPr>
            <a:endParaRPr lang="fr-FR"/>
          </a:p>
        </c:txPr>
        <c:crossAx val="59083584"/>
        <c:crosses val="autoZero"/>
        <c:crossBetween val="midCat"/>
      </c:valAx>
      <c:valAx>
        <c:axId val="59083584"/>
        <c:scaling>
          <c:orientation val="minMax"/>
          <c:max val="700"/>
        </c:scaling>
        <c:delete val="0"/>
        <c:axPos val="l"/>
        <c:majorGridlines>
          <c:spPr>
            <a:ln>
              <a:solidFill>
                <a:srgbClr val="FF3399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FF3399"/>
                </a:solidFill>
              </a:defRPr>
            </a:pPr>
            <a:endParaRPr lang="fr-FR"/>
          </a:p>
        </c:txPr>
        <c:crossAx val="59083008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solidFill>
        <a:srgbClr val="FF3399"/>
      </a:solidFill>
    </a:ln>
  </c:spPr>
  <c:txPr>
    <a:bodyPr/>
    <a:lstStyle/>
    <a:p>
      <a:pPr>
        <a:defRPr sz="1600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200"/>
            </a:pPr>
            <a:r>
              <a:rPr lang="en-US" sz="8000">
                <a:solidFill>
                  <a:srgbClr val="FF3399"/>
                </a:solidFill>
                <a:latin typeface="Symbol" pitchFamily="18" charset="2"/>
              </a:rPr>
              <a:t>D</a:t>
            </a:r>
            <a:r>
              <a:rPr lang="en-US" sz="6600" b="0">
                <a:solidFill>
                  <a:srgbClr val="FF3399"/>
                </a:solidFill>
              </a:rPr>
              <a:t>14</a:t>
            </a:r>
            <a:r>
              <a:rPr lang="en-US" sz="7200">
                <a:solidFill>
                  <a:srgbClr val="FF3399"/>
                </a:solidFill>
              </a:rPr>
              <a:t>C</a:t>
            </a:r>
          </a:p>
        </c:rich>
      </c:tx>
      <c:layout>
        <c:manualLayout>
          <c:xMode val="edge"/>
          <c:yMode val="edge"/>
          <c:x val="6.4014781002064994E-2"/>
          <c:y val="1.2731251243286265E-2"/>
        </c:manualLayout>
      </c:layout>
      <c:overlay val="0"/>
      <c:spPr>
        <a:solidFill>
          <a:schemeClr val="accent2">
            <a:lumMod val="20000"/>
            <a:lumOff val="80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3.9833739400116593E-2"/>
          <c:y val="7.7066486641427692E-2"/>
          <c:w val="0.94345503355934479"/>
          <c:h val="0.90650819433327745"/>
        </c:manualLayout>
      </c:layout>
      <c:scatterChart>
        <c:scatterStyle val="lineMarker"/>
        <c:varyColors val="0"/>
        <c:ser>
          <c:idx val="1"/>
          <c:order val="0"/>
          <c:tx>
            <c:strRef>
              <c:f>'SH New Zealand D14C'!$J$5</c:f>
              <c:strCache>
                <c:ptCount val="1"/>
                <c:pt idx="0">
                  <c:v>DELTA14C</c:v>
                </c:pt>
              </c:strCache>
            </c:strRef>
          </c:tx>
          <c:spPr>
            <a:ln w="25400">
              <a:noFill/>
            </a:ln>
          </c:spPr>
          <c:marker>
            <c:symbol val="circle"/>
            <c:size val="8"/>
            <c:spPr>
              <a:solidFill>
                <a:srgbClr val="EE7AF4"/>
              </a:solidFill>
              <a:ln>
                <a:noFill/>
              </a:ln>
            </c:spPr>
          </c:marker>
          <c:xVal>
            <c:numRef>
              <c:f>'SH New Zealand D14C'!$H$6:$H$645</c:f>
              <c:numCache>
                <c:formatCode>General</c:formatCode>
                <c:ptCount val="640"/>
                <c:pt idx="0">
                  <c:v>1954.9549999999999</c:v>
                </c:pt>
                <c:pt idx="1">
                  <c:v>1955.144</c:v>
                </c:pt>
                <c:pt idx="2">
                  <c:v>1955.2840000000001</c:v>
                </c:pt>
                <c:pt idx="3">
                  <c:v>1955.355</c:v>
                </c:pt>
                <c:pt idx="4">
                  <c:v>1955.453</c:v>
                </c:pt>
                <c:pt idx="5">
                  <c:v>1955.684</c:v>
                </c:pt>
                <c:pt idx="6">
                  <c:v>1955.9549999999999</c:v>
                </c:pt>
                <c:pt idx="7">
                  <c:v>1956.135</c:v>
                </c:pt>
                <c:pt idx="8">
                  <c:v>1956.4549999999999</c:v>
                </c:pt>
                <c:pt idx="9">
                  <c:v>1956.807</c:v>
                </c:pt>
                <c:pt idx="10">
                  <c:v>1956.7339999999999</c:v>
                </c:pt>
                <c:pt idx="11">
                  <c:v>1956.8050000000001</c:v>
                </c:pt>
                <c:pt idx="12">
                  <c:v>1957.0730000000001</c:v>
                </c:pt>
                <c:pt idx="13">
                  <c:v>1957.0730000000001</c:v>
                </c:pt>
                <c:pt idx="14">
                  <c:v>1957.3219999999999</c:v>
                </c:pt>
                <c:pt idx="15">
                  <c:v>1957.3219999999999</c:v>
                </c:pt>
                <c:pt idx="16">
                  <c:v>1957.3879999999999</c:v>
                </c:pt>
                <c:pt idx="17">
                  <c:v>1957.558</c:v>
                </c:pt>
                <c:pt idx="18">
                  <c:v>1957.558</c:v>
                </c:pt>
                <c:pt idx="19">
                  <c:v>1957.653</c:v>
                </c:pt>
                <c:pt idx="20">
                  <c:v>1957.771</c:v>
                </c:pt>
                <c:pt idx="21">
                  <c:v>1957.848</c:v>
                </c:pt>
                <c:pt idx="22">
                  <c:v>1957.903</c:v>
                </c:pt>
                <c:pt idx="23">
                  <c:v>1958.21</c:v>
                </c:pt>
                <c:pt idx="24">
                  <c:v>1958.21</c:v>
                </c:pt>
                <c:pt idx="25">
                  <c:v>1958.6559999999999</c:v>
                </c:pt>
                <c:pt idx="26">
                  <c:v>1958.5060000000001</c:v>
                </c:pt>
                <c:pt idx="27">
                  <c:v>1958.7439999999999</c:v>
                </c:pt>
                <c:pt idx="28">
                  <c:v>1958.856</c:v>
                </c:pt>
                <c:pt idx="29">
                  <c:v>1958.9770000000001</c:v>
                </c:pt>
                <c:pt idx="30">
                  <c:v>1959.0450000000001</c:v>
                </c:pt>
                <c:pt idx="31">
                  <c:v>1959.1659999999999</c:v>
                </c:pt>
                <c:pt idx="32">
                  <c:v>1959.2750000000001</c:v>
                </c:pt>
                <c:pt idx="33">
                  <c:v>1959.415</c:v>
                </c:pt>
                <c:pt idx="34">
                  <c:v>1959.53</c:v>
                </c:pt>
                <c:pt idx="35">
                  <c:v>1959.615</c:v>
                </c:pt>
                <c:pt idx="36">
                  <c:v>1959.749</c:v>
                </c:pt>
                <c:pt idx="37">
                  <c:v>1959.884</c:v>
                </c:pt>
                <c:pt idx="38">
                  <c:v>1959.9659999999999</c:v>
                </c:pt>
                <c:pt idx="39">
                  <c:v>1960.056</c:v>
                </c:pt>
                <c:pt idx="40">
                  <c:v>1960.2860000000001</c:v>
                </c:pt>
                <c:pt idx="41">
                  <c:v>1960.5340000000001</c:v>
                </c:pt>
                <c:pt idx="42">
                  <c:v>1960.6869999999999</c:v>
                </c:pt>
                <c:pt idx="43">
                  <c:v>1960.7449999999999</c:v>
                </c:pt>
                <c:pt idx="44">
                  <c:v>1960.8679999999999</c:v>
                </c:pt>
                <c:pt idx="45">
                  <c:v>1960.9659999999999</c:v>
                </c:pt>
                <c:pt idx="46">
                  <c:v>1961.0530000000001</c:v>
                </c:pt>
                <c:pt idx="47">
                  <c:v>1961.1880000000001</c:v>
                </c:pt>
                <c:pt idx="48">
                  <c:v>1961.2840000000001</c:v>
                </c:pt>
                <c:pt idx="49">
                  <c:v>1961.3989999999999</c:v>
                </c:pt>
                <c:pt idx="50">
                  <c:v>1961.511</c:v>
                </c:pt>
                <c:pt idx="51">
                  <c:v>1961.6320000000001</c:v>
                </c:pt>
                <c:pt idx="52">
                  <c:v>1961.7550000000001</c:v>
                </c:pt>
                <c:pt idx="53">
                  <c:v>1961.8620000000001</c:v>
                </c:pt>
                <c:pt idx="54">
                  <c:v>1961.9659999999999</c:v>
                </c:pt>
                <c:pt idx="55">
                  <c:v>1962.0509999999999</c:v>
                </c:pt>
                <c:pt idx="56">
                  <c:v>1962.1659999999999</c:v>
                </c:pt>
                <c:pt idx="57">
                  <c:v>1962.3140000000001</c:v>
                </c:pt>
                <c:pt idx="58">
                  <c:v>1962.396</c:v>
                </c:pt>
                <c:pt idx="59">
                  <c:v>1962.741</c:v>
                </c:pt>
                <c:pt idx="60">
                  <c:v>1962.856</c:v>
                </c:pt>
                <c:pt idx="61">
                  <c:v>1962.9690000000001</c:v>
                </c:pt>
                <c:pt idx="62">
                  <c:v>1963.048</c:v>
                </c:pt>
                <c:pt idx="63">
                  <c:v>1963.163</c:v>
                </c:pt>
                <c:pt idx="64">
                  <c:v>1963.163</c:v>
                </c:pt>
                <c:pt idx="65">
                  <c:v>1963.2840000000001</c:v>
                </c:pt>
                <c:pt idx="66">
                  <c:v>1963.2840000000001</c:v>
                </c:pt>
                <c:pt idx="67">
                  <c:v>1963.3989999999999</c:v>
                </c:pt>
                <c:pt idx="68">
                  <c:v>1963.511</c:v>
                </c:pt>
                <c:pt idx="69">
                  <c:v>1963.626</c:v>
                </c:pt>
                <c:pt idx="70">
                  <c:v>1963.7439999999999</c:v>
                </c:pt>
                <c:pt idx="71">
                  <c:v>1963.8589999999999</c:v>
                </c:pt>
                <c:pt idx="72">
                  <c:v>1963.9690000000001</c:v>
                </c:pt>
                <c:pt idx="73">
                  <c:v>1964.0450000000001</c:v>
                </c:pt>
                <c:pt idx="74">
                  <c:v>1964.165</c:v>
                </c:pt>
                <c:pt idx="75">
                  <c:v>1964.277</c:v>
                </c:pt>
                <c:pt idx="76">
                  <c:v>1964.3920000000001</c:v>
                </c:pt>
                <c:pt idx="77">
                  <c:v>1964.5039999999999</c:v>
                </c:pt>
                <c:pt idx="78">
                  <c:v>1964.6220000000001</c:v>
                </c:pt>
                <c:pt idx="79">
                  <c:v>1964.7560000000001</c:v>
                </c:pt>
                <c:pt idx="80">
                  <c:v>1964.848</c:v>
                </c:pt>
                <c:pt idx="81">
                  <c:v>1964.96</c:v>
                </c:pt>
                <c:pt idx="82">
                  <c:v>1965.04</c:v>
                </c:pt>
                <c:pt idx="83">
                  <c:v>1965.1579999999999</c:v>
                </c:pt>
                <c:pt idx="84">
                  <c:v>1965.2670000000001</c:v>
                </c:pt>
                <c:pt idx="85">
                  <c:v>1965.385</c:v>
                </c:pt>
                <c:pt idx="86">
                  <c:v>1965.5</c:v>
                </c:pt>
                <c:pt idx="87">
                  <c:v>1965.615</c:v>
                </c:pt>
                <c:pt idx="88">
                  <c:v>1965.73</c:v>
                </c:pt>
                <c:pt idx="89">
                  <c:v>1965.848</c:v>
                </c:pt>
                <c:pt idx="90">
                  <c:v>1965.98</c:v>
                </c:pt>
                <c:pt idx="91">
                  <c:v>1966.095</c:v>
                </c:pt>
                <c:pt idx="92">
                  <c:v>1966.182</c:v>
                </c:pt>
                <c:pt idx="93">
                  <c:v>1966.251</c:v>
                </c:pt>
                <c:pt idx="94">
                  <c:v>1966.3820000000001</c:v>
                </c:pt>
                <c:pt idx="95">
                  <c:v>1966.44</c:v>
                </c:pt>
                <c:pt idx="96">
                  <c:v>1966.511</c:v>
                </c:pt>
                <c:pt idx="97">
                  <c:v>1966.6320000000001</c:v>
                </c:pt>
                <c:pt idx="98">
                  <c:v>1966.6890000000001</c:v>
                </c:pt>
                <c:pt idx="99">
                  <c:v>1966.7660000000001</c:v>
                </c:pt>
                <c:pt idx="100">
                  <c:v>1966.845</c:v>
                </c:pt>
                <c:pt idx="101">
                  <c:v>1966.944</c:v>
                </c:pt>
                <c:pt idx="102">
                  <c:v>1967.0229999999999</c:v>
                </c:pt>
                <c:pt idx="103">
                  <c:v>1967.1489999999999</c:v>
                </c:pt>
                <c:pt idx="104">
                  <c:v>1967.2670000000001</c:v>
                </c:pt>
                <c:pt idx="105">
                  <c:v>1967.3440000000001</c:v>
                </c:pt>
                <c:pt idx="106">
                  <c:v>1967.44</c:v>
                </c:pt>
                <c:pt idx="107">
                  <c:v>1967.547</c:v>
                </c:pt>
                <c:pt idx="108">
                  <c:v>1967.7629999999999</c:v>
                </c:pt>
                <c:pt idx="109">
                  <c:v>1967.8589999999999</c:v>
                </c:pt>
                <c:pt idx="110">
                  <c:v>1967.9380000000001</c:v>
                </c:pt>
                <c:pt idx="111">
                  <c:v>1968.0340000000001</c:v>
                </c:pt>
                <c:pt idx="112">
                  <c:v>1968.1130000000001</c:v>
                </c:pt>
                <c:pt idx="113">
                  <c:v>1968.193</c:v>
                </c:pt>
                <c:pt idx="114">
                  <c:v>1968.2639999999999</c:v>
                </c:pt>
                <c:pt idx="115">
                  <c:v>1968.414</c:v>
                </c:pt>
                <c:pt idx="116">
                  <c:v>1968.433</c:v>
                </c:pt>
                <c:pt idx="117">
                  <c:v>1968.51</c:v>
                </c:pt>
                <c:pt idx="118">
                  <c:v>1968.605</c:v>
                </c:pt>
                <c:pt idx="119">
                  <c:v>1968.663</c:v>
                </c:pt>
                <c:pt idx="120">
                  <c:v>1968.682</c:v>
                </c:pt>
                <c:pt idx="121">
                  <c:v>1968.758</c:v>
                </c:pt>
                <c:pt idx="122">
                  <c:v>1968.796</c:v>
                </c:pt>
                <c:pt idx="123">
                  <c:v>1968.837</c:v>
                </c:pt>
                <c:pt idx="124">
                  <c:v>1968.854</c:v>
                </c:pt>
                <c:pt idx="125">
                  <c:v>1968.93</c:v>
                </c:pt>
                <c:pt idx="126">
                  <c:v>1969.0260000000001</c:v>
                </c:pt>
                <c:pt idx="127">
                  <c:v>1969.1030000000001</c:v>
                </c:pt>
                <c:pt idx="128">
                  <c:v>1969.182</c:v>
                </c:pt>
                <c:pt idx="129">
                  <c:v>1969.2809999999999</c:v>
                </c:pt>
                <c:pt idx="130">
                  <c:v>1969.3330000000001</c:v>
                </c:pt>
                <c:pt idx="131">
                  <c:v>1969.3520000000001</c:v>
                </c:pt>
                <c:pt idx="132">
                  <c:v>1969.432</c:v>
                </c:pt>
                <c:pt idx="133">
                  <c:v>1969.5250000000001</c:v>
                </c:pt>
                <c:pt idx="134">
                  <c:v>1969.604</c:v>
                </c:pt>
                <c:pt idx="135">
                  <c:v>1969.6780000000001</c:v>
                </c:pt>
                <c:pt idx="136">
                  <c:v>1969.7739999999999</c:v>
                </c:pt>
                <c:pt idx="137">
                  <c:v>1969.9269999999999</c:v>
                </c:pt>
                <c:pt idx="138">
                  <c:v>1970.0229999999999</c:v>
                </c:pt>
                <c:pt idx="139">
                  <c:v>1970.1769999999999</c:v>
                </c:pt>
                <c:pt idx="140">
                  <c:v>1970.2729999999999</c:v>
                </c:pt>
                <c:pt idx="141">
                  <c:v>1970.3520000000001</c:v>
                </c:pt>
                <c:pt idx="142">
                  <c:v>1970.4290000000001</c:v>
                </c:pt>
                <c:pt idx="143">
                  <c:v>1970.5219999999999</c:v>
                </c:pt>
                <c:pt idx="144">
                  <c:v>1970.5989999999999</c:v>
                </c:pt>
                <c:pt idx="145">
                  <c:v>1970.6949999999999</c:v>
                </c:pt>
                <c:pt idx="146">
                  <c:v>1970.7739999999999</c:v>
                </c:pt>
                <c:pt idx="147">
                  <c:v>1970.848</c:v>
                </c:pt>
                <c:pt idx="148">
                  <c:v>1970.9770000000001</c:v>
                </c:pt>
                <c:pt idx="149">
                  <c:v>1971.0260000000001</c:v>
                </c:pt>
                <c:pt idx="150">
                  <c:v>1971.097</c:v>
                </c:pt>
                <c:pt idx="151">
                  <c:v>1971.174</c:v>
                </c:pt>
                <c:pt idx="152">
                  <c:v>1971.27</c:v>
                </c:pt>
                <c:pt idx="153">
                  <c:v>1971.347</c:v>
                </c:pt>
                <c:pt idx="154">
                  <c:v>1971.443</c:v>
                </c:pt>
                <c:pt idx="155">
                  <c:v>1971.519</c:v>
                </c:pt>
                <c:pt idx="156">
                  <c:v>1971.6010000000001</c:v>
                </c:pt>
                <c:pt idx="157">
                  <c:v>1971.692</c:v>
                </c:pt>
                <c:pt idx="158">
                  <c:v>1971.7739999999999</c:v>
                </c:pt>
                <c:pt idx="159">
                  <c:v>1971.922</c:v>
                </c:pt>
                <c:pt idx="160">
                  <c:v>1972.0229999999999</c:v>
                </c:pt>
                <c:pt idx="161">
                  <c:v>1972.1</c:v>
                </c:pt>
                <c:pt idx="162">
                  <c:v>1972.2090000000001</c:v>
                </c:pt>
                <c:pt idx="163">
                  <c:v>1972.2470000000001</c:v>
                </c:pt>
                <c:pt idx="164">
                  <c:v>1972.3019999999999</c:v>
                </c:pt>
                <c:pt idx="165">
                  <c:v>1972.34</c:v>
                </c:pt>
                <c:pt idx="166">
                  <c:v>1972.441</c:v>
                </c:pt>
                <c:pt idx="167">
                  <c:v>1972.5150000000001</c:v>
                </c:pt>
                <c:pt idx="168">
                  <c:v>1972.6679999999999</c:v>
                </c:pt>
                <c:pt idx="169">
                  <c:v>1972.7660000000001</c:v>
                </c:pt>
                <c:pt idx="170">
                  <c:v>1972.8679999999999</c:v>
                </c:pt>
                <c:pt idx="171">
                  <c:v>1972.9359999999999</c:v>
                </c:pt>
                <c:pt idx="172">
                  <c:v>1973.0150000000001</c:v>
                </c:pt>
                <c:pt idx="173">
                  <c:v>1973.1110000000001</c:v>
                </c:pt>
                <c:pt idx="174">
                  <c:v>1973.1849999999999</c:v>
                </c:pt>
                <c:pt idx="175">
                  <c:v>1973.511</c:v>
                </c:pt>
                <c:pt idx="176">
                  <c:v>1973.61</c:v>
                </c:pt>
                <c:pt idx="177">
                  <c:v>1973.684</c:v>
                </c:pt>
                <c:pt idx="178">
                  <c:v>1973.7629999999999</c:v>
                </c:pt>
                <c:pt idx="179">
                  <c:v>1973.856</c:v>
                </c:pt>
                <c:pt idx="180">
                  <c:v>1973.933</c:v>
                </c:pt>
                <c:pt idx="181">
                  <c:v>1974.029</c:v>
                </c:pt>
                <c:pt idx="182">
                  <c:v>1974.086</c:v>
                </c:pt>
                <c:pt idx="183">
                  <c:v>1974.182</c:v>
                </c:pt>
                <c:pt idx="184">
                  <c:v>1974.2560000000001</c:v>
                </c:pt>
                <c:pt idx="185">
                  <c:v>1974.355</c:v>
                </c:pt>
                <c:pt idx="186">
                  <c:v>1974.432</c:v>
                </c:pt>
                <c:pt idx="187">
                  <c:v>1974.511</c:v>
                </c:pt>
                <c:pt idx="188">
                  <c:v>1974.5989999999999</c:v>
                </c:pt>
                <c:pt idx="189">
                  <c:v>1974.681</c:v>
                </c:pt>
                <c:pt idx="190">
                  <c:v>1974.76</c:v>
                </c:pt>
                <c:pt idx="191">
                  <c:v>1974.8530000000001</c:v>
                </c:pt>
                <c:pt idx="192">
                  <c:v>1974.9359999999999</c:v>
                </c:pt>
                <c:pt idx="193">
                  <c:v>1975.0260000000001</c:v>
                </c:pt>
                <c:pt idx="194">
                  <c:v>1975.1030000000001</c:v>
                </c:pt>
                <c:pt idx="195">
                  <c:v>1975.18</c:v>
                </c:pt>
                <c:pt idx="196">
                  <c:v>1975.259</c:v>
                </c:pt>
                <c:pt idx="197">
                  <c:v>1975.355</c:v>
                </c:pt>
                <c:pt idx="198">
                  <c:v>1975.4670000000001</c:v>
                </c:pt>
                <c:pt idx="199">
                  <c:v>1975.519</c:v>
                </c:pt>
                <c:pt idx="200">
                  <c:v>1975.607</c:v>
                </c:pt>
                <c:pt idx="201">
                  <c:v>1975.6969999999999</c:v>
                </c:pt>
                <c:pt idx="202">
                  <c:v>1975.7550000000001</c:v>
                </c:pt>
                <c:pt idx="203">
                  <c:v>1975.7739999999999</c:v>
                </c:pt>
                <c:pt idx="204">
                  <c:v>1975.873</c:v>
                </c:pt>
                <c:pt idx="205">
                  <c:v>1975.9269999999999</c:v>
                </c:pt>
                <c:pt idx="206">
                  <c:v>1976.0340000000001</c:v>
                </c:pt>
                <c:pt idx="207">
                  <c:v>1976.1</c:v>
                </c:pt>
                <c:pt idx="208">
                  <c:v>1976.1790000000001</c:v>
                </c:pt>
                <c:pt idx="209">
                  <c:v>1976.2750000000001</c:v>
                </c:pt>
                <c:pt idx="210">
                  <c:v>1976.357</c:v>
                </c:pt>
                <c:pt idx="211">
                  <c:v>1976.43</c:v>
                </c:pt>
                <c:pt idx="212">
                  <c:v>1976.5070000000001</c:v>
                </c:pt>
                <c:pt idx="213">
                  <c:v>1976.6220000000001</c:v>
                </c:pt>
                <c:pt idx="214">
                  <c:v>1976.777</c:v>
                </c:pt>
                <c:pt idx="215">
                  <c:v>1976.8430000000001</c:v>
                </c:pt>
                <c:pt idx="216">
                  <c:v>1976.941</c:v>
                </c:pt>
                <c:pt idx="217">
                  <c:v>1977.0070000000001</c:v>
                </c:pt>
                <c:pt idx="218">
                  <c:v>1977.114</c:v>
                </c:pt>
                <c:pt idx="219">
                  <c:v>1977.19</c:v>
                </c:pt>
                <c:pt idx="220">
                  <c:v>1977.3440000000001</c:v>
                </c:pt>
                <c:pt idx="221">
                  <c:v>1977.4449999999999</c:v>
                </c:pt>
                <c:pt idx="222">
                  <c:v>1977.5329999999999</c:v>
                </c:pt>
                <c:pt idx="223">
                  <c:v>1977.615</c:v>
                </c:pt>
                <c:pt idx="224">
                  <c:v>1977.6890000000001</c:v>
                </c:pt>
                <c:pt idx="225">
                  <c:v>1977.7660000000001</c:v>
                </c:pt>
                <c:pt idx="226">
                  <c:v>1977.8620000000001</c:v>
                </c:pt>
                <c:pt idx="227">
                  <c:v>1978.3330000000001</c:v>
                </c:pt>
                <c:pt idx="228">
                  <c:v>1978.443</c:v>
                </c:pt>
                <c:pt idx="229">
                  <c:v>1978.4949999999999</c:v>
                </c:pt>
                <c:pt idx="230">
                  <c:v>1978.59</c:v>
                </c:pt>
                <c:pt idx="231">
                  <c:v>1978.6859999999999</c:v>
                </c:pt>
                <c:pt idx="232">
                  <c:v>1978.7660000000001</c:v>
                </c:pt>
                <c:pt idx="233">
                  <c:v>1978.8589999999999</c:v>
                </c:pt>
                <c:pt idx="234">
                  <c:v>1979.0319999999999</c:v>
                </c:pt>
                <c:pt idx="235">
                  <c:v>1979.2070000000001</c:v>
                </c:pt>
                <c:pt idx="236">
                  <c:v>1979.2639999999999</c:v>
                </c:pt>
                <c:pt idx="237">
                  <c:v>1979.3520000000001</c:v>
                </c:pt>
                <c:pt idx="238">
                  <c:v>1979.421</c:v>
                </c:pt>
                <c:pt idx="239">
                  <c:v>1979.5219999999999</c:v>
                </c:pt>
                <c:pt idx="240">
                  <c:v>1979.6120000000001</c:v>
                </c:pt>
                <c:pt idx="241">
                  <c:v>1979.76</c:v>
                </c:pt>
                <c:pt idx="242">
                  <c:v>1979.84</c:v>
                </c:pt>
                <c:pt idx="243">
                  <c:v>1979.9380000000001</c:v>
                </c:pt>
                <c:pt idx="244">
                  <c:v>1980.116</c:v>
                </c:pt>
                <c:pt idx="245">
                  <c:v>1980.184</c:v>
                </c:pt>
                <c:pt idx="246">
                  <c:v>1980.258</c:v>
                </c:pt>
                <c:pt idx="247">
                  <c:v>1980.3510000000001</c:v>
                </c:pt>
                <c:pt idx="248">
                  <c:v>1980.5119999999999</c:v>
                </c:pt>
                <c:pt idx="249">
                  <c:v>1980.5830000000001</c:v>
                </c:pt>
                <c:pt idx="250">
                  <c:v>1980.6790000000001</c:v>
                </c:pt>
                <c:pt idx="251">
                  <c:v>1980.7719999999999</c:v>
                </c:pt>
                <c:pt idx="252">
                  <c:v>1980.8620000000001</c:v>
                </c:pt>
                <c:pt idx="253">
                  <c:v>1980.925</c:v>
                </c:pt>
                <c:pt idx="254">
                  <c:v>1981.0260000000001</c:v>
                </c:pt>
                <c:pt idx="255">
                  <c:v>1981.1</c:v>
                </c:pt>
                <c:pt idx="256">
                  <c:v>1981.193</c:v>
                </c:pt>
                <c:pt idx="257">
                  <c:v>1981.2729999999999</c:v>
                </c:pt>
                <c:pt idx="258">
                  <c:v>1981.4290000000001</c:v>
                </c:pt>
                <c:pt idx="259">
                  <c:v>1981.604</c:v>
                </c:pt>
                <c:pt idx="260">
                  <c:v>1981.675</c:v>
                </c:pt>
                <c:pt idx="261">
                  <c:v>1981.752</c:v>
                </c:pt>
                <c:pt idx="262">
                  <c:v>1981.8340000000001</c:v>
                </c:pt>
                <c:pt idx="263">
                  <c:v>1981.922</c:v>
                </c:pt>
                <c:pt idx="264">
                  <c:v>1982.3520000000001</c:v>
                </c:pt>
                <c:pt idx="265">
                  <c:v>1982.4259999999999</c:v>
                </c:pt>
                <c:pt idx="266">
                  <c:v>1982.5160000000001</c:v>
                </c:pt>
                <c:pt idx="267">
                  <c:v>1982.67</c:v>
                </c:pt>
                <c:pt idx="268">
                  <c:v>1982.8119999999999</c:v>
                </c:pt>
                <c:pt idx="269">
                  <c:v>1982.93</c:v>
                </c:pt>
                <c:pt idx="270">
                  <c:v>1983.0450000000001</c:v>
                </c:pt>
                <c:pt idx="271">
                  <c:v>1983.1030000000001</c:v>
                </c:pt>
                <c:pt idx="272">
                  <c:v>1983.1769999999999</c:v>
                </c:pt>
                <c:pt idx="273">
                  <c:v>1983.432</c:v>
                </c:pt>
                <c:pt idx="274">
                  <c:v>1983.6320000000001</c:v>
                </c:pt>
                <c:pt idx="275">
                  <c:v>1983.788</c:v>
                </c:pt>
                <c:pt idx="276">
                  <c:v>1984.04</c:v>
                </c:pt>
                <c:pt idx="277">
                  <c:v>1984.097</c:v>
                </c:pt>
                <c:pt idx="278">
                  <c:v>1984.3510000000001</c:v>
                </c:pt>
                <c:pt idx="279">
                  <c:v>1984.521</c:v>
                </c:pt>
                <c:pt idx="280">
                  <c:v>1984.5889999999999</c:v>
                </c:pt>
                <c:pt idx="281">
                  <c:v>1984.693</c:v>
                </c:pt>
                <c:pt idx="282">
                  <c:v>1984.8620000000001</c:v>
                </c:pt>
                <c:pt idx="283">
                  <c:v>1984.8869999999999</c:v>
                </c:pt>
                <c:pt idx="284">
                  <c:v>1984.9190000000001</c:v>
                </c:pt>
                <c:pt idx="285">
                  <c:v>1985.0889999999999</c:v>
                </c:pt>
                <c:pt idx="286">
                  <c:v>1985.2260000000001</c:v>
                </c:pt>
                <c:pt idx="287">
                  <c:v>1985.366</c:v>
                </c:pt>
                <c:pt idx="288">
                  <c:v>1985.508</c:v>
                </c:pt>
                <c:pt idx="289">
                  <c:v>1985.6010000000001</c:v>
                </c:pt>
                <c:pt idx="290">
                  <c:v>1985.6890000000001</c:v>
                </c:pt>
                <c:pt idx="291">
                  <c:v>1985.7929999999999</c:v>
                </c:pt>
                <c:pt idx="292">
                  <c:v>1985.8340000000001</c:v>
                </c:pt>
                <c:pt idx="293">
                  <c:v>1985.9190000000001</c:v>
                </c:pt>
                <c:pt idx="294">
                  <c:v>1985.9190000000001</c:v>
                </c:pt>
                <c:pt idx="295">
                  <c:v>1986.0530000000001</c:v>
                </c:pt>
                <c:pt idx="296">
                  <c:v>1986.133</c:v>
                </c:pt>
                <c:pt idx="297">
                  <c:v>1986.229</c:v>
                </c:pt>
                <c:pt idx="298">
                  <c:v>1986.2429999999999</c:v>
                </c:pt>
                <c:pt idx="299">
                  <c:v>1986.2560000000001</c:v>
                </c:pt>
                <c:pt idx="300">
                  <c:v>1986.336</c:v>
                </c:pt>
                <c:pt idx="301">
                  <c:v>1986.366</c:v>
                </c:pt>
                <c:pt idx="302">
                  <c:v>1986.527</c:v>
                </c:pt>
                <c:pt idx="303">
                  <c:v>1986.604</c:v>
                </c:pt>
                <c:pt idx="304">
                  <c:v>1986.6120000000001</c:v>
                </c:pt>
                <c:pt idx="305">
                  <c:v>1986.681</c:v>
                </c:pt>
                <c:pt idx="306">
                  <c:v>1986.758</c:v>
                </c:pt>
                <c:pt idx="307">
                  <c:v>1986.8510000000001</c:v>
                </c:pt>
                <c:pt idx="308">
                  <c:v>1986.933</c:v>
                </c:pt>
                <c:pt idx="309">
                  <c:v>1987.0070000000001</c:v>
                </c:pt>
                <c:pt idx="310">
                  <c:v>1987.106</c:v>
                </c:pt>
                <c:pt idx="311">
                  <c:v>1987.193</c:v>
                </c:pt>
                <c:pt idx="312">
                  <c:v>1987.355</c:v>
                </c:pt>
                <c:pt idx="313">
                  <c:v>1987.443</c:v>
                </c:pt>
                <c:pt idx="314">
                  <c:v>1987.6289999999999</c:v>
                </c:pt>
                <c:pt idx="315">
                  <c:v>1987.9739999999999</c:v>
                </c:pt>
                <c:pt idx="316">
                  <c:v>1988.414</c:v>
                </c:pt>
                <c:pt idx="317">
                  <c:v>1988.5039999999999</c:v>
                </c:pt>
                <c:pt idx="318">
                  <c:v>1988.537</c:v>
                </c:pt>
                <c:pt idx="319">
                  <c:v>1988.6220000000001</c:v>
                </c:pt>
                <c:pt idx="320">
                  <c:v>1988.6679999999999</c:v>
                </c:pt>
                <c:pt idx="321">
                  <c:v>1988.7170000000001</c:v>
                </c:pt>
                <c:pt idx="322">
                  <c:v>1988.81</c:v>
                </c:pt>
                <c:pt idx="323">
                  <c:v>1988.8889999999999</c:v>
                </c:pt>
                <c:pt idx="324">
                  <c:v>1988.9</c:v>
                </c:pt>
                <c:pt idx="325">
                  <c:v>1988.9580000000001</c:v>
                </c:pt>
                <c:pt idx="326">
                  <c:v>1989.075</c:v>
                </c:pt>
                <c:pt idx="327">
                  <c:v>1989.136</c:v>
                </c:pt>
                <c:pt idx="328">
                  <c:v>1989.1489999999999</c:v>
                </c:pt>
                <c:pt idx="329">
                  <c:v>1989.2529999999999</c:v>
                </c:pt>
                <c:pt idx="330">
                  <c:v>1989.385</c:v>
                </c:pt>
                <c:pt idx="331">
                  <c:v>1989.396</c:v>
                </c:pt>
                <c:pt idx="332">
                  <c:v>1989.4780000000001</c:v>
                </c:pt>
                <c:pt idx="333">
                  <c:v>1989.549</c:v>
                </c:pt>
                <c:pt idx="334">
                  <c:v>1989.588</c:v>
                </c:pt>
                <c:pt idx="335">
                  <c:v>1989.6510000000001</c:v>
                </c:pt>
                <c:pt idx="336">
                  <c:v>1989.7380000000001</c:v>
                </c:pt>
                <c:pt idx="337">
                  <c:v>1989.76</c:v>
                </c:pt>
                <c:pt idx="338">
                  <c:v>1989.796</c:v>
                </c:pt>
                <c:pt idx="339">
                  <c:v>1989.9059999999999</c:v>
                </c:pt>
                <c:pt idx="340">
                  <c:v>1989.9469999999999</c:v>
                </c:pt>
                <c:pt idx="341">
                  <c:v>1989.963</c:v>
                </c:pt>
                <c:pt idx="342">
                  <c:v>1990.0530000000001</c:v>
                </c:pt>
                <c:pt idx="343">
                  <c:v>1990.0640000000001</c:v>
                </c:pt>
                <c:pt idx="344">
                  <c:v>1990.1990000000001</c:v>
                </c:pt>
                <c:pt idx="345">
                  <c:v>1990.4290000000001</c:v>
                </c:pt>
                <c:pt idx="346">
                  <c:v>1990.684</c:v>
                </c:pt>
                <c:pt idx="347">
                  <c:v>1990.73</c:v>
                </c:pt>
                <c:pt idx="348">
                  <c:v>1990.886</c:v>
                </c:pt>
                <c:pt idx="349">
                  <c:v>1990.99</c:v>
                </c:pt>
                <c:pt idx="350">
                  <c:v>1991.0450000000001</c:v>
                </c:pt>
                <c:pt idx="351">
                  <c:v>1991.136</c:v>
                </c:pt>
                <c:pt idx="352">
                  <c:v>1991.201</c:v>
                </c:pt>
                <c:pt idx="353">
                  <c:v>1991.33</c:v>
                </c:pt>
                <c:pt idx="354">
                  <c:v>1991.3440000000001</c:v>
                </c:pt>
                <c:pt idx="355">
                  <c:v>1991.4069999999999</c:v>
                </c:pt>
                <c:pt idx="356">
                  <c:v>1991.7329999999999</c:v>
                </c:pt>
                <c:pt idx="357">
                  <c:v>1991.741</c:v>
                </c:pt>
                <c:pt idx="358">
                  <c:v>1991.8119999999999</c:v>
                </c:pt>
                <c:pt idx="359">
                  <c:v>1991.9110000000001</c:v>
                </c:pt>
                <c:pt idx="360">
                  <c:v>1992.1980000000001</c:v>
                </c:pt>
                <c:pt idx="361">
                  <c:v>1992.4659999999999</c:v>
                </c:pt>
                <c:pt idx="362">
                  <c:v>1993.2449999999999</c:v>
                </c:pt>
                <c:pt idx="363">
                  <c:v>1993.3520000000001</c:v>
                </c:pt>
                <c:pt idx="364">
                  <c:v>1993.5219999999999</c:v>
                </c:pt>
                <c:pt idx="365">
                  <c:v>1993.585</c:v>
                </c:pt>
                <c:pt idx="366">
                  <c:v>1993.7139999999999</c:v>
                </c:pt>
                <c:pt idx="367">
                  <c:v>1994.0509999999999</c:v>
                </c:pt>
                <c:pt idx="368">
                  <c:v>1994.133</c:v>
                </c:pt>
                <c:pt idx="369">
                  <c:v>1994.2529999999999</c:v>
                </c:pt>
                <c:pt idx="370">
                  <c:v>1994.432</c:v>
                </c:pt>
                <c:pt idx="371">
                  <c:v>1994.5360000000001</c:v>
                </c:pt>
                <c:pt idx="372">
                  <c:v>1994.662</c:v>
                </c:pt>
                <c:pt idx="373">
                  <c:v>1994.8209999999999</c:v>
                </c:pt>
                <c:pt idx="374">
                  <c:v>1994.895</c:v>
                </c:pt>
                <c:pt idx="375">
                  <c:v>1994.982</c:v>
                </c:pt>
                <c:pt idx="376">
                  <c:v>1995.067</c:v>
                </c:pt>
                <c:pt idx="377">
                  <c:v>1995.171</c:v>
                </c:pt>
                <c:pt idx="378">
                  <c:v>1995.2639999999999</c:v>
                </c:pt>
                <c:pt idx="379">
                  <c:v>1995.3520000000001</c:v>
                </c:pt>
                <c:pt idx="380">
                  <c:v>1995.4670000000001</c:v>
                </c:pt>
                <c:pt idx="381">
                  <c:v>1995.4670000000001</c:v>
                </c:pt>
                <c:pt idx="382">
                  <c:v>1995.53</c:v>
                </c:pt>
                <c:pt idx="383">
                  <c:v>1995.53</c:v>
                </c:pt>
                <c:pt idx="384">
                  <c:v>1995.664</c:v>
                </c:pt>
                <c:pt idx="385">
                  <c:v>1995.664</c:v>
                </c:pt>
                <c:pt idx="386">
                  <c:v>1995.7080000000001</c:v>
                </c:pt>
                <c:pt idx="387">
                  <c:v>1995.752</c:v>
                </c:pt>
                <c:pt idx="388">
                  <c:v>1995.752</c:v>
                </c:pt>
                <c:pt idx="389">
                  <c:v>1995.9110000000001</c:v>
                </c:pt>
                <c:pt idx="390">
                  <c:v>1995.9110000000001</c:v>
                </c:pt>
                <c:pt idx="391">
                  <c:v>1995.9880000000001</c:v>
                </c:pt>
                <c:pt idx="392">
                  <c:v>1995.9880000000001</c:v>
                </c:pt>
                <c:pt idx="393">
                  <c:v>1996.0340000000001</c:v>
                </c:pt>
                <c:pt idx="394">
                  <c:v>1996.0830000000001</c:v>
                </c:pt>
                <c:pt idx="395">
                  <c:v>1996.0830000000001</c:v>
                </c:pt>
                <c:pt idx="396">
                  <c:v>1996.154</c:v>
                </c:pt>
                <c:pt idx="397">
                  <c:v>1996.154</c:v>
                </c:pt>
                <c:pt idx="398">
                  <c:v>1996.269</c:v>
                </c:pt>
                <c:pt idx="399">
                  <c:v>1996.3430000000001</c:v>
                </c:pt>
                <c:pt idx="400">
                  <c:v>1996.4739999999999</c:v>
                </c:pt>
                <c:pt idx="401">
                  <c:v>1996.7170000000001</c:v>
                </c:pt>
                <c:pt idx="402">
                  <c:v>1996.7909999999999</c:v>
                </c:pt>
                <c:pt idx="403">
                  <c:v>1996.7909999999999</c:v>
                </c:pt>
                <c:pt idx="404">
                  <c:v>1997.078</c:v>
                </c:pt>
                <c:pt idx="405">
                  <c:v>1997.078</c:v>
                </c:pt>
                <c:pt idx="406">
                  <c:v>1997.182</c:v>
                </c:pt>
                <c:pt idx="407">
                  <c:v>1997.366</c:v>
                </c:pt>
                <c:pt idx="408">
                  <c:v>1997.5329999999999</c:v>
                </c:pt>
                <c:pt idx="409">
                  <c:v>1999.511</c:v>
                </c:pt>
                <c:pt idx="410">
                  <c:v>1999.511</c:v>
                </c:pt>
                <c:pt idx="411">
                  <c:v>1999.538</c:v>
                </c:pt>
                <c:pt idx="412">
                  <c:v>1999.538</c:v>
                </c:pt>
                <c:pt idx="413">
                  <c:v>1999.61</c:v>
                </c:pt>
                <c:pt idx="414">
                  <c:v>1999.749</c:v>
                </c:pt>
                <c:pt idx="415">
                  <c:v>1999.749</c:v>
                </c:pt>
                <c:pt idx="416">
                  <c:v>1999.807</c:v>
                </c:pt>
                <c:pt idx="417">
                  <c:v>1999.971</c:v>
                </c:pt>
                <c:pt idx="418">
                  <c:v>1999.971</c:v>
                </c:pt>
                <c:pt idx="419">
                  <c:v>1999.971</c:v>
                </c:pt>
                <c:pt idx="420">
                  <c:v>2000.0530000000001</c:v>
                </c:pt>
                <c:pt idx="421">
                  <c:v>2000.0530000000001</c:v>
                </c:pt>
                <c:pt idx="422">
                  <c:v>2000.078</c:v>
                </c:pt>
                <c:pt idx="423">
                  <c:v>2000.097</c:v>
                </c:pt>
                <c:pt idx="424">
                  <c:v>2000.1</c:v>
                </c:pt>
                <c:pt idx="425">
                  <c:v>2000.2339999999999</c:v>
                </c:pt>
                <c:pt idx="426">
                  <c:v>2000.2339999999999</c:v>
                </c:pt>
                <c:pt idx="427">
                  <c:v>2000.296</c:v>
                </c:pt>
                <c:pt idx="428">
                  <c:v>2000.296</c:v>
                </c:pt>
                <c:pt idx="429">
                  <c:v>2000.357</c:v>
                </c:pt>
                <c:pt idx="430">
                  <c:v>2000.357</c:v>
                </c:pt>
                <c:pt idx="431">
                  <c:v>2000.414</c:v>
                </c:pt>
                <c:pt idx="432">
                  <c:v>2000.414</c:v>
                </c:pt>
                <c:pt idx="433">
                  <c:v>2000.414</c:v>
                </c:pt>
                <c:pt idx="434">
                  <c:v>2000.4690000000001</c:v>
                </c:pt>
                <c:pt idx="435">
                  <c:v>2000.712</c:v>
                </c:pt>
                <c:pt idx="436">
                  <c:v>2000.75</c:v>
                </c:pt>
                <c:pt idx="437">
                  <c:v>2000.7860000000001</c:v>
                </c:pt>
                <c:pt idx="438">
                  <c:v>2000.7860000000001</c:v>
                </c:pt>
                <c:pt idx="439">
                  <c:v>2000.884</c:v>
                </c:pt>
                <c:pt idx="440">
                  <c:v>2001.0319999999999</c:v>
                </c:pt>
                <c:pt idx="441">
                  <c:v>2001.0319999999999</c:v>
                </c:pt>
                <c:pt idx="442">
                  <c:v>2001.19</c:v>
                </c:pt>
                <c:pt idx="443">
                  <c:v>2001.19</c:v>
                </c:pt>
                <c:pt idx="444">
                  <c:v>2001.229</c:v>
                </c:pt>
                <c:pt idx="445">
                  <c:v>2001.7329999999999</c:v>
                </c:pt>
                <c:pt idx="446">
                  <c:v>2001.7329999999999</c:v>
                </c:pt>
                <c:pt idx="447">
                  <c:v>2001.7739999999999</c:v>
                </c:pt>
                <c:pt idx="448">
                  <c:v>2001.8119999999999</c:v>
                </c:pt>
                <c:pt idx="449">
                  <c:v>2001.8510000000001</c:v>
                </c:pt>
                <c:pt idx="450">
                  <c:v>2001.922</c:v>
                </c:pt>
                <c:pt idx="451">
                  <c:v>2001.922</c:v>
                </c:pt>
                <c:pt idx="452">
                  <c:v>2001.9549999999999</c:v>
                </c:pt>
                <c:pt idx="453">
                  <c:v>2001.9929999999999</c:v>
                </c:pt>
                <c:pt idx="454">
                  <c:v>2001.9929999999999</c:v>
                </c:pt>
                <c:pt idx="455">
                  <c:v>2002.0260000000001</c:v>
                </c:pt>
                <c:pt idx="456">
                  <c:v>2002.0640000000001</c:v>
                </c:pt>
                <c:pt idx="457">
                  <c:v>2002.114</c:v>
                </c:pt>
                <c:pt idx="458">
                  <c:v>2002.182</c:v>
                </c:pt>
                <c:pt idx="459">
                  <c:v>2002.182</c:v>
                </c:pt>
                <c:pt idx="460">
                  <c:v>2002.248</c:v>
                </c:pt>
                <c:pt idx="461">
                  <c:v>2002.2919999999999</c:v>
                </c:pt>
                <c:pt idx="462">
                  <c:v>2002.33</c:v>
                </c:pt>
                <c:pt idx="463">
                  <c:v>2002.3710000000001</c:v>
                </c:pt>
                <c:pt idx="464">
                  <c:v>2002.41</c:v>
                </c:pt>
                <c:pt idx="465">
                  <c:v>2002.41</c:v>
                </c:pt>
                <c:pt idx="466">
                  <c:v>2002.453</c:v>
                </c:pt>
                <c:pt idx="467">
                  <c:v>2002.508</c:v>
                </c:pt>
                <c:pt idx="468">
                  <c:v>2002.547</c:v>
                </c:pt>
                <c:pt idx="469">
                  <c:v>2002.58</c:v>
                </c:pt>
                <c:pt idx="470">
                  <c:v>2002.58</c:v>
                </c:pt>
                <c:pt idx="471">
                  <c:v>2002.6179999999999</c:v>
                </c:pt>
                <c:pt idx="472">
                  <c:v>2002.675</c:v>
                </c:pt>
                <c:pt idx="473">
                  <c:v>2002.722</c:v>
                </c:pt>
                <c:pt idx="474">
                  <c:v>2002.771</c:v>
                </c:pt>
                <c:pt idx="475">
                  <c:v>2002.8320000000001</c:v>
                </c:pt>
                <c:pt idx="476">
                  <c:v>2002.9110000000001</c:v>
                </c:pt>
                <c:pt idx="477">
                  <c:v>2002.9849999999999</c:v>
                </c:pt>
                <c:pt idx="478">
                  <c:v>2002.9849999999999</c:v>
                </c:pt>
                <c:pt idx="479">
                  <c:v>2003.04</c:v>
                </c:pt>
                <c:pt idx="480">
                  <c:v>2003.086</c:v>
                </c:pt>
                <c:pt idx="481">
                  <c:v>2003.086</c:v>
                </c:pt>
                <c:pt idx="482">
                  <c:v>2003.171</c:v>
                </c:pt>
                <c:pt idx="483">
                  <c:v>2003.2529999999999</c:v>
                </c:pt>
                <c:pt idx="484">
                  <c:v>2003.2529999999999</c:v>
                </c:pt>
                <c:pt idx="485">
                  <c:v>2003.297</c:v>
                </c:pt>
                <c:pt idx="486">
                  <c:v>2003.355</c:v>
                </c:pt>
                <c:pt idx="487">
                  <c:v>2003.415</c:v>
                </c:pt>
                <c:pt idx="488">
                  <c:v>2003.4839999999999</c:v>
                </c:pt>
                <c:pt idx="489">
                  <c:v>2003.4839999999999</c:v>
                </c:pt>
                <c:pt idx="490">
                  <c:v>2003.5160000000001</c:v>
                </c:pt>
                <c:pt idx="491">
                  <c:v>2003.5519999999999</c:v>
                </c:pt>
                <c:pt idx="492">
                  <c:v>2003.61</c:v>
                </c:pt>
                <c:pt idx="493">
                  <c:v>2003.6780000000001</c:v>
                </c:pt>
                <c:pt idx="494">
                  <c:v>2003.769</c:v>
                </c:pt>
                <c:pt idx="495">
                  <c:v>2003.769</c:v>
                </c:pt>
                <c:pt idx="496">
                  <c:v>2003.884</c:v>
                </c:pt>
                <c:pt idx="497">
                  <c:v>2003.941</c:v>
                </c:pt>
                <c:pt idx="498">
                  <c:v>2003.9880000000001</c:v>
                </c:pt>
                <c:pt idx="499">
                  <c:v>2003.9880000000001</c:v>
                </c:pt>
                <c:pt idx="500">
                  <c:v>2004.037</c:v>
                </c:pt>
                <c:pt idx="501">
                  <c:v>2004.086</c:v>
                </c:pt>
                <c:pt idx="502">
                  <c:v>2004.1790000000001</c:v>
                </c:pt>
                <c:pt idx="503">
                  <c:v>2004.223</c:v>
                </c:pt>
                <c:pt idx="504">
                  <c:v>2004.2719999999999</c:v>
                </c:pt>
                <c:pt idx="505">
                  <c:v>2004.337</c:v>
                </c:pt>
                <c:pt idx="506">
                  <c:v>2004.3979999999999</c:v>
                </c:pt>
                <c:pt idx="507">
                  <c:v>2004.441</c:v>
                </c:pt>
                <c:pt idx="508">
                  <c:v>2004.48</c:v>
                </c:pt>
                <c:pt idx="509">
                  <c:v>2004.5260000000001</c:v>
                </c:pt>
                <c:pt idx="510">
                  <c:v>2004.633</c:v>
                </c:pt>
                <c:pt idx="511">
                  <c:v>2004.857</c:v>
                </c:pt>
                <c:pt idx="512">
                  <c:v>2004.857</c:v>
                </c:pt>
                <c:pt idx="513">
                  <c:v>2004.903</c:v>
                </c:pt>
                <c:pt idx="514">
                  <c:v>2004.95</c:v>
                </c:pt>
                <c:pt idx="515">
                  <c:v>2004.95</c:v>
                </c:pt>
                <c:pt idx="516">
                  <c:v>2004.999</c:v>
                </c:pt>
                <c:pt idx="517">
                  <c:v>2005.0509999999999</c:v>
                </c:pt>
                <c:pt idx="518">
                  <c:v>2005.1110000000001</c:v>
                </c:pt>
                <c:pt idx="519">
                  <c:v>2005.182</c:v>
                </c:pt>
                <c:pt idx="520">
                  <c:v>2005.182</c:v>
                </c:pt>
                <c:pt idx="521">
                  <c:v>2005.24</c:v>
                </c:pt>
                <c:pt idx="522">
                  <c:v>2005.24</c:v>
                </c:pt>
                <c:pt idx="523">
                  <c:v>2005.289</c:v>
                </c:pt>
                <c:pt idx="524">
                  <c:v>2005.289</c:v>
                </c:pt>
                <c:pt idx="525">
                  <c:v>2005.289</c:v>
                </c:pt>
                <c:pt idx="526">
                  <c:v>2005.338</c:v>
                </c:pt>
                <c:pt idx="527">
                  <c:v>2005.377</c:v>
                </c:pt>
                <c:pt idx="528">
                  <c:v>2005.432</c:v>
                </c:pt>
                <c:pt idx="529">
                  <c:v>2005.5</c:v>
                </c:pt>
                <c:pt idx="530">
                  <c:v>2005.5519999999999</c:v>
                </c:pt>
                <c:pt idx="531">
                  <c:v>2005.6559999999999</c:v>
                </c:pt>
                <c:pt idx="532">
                  <c:v>2005.7660000000001</c:v>
                </c:pt>
                <c:pt idx="533">
                  <c:v>2005.9110000000001</c:v>
                </c:pt>
                <c:pt idx="534">
                  <c:v>2006.04</c:v>
                </c:pt>
                <c:pt idx="535">
                  <c:v>2006.1489999999999</c:v>
                </c:pt>
                <c:pt idx="536">
                  <c:v>2006.297</c:v>
                </c:pt>
                <c:pt idx="537">
                  <c:v>2006.4069999999999</c:v>
                </c:pt>
                <c:pt idx="538">
                  <c:v>2006.508</c:v>
                </c:pt>
                <c:pt idx="539">
                  <c:v>2006.623</c:v>
                </c:pt>
                <c:pt idx="540">
                  <c:v>2006.623</c:v>
                </c:pt>
                <c:pt idx="541">
                  <c:v>2006.7190000000001</c:v>
                </c:pt>
                <c:pt idx="542">
                  <c:v>2006.7739999999999</c:v>
                </c:pt>
                <c:pt idx="543">
                  <c:v>2006.8150000000001</c:v>
                </c:pt>
                <c:pt idx="544">
                  <c:v>2007.056</c:v>
                </c:pt>
                <c:pt idx="545">
                  <c:v>2007.374</c:v>
                </c:pt>
                <c:pt idx="546">
                  <c:v>2007.44</c:v>
                </c:pt>
                <c:pt idx="547">
                  <c:v>2007.5440000000001</c:v>
                </c:pt>
                <c:pt idx="548">
                  <c:v>2007.61</c:v>
                </c:pt>
                <c:pt idx="549">
                  <c:v>2007.7249999999999</c:v>
                </c:pt>
                <c:pt idx="550">
                  <c:v>2007.826</c:v>
                </c:pt>
                <c:pt idx="551">
                  <c:v>2007.9359999999999</c:v>
                </c:pt>
                <c:pt idx="552">
                  <c:v>2008.0450000000001</c:v>
                </c:pt>
                <c:pt idx="553">
                  <c:v>2008.1679999999999</c:v>
                </c:pt>
                <c:pt idx="554">
                  <c:v>2008.2719999999999</c:v>
                </c:pt>
                <c:pt idx="555">
                  <c:v>2008.3779999999999</c:v>
                </c:pt>
                <c:pt idx="556">
                  <c:v>2008.482</c:v>
                </c:pt>
                <c:pt idx="557">
                  <c:v>2008.575</c:v>
                </c:pt>
                <c:pt idx="558">
                  <c:v>2008.654</c:v>
                </c:pt>
                <c:pt idx="559">
                  <c:v>2008.807</c:v>
                </c:pt>
                <c:pt idx="560">
                  <c:v>2008.925</c:v>
                </c:pt>
                <c:pt idx="561">
                  <c:v>2009.0340000000001</c:v>
                </c:pt>
                <c:pt idx="562">
                  <c:v>2009.116</c:v>
                </c:pt>
                <c:pt idx="563">
                  <c:v>2009.232</c:v>
                </c:pt>
                <c:pt idx="564">
                  <c:v>2009.3440000000001</c:v>
                </c:pt>
                <c:pt idx="565">
                  <c:v>2009.38</c:v>
                </c:pt>
                <c:pt idx="566">
                  <c:v>2009.421</c:v>
                </c:pt>
                <c:pt idx="567">
                  <c:v>2009.5409999999999</c:v>
                </c:pt>
                <c:pt idx="568">
                  <c:v>2009.596</c:v>
                </c:pt>
                <c:pt idx="569">
                  <c:v>2009.67</c:v>
                </c:pt>
                <c:pt idx="570">
                  <c:v>2009.7059999999999</c:v>
                </c:pt>
                <c:pt idx="571">
                  <c:v>2009.818</c:v>
                </c:pt>
                <c:pt idx="572">
                  <c:v>2009.8620000000001</c:v>
                </c:pt>
                <c:pt idx="573">
                  <c:v>2009.8969999999999</c:v>
                </c:pt>
                <c:pt idx="574">
                  <c:v>2010.067</c:v>
                </c:pt>
                <c:pt idx="575">
                  <c:v>2010.3030000000001</c:v>
                </c:pt>
                <c:pt idx="576">
                  <c:v>2010.338</c:v>
                </c:pt>
                <c:pt idx="577">
                  <c:v>2010.434</c:v>
                </c:pt>
                <c:pt idx="578">
                  <c:v>2010.5820000000001</c:v>
                </c:pt>
                <c:pt idx="579">
                  <c:v>2010.675</c:v>
                </c:pt>
                <c:pt idx="580">
                  <c:v>2010.7850000000001</c:v>
                </c:pt>
                <c:pt idx="581">
                  <c:v>2010.8810000000001</c:v>
                </c:pt>
                <c:pt idx="582">
                  <c:v>2010.9190000000001</c:v>
                </c:pt>
                <c:pt idx="583">
                  <c:v>2011.0119999999999</c:v>
                </c:pt>
                <c:pt idx="584">
                  <c:v>2011.0509999999999</c:v>
                </c:pt>
                <c:pt idx="585">
                  <c:v>2011.1579999999999</c:v>
                </c:pt>
                <c:pt idx="586">
                  <c:v>2011.2429999999999</c:v>
                </c:pt>
                <c:pt idx="587">
                  <c:v>2011.3219999999999</c:v>
                </c:pt>
                <c:pt idx="588">
                  <c:v>2011.412</c:v>
                </c:pt>
                <c:pt idx="589">
                  <c:v>2011.527</c:v>
                </c:pt>
                <c:pt idx="590">
                  <c:v>2011.634</c:v>
                </c:pt>
                <c:pt idx="591">
                  <c:v>2011.7329999999999</c:v>
                </c:pt>
                <c:pt idx="592">
                  <c:v>2011.856</c:v>
                </c:pt>
                <c:pt idx="593">
                  <c:v>2011.9739999999999</c:v>
                </c:pt>
                <c:pt idx="594">
                  <c:v>2012.0940000000001</c:v>
                </c:pt>
                <c:pt idx="595">
                  <c:v>2012.2090000000001</c:v>
                </c:pt>
                <c:pt idx="596">
                  <c:v>2012.316</c:v>
                </c:pt>
                <c:pt idx="597">
                  <c:v>2012.4280000000001</c:v>
                </c:pt>
                <c:pt idx="598">
                  <c:v>2012.433</c:v>
                </c:pt>
                <c:pt idx="599">
                  <c:v>2012.4690000000001</c:v>
                </c:pt>
                <c:pt idx="600">
                  <c:v>2012.5039999999999</c:v>
                </c:pt>
                <c:pt idx="601">
                  <c:v>2012.6030000000001</c:v>
                </c:pt>
                <c:pt idx="602">
                  <c:v>2012.6980000000001</c:v>
                </c:pt>
                <c:pt idx="603">
                  <c:v>2012.739</c:v>
                </c:pt>
                <c:pt idx="604">
                  <c:v>2012.7449999999999</c:v>
                </c:pt>
                <c:pt idx="605">
                  <c:v>2012.857</c:v>
                </c:pt>
                <c:pt idx="606">
                  <c:v>2012.9110000000001</c:v>
                </c:pt>
                <c:pt idx="607">
                  <c:v>2012.9960000000001</c:v>
                </c:pt>
                <c:pt idx="608">
                  <c:v>2012.9960000000001</c:v>
                </c:pt>
                <c:pt idx="609">
                  <c:v>2013.114</c:v>
                </c:pt>
                <c:pt idx="610">
                  <c:v>2013.13</c:v>
                </c:pt>
                <c:pt idx="611">
                  <c:v>2013.1659999999999</c:v>
                </c:pt>
                <c:pt idx="612">
                  <c:v>2013.1959999999999</c:v>
                </c:pt>
                <c:pt idx="613">
                  <c:v>2013.232</c:v>
                </c:pt>
                <c:pt idx="614">
                  <c:v>2013.289</c:v>
                </c:pt>
                <c:pt idx="615">
                  <c:v>2013.3689999999999</c:v>
                </c:pt>
                <c:pt idx="616">
                  <c:v>2013.38</c:v>
                </c:pt>
                <c:pt idx="617">
                  <c:v>2013.4670000000001</c:v>
                </c:pt>
                <c:pt idx="618">
                  <c:v>2013.489</c:v>
                </c:pt>
                <c:pt idx="619">
                  <c:v>2013.6559999999999</c:v>
                </c:pt>
                <c:pt idx="620">
                  <c:v>2013.73</c:v>
                </c:pt>
                <c:pt idx="621">
                  <c:v>2013.7380000000001</c:v>
                </c:pt>
                <c:pt idx="622">
                  <c:v>2013.758</c:v>
                </c:pt>
                <c:pt idx="623">
                  <c:v>2013.8320000000001</c:v>
                </c:pt>
                <c:pt idx="624">
                  <c:v>2013.925</c:v>
                </c:pt>
                <c:pt idx="625">
                  <c:v>2014.0429999999999</c:v>
                </c:pt>
                <c:pt idx="626">
                  <c:v>2014.2260000000001</c:v>
                </c:pt>
                <c:pt idx="627">
                  <c:v>2014.2260000000001</c:v>
                </c:pt>
                <c:pt idx="628">
                  <c:v>2014.2639999999999</c:v>
                </c:pt>
                <c:pt idx="629">
                  <c:v>2014.2639999999999</c:v>
                </c:pt>
                <c:pt idx="630">
                  <c:v>2014.3140000000001</c:v>
                </c:pt>
                <c:pt idx="631">
                  <c:v>2014.412</c:v>
                </c:pt>
                <c:pt idx="632">
                  <c:v>2014.5550000000001</c:v>
                </c:pt>
                <c:pt idx="633">
                  <c:v>2014.653</c:v>
                </c:pt>
                <c:pt idx="634">
                  <c:v>2014.7550000000001</c:v>
                </c:pt>
                <c:pt idx="635">
                  <c:v>2014.856</c:v>
                </c:pt>
                <c:pt idx="636">
                  <c:v>2014.9380000000001</c:v>
                </c:pt>
                <c:pt idx="637">
                  <c:v>2014.9549999999999</c:v>
                </c:pt>
                <c:pt idx="638">
                  <c:v>2015.5740000000001</c:v>
                </c:pt>
                <c:pt idx="639">
                  <c:v>2015.5740000000001</c:v>
                </c:pt>
              </c:numCache>
            </c:numRef>
          </c:xVal>
          <c:yVal>
            <c:numRef>
              <c:f>'SH New Zealand D14C'!$J$6:$J$645</c:f>
              <c:numCache>
                <c:formatCode>General</c:formatCode>
                <c:ptCount val="640"/>
                <c:pt idx="0">
                  <c:v>-17.7</c:v>
                </c:pt>
                <c:pt idx="1">
                  <c:v>-10.1</c:v>
                </c:pt>
                <c:pt idx="2">
                  <c:v>-1.4</c:v>
                </c:pt>
                <c:pt idx="3">
                  <c:v>-10.4</c:v>
                </c:pt>
                <c:pt idx="4">
                  <c:v>-4.2</c:v>
                </c:pt>
                <c:pt idx="5">
                  <c:v>-11.8</c:v>
                </c:pt>
                <c:pt idx="6">
                  <c:v>0.1</c:v>
                </c:pt>
                <c:pt idx="7">
                  <c:v>5.6</c:v>
                </c:pt>
                <c:pt idx="8">
                  <c:v>37.799999999999997</c:v>
                </c:pt>
                <c:pt idx="9">
                  <c:v>18.100000000000001</c:v>
                </c:pt>
                <c:pt idx="10">
                  <c:v>10.1</c:v>
                </c:pt>
                <c:pt idx="11">
                  <c:v>13.6</c:v>
                </c:pt>
                <c:pt idx="12">
                  <c:v>18.3</c:v>
                </c:pt>
                <c:pt idx="13">
                  <c:v>24.9</c:v>
                </c:pt>
                <c:pt idx="14">
                  <c:v>39</c:v>
                </c:pt>
                <c:pt idx="15">
                  <c:v>41.5</c:v>
                </c:pt>
                <c:pt idx="16">
                  <c:v>16.600000000000001</c:v>
                </c:pt>
                <c:pt idx="17">
                  <c:v>44.8</c:v>
                </c:pt>
                <c:pt idx="18">
                  <c:v>43.3</c:v>
                </c:pt>
                <c:pt idx="19">
                  <c:v>51.3</c:v>
                </c:pt>
                <c:pt idx="20">
                  <c:v>46.2</c:v>
                </c:pt>
                <c:pt idx="21">
                  <c:v>51.6</c:v>
                </c:pt>
                <c:pt idx="22">
                  <c:v>62</c:v>
                </c:pt>
                <c:pt idx="23">
                  <c:v>67.5</c:v>
                </c:pt>
                <c:pt idx="24">
                  <c:v>76.2</c:v>
                </c:pt>
                <c:pt idx="25">
                  <c:v>77.7</c:v>
                </c:pt>
                <c:pt idx="26">
                  <c:v>81</c:v>
                </c:pt>
                <c:pt idx="27">
                  <c:v>93.9</c:v>
                </c:pt>
                <c:pt idx="28">
                  <c:v>116.9</c:v>
                </c:pt>
                <c:pt idx="29">
                  <c:v>110.1</c:v>
                </c:pt>
                <c:pt idx="30">
                  <c:v>121.1</c:v>
                </c:pt>
                <c:pt idx="31">
                  <c:v>126</c:v>
                </c:pt>
                <c:pt idx="32">
                  <c:v>137.19999999999999</c:v>
                </c:pt>
                <c:pt idx="33">
                  <c:v>132.69999999999999</c:v>
                </c:pt>
                <c:pt idx="34">
                  <c:v>150</c:v>
                </c:pt>
                <c:pt idx="35">
                  <c:v>141.9</c:v>
                </c:pt>
                <c:pt idx="36">
                  <c:v>164.6</c:v>
                </c:pt>
                <c:pt idx="37">
                  <c:v>171.4</c:v>
                </c:pt>
                <c:pt idx="38">
                  <c:v>181.7</c:v>
                </c:pt>
                <c:pt idx="39">
                  <c:v>181.8</c:v>
                </c:pt>
                <c:pt idx="40">
                  <c:v>187.9</c:v>
                </c:pt>
                <c:pt idx="41">
                  <c:v>187.3</c:v>
                </c:pt>
                <c:pt idx="42">
                  <c:v>193.6</c:v>
                </c:pt>
                <c:pt idx="43">
                  <c:v>195.8</c:v>
                </c:pt>
                <c:pt idx="44">
                  <c:v>198.4</c:v>
                </c:pt>
                <c:pt idx="45">
                  <c:v>193.7</c:v>
                </c:pt>
                <c:pt idx="46">
                  <c:v>194.9</c:v>
                </c:pt>
                <c:pt idx="47">
                  <c:v>207.1</c:v>
                </c:pt>
                <c:pt idx="48">
                  <c:v>201.9</c:v>
                </c:pt>
                <c:pt idx="49">
                  <c:v>196.6</c:v>
                </c:pt>
                <c:pt idx="50">
                  <c:v>198.4</c:v>
                </c:pt>
                <c:pt idx="51">
                  <c:v>197.9</c:v>
                </c:pt>
                <c:pt idx="52">
                  <c:v>182.9</c:v>
                </c:pt>
                <c:pt idx="53">
                  <c:v>237.2</c:v>
                </c:pt>
                <c:pt idx="54">
                  <c:v>227.3</c:v>
                </c:pt>
                <c:pt idx="55">
                  <c:v>197.4</c:v>
                </c:pt>
                <c:pt idx="56">
                  <c:v>207.3</c:v>
                </c:pt>
                <c:pt idx="57">
                  <c:v>214.3</c:v>
                </c:pt>
                <c:pt idx="58">
                  <c:v>189.4</c:v>
                </c:pt>
                <c:pt idx="59">
                  <c:v>233.5</c:v>
                </c:pt>
                <c:pt idx="60">
                  <c:v>250.5</c:v>
                </c:pt>
                <c:pt idx="61">
                  <c:v>266.60000000000002</c:v>
                </c:pt>
                <c:pt idx="62">
                  <c:v>265.5</c:v>
                </c:pt>
                <c:pt idx="63">
                  <c:v>269.7</c:v>
                </c:pt>
                <c:pt idx="64">
                  <c:v>266.3</c:v>
                </c:pt>
                <c:pt idx="65">
                  <c:v>280.89999999999998</c:v>
                </c:pt>
                <c:pt idx="66">
                  <c:v>284.3</c:v>
                </c:pt>
                <c:pt idx="67">
                  <c:v>313.2</c:v>
                </c:pt>
                <c:pt idx="68">
                  <c:v>331</c:v>
                </c:pt>
                <c:pt idx="69">
                  <c:v>355.5</c:v>
                </c:pt>
                <c:pt idx="70">
                  <c:v>405.1</c:v>
                </c:pt>
                <c:pt idx="71">
                  <c:v>374.8</c:v>
                </c:pt>
                <c:pt idx="72">
                  <c:v>429.5</c:v>
                </c:pt>
                <c:pt idx="73">
                  <c:v>445.7</c:v>
                </c:pt>
                <c:pt idx="74">
                  <c:v>472.5</c:v>
                </c:pt>
                <c:pt idx="75">
                  <c:v>500.2</c:v>
                </c:pt>
                <c:pt idx="76">
                  <c:v>498.2</c:v>
                </c:pt>
                <c:pt idx="77">
                  <c:v>542.29999999999995</c:v>
                </c:pt>
                <c:pt idx="78">
                  <c:v>567.5</c:v>
                </c:pt>
                <c:pt idx="79">
                  <c:v>506.9</c:v>
                </c:pt>
                <c:pt idx="80">
                  <c:v>621.9</c:v>
                </c:pt>
                <c:pt idx="81">
                  <c:v>615.79999999999995</c:v>
                </c:pt>
                <c:pt idx="82">
                  <c:v>689.4</c:v>
                </c:pt>
                <c:pt idx="83">
                  <c:v>633.6</c:v>
                </c:pt>
                <c:pt idx="84">
                  <c:v>634</c:v>
                </c:pt>
                <c:pt idx="85">
                  <c:v>615.1</c:v>
                </c:pt>
                <c:pt idx="86">
                  <c:v>694.6</c:v>
                </c:pt>
                <c:pt idx="87">
                  <c:v>614.1</c:v>
                </c:pt>
                <c:pt idx="88">
                  <c:v>634.20000000000005</c:v>
                </c:pt>
                <c:pt idx="89">
                  <c:v>625.79999999999995</c:v>
                </c:pt>
                <c:pt idx="90">
                  <c:v>634.4</c:v>
                </c:pt>
                <c:pt idx="91">
                  <c:v>647.29999999999995</c:v>
                </c:pt>
                <c:pt idx="92">
                  <c:v>646.5</c:v>
                </c:pt>
                <c:pt idx="93">
                  <c:v>631.79999999999995</c:v>
                </c:pt>
                <c:pt idx="94">
                  <c:v>622</c:v>
                </c:pt>
                <c:pt idx="95">
                  <c:v>612.4</c:v>
                </c:pt>
                <c:pt idx="96">
                  <c:v>612.1</c:v>
                </c:pt>
                <c:pt idx="97">
                  <c:v>590.9</c:v>
                </c:pt>
                <c:pt idx="98">
                  <c:v>625.29999999999995</c:v>
                </c:pt>
                <c:pt idx="99">
                  <c:v>614.79999999999995</c:v>
                </c:pt>
                <c:pt idx="100">
                  <c:v>614.9</c:v>
                </c:pt>
                <c:pt idx="101">
                  <c:v>627.79999999999995</c:v>
                </c:pt>
                <c:pt idx="102">
                  <c:v>616.4</c:v>
                </c:pt>
                <c:pt idx="103">
                  <c:v>602.9</c:v>
                </c:pt>
                <c:pt idx="104">
                  <c:v>608.9</c:v>
                </c:pt>
                <c:pt idx="105">
                  <c:v>596.5</c:v>
                </c:pt>
                <c:pt idx="106">
                  <c:v>589.29999999999995</c:v>
                </c:pt>
                <c:pt idx="107">
                  <c:v>571.4</c:v>
                </c:pt>
                <c:pt idx="108">
                  <c:v>574.9</c:v>
                </c:pt>
                <c:pt idx="109">
                  <c:v>586</c:v>
                </c:pt>
                <c:pt idx="110">
                  <c:v>579.6</c:v>
                </c:pt>
                <c:pt idx="111">
                  <c:v>583</c:v>
                </c:pt>
                <c:pt idx="112">
                  <c:v>582.5</c:v>
                </c:pt>
                <c:pt idx="113">
                  <c:v>572.79999999999995</c:v>
                </c:pt>
                <c:pt idx="114">
                  <c:v>547.6</c:v>
                </c:pt>
                <c:pt idx="115">
                  <c:v>560.4</c:v>
                </c:pt>
                <c:pt idx="116">
                  <c:v>561.6</c:v>
                </c:pt>
                <c:pt idx="117">
                  <c:v>550.5</c:v>
                </c:pt>
                <c:pt idx="118">
                  <c:v>538.20000000000005</c:v>
                </c:pt>
                <c:pt idx="119">
                  <c:v>535.6</c:v>
                </c:pt>
                <c:pt idx="120">
                  <c:v>531.6</c:v>
                </c:pt>
                <c:pt idx="121">
                  <c:v>532.79999999999995</c:v>
                </c:pt>
                <c:pt idx="122">
                  <c:v>537.70000000000005</c:v>
                </c:pt>
                <c:pt idx="123">
                  <c:v>541.70000000000005</c:v>
                </c:pt>
                <c:pt idx="124">
                  <c:v>541.20000000000005</c:v>
                </c:pt>
                <c:pt idx="125">
                  <c:v>539.6</c:v>
                </c:pt>
                <c:pt idx="126">
                  <c:v>539.1</c:v>
                </c:pt>
                <c:pt idx="127">
                  <c:v>537.70000000000005</c:v>
                </c:pt>
                <c:pt idx="128">
                  <c:v>550.4</c:v>
                </c:pt>
                <c:pt idx="129">
                  <c:v>545.4</c:v>
                </c:pt>
                <c:pt idx="130">
                  <c:v>530.29999999999995</c:v>
                </c:pt>
                <c:pt idx="131">
                  <c:v>539.5</c:v>
                </c:pt>
                <c:pt idx="132">
                  <c:v>525.1</c:v>
                </c:pt>
                <c:pt idx="133">
                  <c:v>526.20000000000005</c:v>
                </c:pt>
                <c:pt idx="134">
                  <c:v>522.70000000000005</c:v>
                </c:pt>
                <c:pt idx="135">
                  <c:v>545</c:v>
                </c:pt>
                <c:pt idx="136">
                  <c:v>531.20000000000005</c:v>
                </c:pt>
                <c:pt idx="137">
                  <c:v>510.2</c:v>
                </c:pt>
                <c:pt idx="138">
                  <c:v>510.2</c:v>
                </c:pt>
                <c:pt idx="139">
                  <c:v>535.29999999999995</c:v>
                </c:pt>
                <c:pt idx="140">
                  <c:v>520.4</c:v>
                </c:pt>
                <c:pt idx="141">
                  <c:v>513.5</c:v>
                </c:pt>
                <c:pt idx="142">
                  <c:v>516.1</c:v>
                </c:pt>
                <c:pt idx="143">
                  <c:v>506</c:v>
                </c:pt>
                <c:pt idx="144">
                  <c:v>497.5</c:v>
                </c:pt>
                <c:pt idx="145">
                  <c:v>508</c:v>
                </c:pt>
                <c:pt idx="146">
                  <c:v>498.6</c:v>
                </c:pt>
                <c:pt idx="147">
                  <c:v>497.5</c:v>
                </c:pt>
                <c:pt idx="148">
                  <c:v>495.6</c:v>
                </c:pt>
                <c:pt idx="149">
                  <c:v>500.6</c:v>
                </c:pt>
                <c:pt idx="150">
                  <c:v>494.7</c:v>
                </c:pt>
                <c:pt idx="151">
                  <c:v>508.3</c:v>
                </c:pt>
                <c:pt idx="152">
                  <c:v>500.9</c:v>
                </c:pt>
                <c:pt idx="153">
                  <c:v>499.6</c:v>
                </c:pt>
                <c:pt idx="154">
                  <c:v>498.9</c:v>
                </c:pt>
                <c:pt idx="155">
                  <c:v>494.3</c:v>
                </c:pt>
                <c:pt idx="156">
                  <c:v>483.4</c:v>
                </c:pt>
                <c:pt idx="157">
                  <c:v>478.8</c:v>
                </c:pt>
                <c:pt idx="158">
                  <c:v>492.6</c:v>
                </c:pt>
                <c:pt idx="159">
                  <c:v>479.3</c:v>
                </c:pt>
                <c:pt idx="160">
                  <c:v>484.5</c:v>
                </c:pt>
                <c:pt idx="161">
                  <c:v>491.6</c:v>
                </c:pt>
                <c:pt idx="162">
                  <c:v>474.8</c:v>
                </c:pt>
                <c:pt idx="163">
                  <c:v>482.3</c:v>
                </c:pt>
                <c:pt idx="164">
                  <c:v>468.1</c:v>
                </c:pt>
                <c:pt idx="165">
                  <c:v>469.5</c:v>
                </c:pt>
                <c:pt idx="166">
                  <c:v>470</c:v>
                </c:pt>
                <c:pt idx="167">
                  <c:v>466</c:v>
                </c:pt>
                <c:pt idx="168">
                  <c:v>450.4</c:v>
                </c:pt>
                <c:pt idx="169">
                  <c:v>450</c:v>
                </c:pt>
                <c:pt idx="170">
                  <c:v>450</c:v>
                </c:pt>
                <c:pt idx="171">
                  <c:v>447.3</c:v>
                </c:pt>
                <c:pt idx="172">
                  <c:v>454.1</c:v>
                </c:pt>
                <c:pt idx="173">
                  <c:v>454</c:v>
                </c:pt>
                <c:pt idx="174">
                  <c:v>442.8</c:v>
                </c:pt>
                <c:pt idx="175">
                  <c:v>435.1</c:v>
                </c:pt>
                <c:pt idx="176">
                  <c:v>427.2</c:v>
                </c:pt>
                <c:pt idx="177">
                  <c:v>415.8</c:v>
                </c:pt>
                <c:pt idx="178">
                  <c:v>426</c:v>
                </c:pt>
                <c:pt idx="179">
                  <c:v>434.3</c:v>
                </c:pt>
                <c:pt idx="180">
                  <c:v>417.3</c:v>
                </c:pt>
                <c:pt idx="181">
                  <c:v>412.8</c:v>
                </c:pt>
                <c:pt idx="182">
                  <c:v>405.1</c:v>
                </c:pt>
                <c:pt idx="183">
                  <c:v>418.7</c:v>
                </c:pt>
                <c:pt idx="184">
                  <c:v>417.4</c:v>
                </c:pt>
                <c:pt idx="185">
                  <c:v>386.9</c:v>
                </c:pt>
                <c:pt idx="186">
                  <c:v>359.6</c:v>
                </c:pt>
                <c:pt idx="187">
                  <c:v>394.4</c:v>
                </c:pt>
                <c:pt idx="188">
                  <c:v>392.4</c:v>
                </c:pt>
                <c:pt idx="189">
                  <c:v>405.1</c:v>
                </c:pt>
                <c:pt idx="190">
                  <c:v>398.7</c:v>
                </c:pt>
                <c:pt idx="191">
                  <c:v>401.8</c:v>
                </c:pt>
                <c:pt idx="192">
                  <c:v>393.7</c:v>
                </c:pt>
                <c:pt idx="193">
                  <c:v>396.3</c:v>
                </c:pt>
                <c:pt idx="194">
                  <c:v>399</c:v>
                </c:pt>
                <c:pt idx="195">
                  <c:v>400.6</c:v>
                </c:pt>
                <c:pt idx="196">
                  <c:v>397.6</c:v>
                </c:pt>
                <c:pt idx="197">
                  <c:v>389.2</c:v>
                </c:pt>
                <c:pt idx="198">
                  <c:v>384.4</c:v>
                </c:pt>
                <c:pt idx="199">
                  <c:v>377.4</c:v>
                </c:pt>
                <c:pt idx="200">
                  <c:v>378.2</c:v>
                </c:pt>
                <c:pt idx="201">
                  <c:v>367.6</c:v>
                </c:pt>
                <c:pt idx="202">
                  <c:v>354</c:v>
                </c:pt>
                <c:pt idx="203">
                  <c:v>365.4</c:v>
                </c:pt>
                <c:pt idx="204">
                  <c:v>363.9</c:v>
                </c:pt>
                <c:pt idx="205">
                  <c:v>370.8</c:v>
                </c:pt>
                <c:pt idx="206">
                  <c:v>373.4</c:v>
                </c:pt>
                <c:pt idx="207">
                  <c:v>368.1</c:v>
                </c:pt>
                <c:pt idx="208">
                  <c:v>366.6</c:v>
                </c:pt>
                <c:pt idx="209">
                  <c:v>346</c:v>
                </c:pt>
                <c:pt idx="210">
                  <c:v>359.6</c:v>
                </c:pt>
                <c:pt idx="211">
                  <c:v>361</c:v>
                </c:pt>
                <c:pt idx="212">
                  <c:v>365.1</c:v>
                </c:pt>
                <c:pt idx="213">
                  <c:v>343.3</c:v>
                </c:pt>
                <c:pt idx="214">
                  <c:v>344.3</c:v>
                </c:pt>
                <c:pt idx="215">
                  <c:v>346.5</c:v>
                </c:pt>
                <c:pt idx="216">
                  <c:v>329.7</c:v>
                </c:pt>
                <c:pt idx="217">
                  <c:v>332.9</c:v>
                </c:pt>
                <c:pt idx="218">
                  <c:v>347.2</c:v>
                </c:pt>
                <c:pt idx="219">
                  <c:v>335.5</c:v>
                </c:pt>
                <c:pt idx="220">
                  <c:v>332.9</c:v>
                </c:pt>
                <c:pt idx="221">
                  <c:v>335.5</c:v>
                </c:pt>
                <c:pt idx="222">
                  <c:v>332.6</c:v>
                </c:pt>
                <c:pt idx="223">
                  <c:v>323.7</c:v>
                </c:pt>
                <c:pt idx="224">
                  <c:v>317.7</c:v>
                </c:pt>
                <c:pt idx="225">
                  <c:v>322</c:v>
                </c:pt>
                <c:pt idx="226">
                  <c:v>325.10000000000002</c:v>
                </c:pt>
                <c:pt idx="227">
                  <c:v>314.7</c:v>
                </c:pt>
                <c:pt idx="228">
                  <c:v>310.5</c:v>
                </c:pt>
                <c:pt idx="229">
                  <c:v>314.89999999999998</c:v>
                </c:pt>
                <c:pt idx="230">
                  <c:v>308.89999999999998</c:v>
                </c:pt>
                <c:pt idx="231">
                  <c:v>309</c:v>
                </c:pt>
                <c:pt idx="232">
                  <c:v>321.3</c:v>
                </c:pt>
                <c:pt idx="233">
                  <c:v>308.10000000000002</c:v>
                </c:pt>
                <c:pt idx="234">
                  <c:v>310.39999999999998</c:v>
                </c:pt>
                <c:pt idx="235">
                  <c:v>302.89999999999998</c:v>
                </c:pt>
                <c:pt idx="236">
                  <c:v>304.3</c:v>
                </c:pt>
                <c:pt idx="237">
                  <c:v>296.3</c:v>
                </c:pt>
                <c:pt idx="238">
                  <c:v>292.39999999999998</c:v>
                </c:pt>
                <c:pt idx="239">
                  <c:v>298.7</c:v>
                </c:pt>
                <c:pt idx="240">
                  <c:v>284</c:v>
                </c:pt>
                <c:pt idx="241">
                  <c:v>282.89999999999998</c:v>
                </c:pt>
                <c:pt idx="242">
                  <c:v>303.7</c:v>
                </c:pt>
                <c:pt idx="243">
                  <c:v>276.60000000000002</c:v>
                </c:pt>
                <c:pt idx="244">
                  <c:v>282.5</c:v>
                </c:pt>
                <c:pt idx="245">
                  <c:v>289.10000000000002</c:v>
                </c:pt>
                <c:pt idx="246">
                  <c:v>277.7</c:v>
                </c:pt>
                <c:pt idx="247">
                  <c:v>279.5</c:v>
                </c:pt>
                <c:pt idx="248">
                  <c:v>281.5</c:v>
                </c:pt>
                <c:pt idx="249">
                  <c:v>274.39999999999998</c:v>
                </c:pt>
                <c:pt idx="250">
                  <c:v>278.2</c:v>
                </c:pt>
                <c:pt idx="251">
                  <c:v>282.7</c:v>
                </c:pt>
                <c:pt idx="252">
                  <c:v>272.89999999999998</c:v>
                </c:pt>
                <c:pt idx="253">
                  <c:v>268.60000000000002</c:v>
                </c:pt>
                <c:pt idx="254">
                  <c:v>266</c:v>
                </c:pt>
                <c:pt idx="255">
                  <c:v>260.89999999999998</c:v>
                </c:pt>
                <c:pt idx="256">
                  <c:v>264.10000000000002</c:v>
                </c:pt>
                <c:pt idx="257">
                  <c:v>271</c:v>
                </c:pt>
                <c:pt idx="258">
                  <c:v>263.39999999999998</c:v>
                </c:pt>
                <c:pt idx="259">
                  <c:v>259.60000000000002</c:v>
                </c:pt>
                <c:pt idx="260">
                  <c:v>258</c:v>
                </c:pt>
                <c:pt idx="261">
                  <c:v>256.89999999999998</c:v>
                </c:pt>
                <c:pt idx="262">
                  <c:v>254.7</c:v>
                </c:pt>
                <c:pt idx="263">
                  <c:v>254.8</c:v>
                </c:pt>
                <c:pt idx="264">
                  <c:v>245.2</c:v>
                </c:pt>
                <c:pt idx="265">
                  <c:v>248.5</c:v>
                </c:pt>
                <c:pt idx="266">
                  <c:v>249.1</c:v>
                </c:pt>
                <c:pt idx="267">
                  <c:v>241.2</c:v>
                </c:pt>
                <c:pt idx="268">
                  <c:v>244.1</c:v>
                </c:pt>
                <c:pt idx="269">
                  <c:v>235.6</c:v>
                </c:pt>
                <c:pt idx="270">
                  <c:v>233.6</c:v>
                </c:pt>
                <c:pt idx="271">
                  <c:v>227.4</c:v>
                </c:pt>
                <c:pt idx="272">
                  <c:v>233.9</c:v>
                </c:pt>
                <c:pt idx="273">
                  <c:v>235.6</c:v>
                </c:pt>
                <c:pt idx="274">
                  <c:v>234.9</c:v>
                </c:pt>
                <c:pt idx="275">
                  <c:v>221.1</c:v>
                </c:pt>
                <c:pt idx="276">
                  <c:v>217.5</c:v>
                </c:pt>
                <c:pt idx="277">
                  <c:v>230.3</c:v>
                </c:pt>
                <c:pt idx="278">
                  <c:v>214.1</c:v>
                </c:pt>
                <c:pt idx="279">
                  <c:v>214.6</c:v>
                </c:pt>
                <c:pt idx="280">
                  <c:v>238.1</c:v>
                </c:pt>
                <c:pt idx="281">
                  <c:v>208.1</c:v>
                </c:pt>
                <c:pt idx="282">
                  <c:v>206.9</c:v>
                </c:pt>
                <c:pt idx="283">
                  <c:v>202.6</c:v>
                </c:pt>
                <c:pt idx="284">
                  <c:v>216.8</c:v>
                </c:pt>
                <c:pt idx="285">
                  <c:v>207.1</c:v>
                </c:pt>
                <c:pt idx="286">
                  <c:v>210</c:v>
                </c:pt>
                <c:pt idx="287">
                  <c:v>201.4</c:v>
                </c:pt>
                <c:pt idx="288">
                  <c:v>216.2</c:v>
                </c:pt>
                <c:pt idx="289">
                  <c:v>212.5</c:v>
                </c:pt>
                <c:pt idx="290">
                  <c:v>202.8</c:v>
                </c:pt>
                <c:pt idx="291">
                  <c:v>191.9</c:v>
                </c:pt>
                <c:pt idx="292">
                  <c:v>203.7</c:v>
                </c:pt>
                <c:pt idx="293">
                  <c:v>205.3</c:v>
                </c:pt>
                <c:pt idx="294">
                  <c:v>194.8</c:v>
                </c:pt>
                <c:pt idx="295">
                  <c:v>204.6</c:v>
                </c:pt>
                <c:pt idx="296">
                  <c:v>203.4</c:v>
                </c:pt>
                <c:pt idx="297">
                  <c:v>190.9</c:v>
                </c:pt>
                <c:pt idx="298">
                  <c:v>199.5</c:v>
                </c:pt>
                <c:pt idx="299">
                  <c:v>189.2</c:v>
                </c:pt>
                <c:pt idx="300">
                  <c:v>183.6</c:v>
                </c:pt>
                <c:pt idx="301">
                  <c:v>195.6</c:v>
                </c:pt>
                <c:pt idx="302">
                  <c:v>194.6</c:v>
                </c:pt>
                <c:pt idx="303">
                  <c:v>188.4</c:v>
                </c:pt>
                <c:pt idx="304">
                  <c:v>186.9</c:v>
                </c:pt>
                <c:pt idx="305">
                  <c:v>200.6</c:v>
                </c:pt>
                <c:pt idx="306">
                  <c:v>193.9</c:v>
                </c:pt>
                <c:pt idx="307">
                  <c:v>190.9</c:v>
                </c:pt>
                <c:pt idx="308">
                  <c:v>189.3</c:v>
                </c:pt>
                <c:pt idx="309">
                  <c:v>186.5</c:v>
                </c:pt>
                <c:pt idx="310">
                  <c:v>180.7</c:v>
                </c:pt>
                <c:pt idx="311">
                  <c:v>187</c:v>
                </c:pt>
                <c:pt idx="312">
                  <c:v>185.8</c:v>
                </c:pt>
                <c:pt idx="313">
                  <c:v>176.2</c:v>
                </c:pt>
                <c:pt idx="314">
                  <c:v>181.3</c:v>
                </c:pt>
                <c:pt idx="315">
                  <c:v>176.8</c:v>
                </c:pt>
                <c:pt idx="316">
                  <c:v>173.4</c:v>
                </c:pt>
                <c:pt idx="317">
                  <c:v>172.1</c:v>
                </c:pt>
                <c:pt idx="318">
                  <c:v>175.7</c:v>
                </c:pt>
                <c:pt idx="319">
                  <c:v>176</c:v>
                </c:pt>
                <c:pt idx="320">
                  <c:v>168</c:v>
                </c:pt>
                <c:pt idx="321">
                  <c:v>167.3</c:v>
                </c:pt>
                <c:pt idx="322">
                  <c:v>178.5</c:v>
                </c:pt>
                <c:pt idx="323">
                  <c:v>171.7</c:v>
                </c:pt>
                <c:pt idx="324">
                  <c:v>178.7</c:v>
                </c:pt>
                <c:pt idx="325">
                  <c:v>169.4</c:v>
                </c:pt>
                <c:pt idx="326">
                  <c:v>175.7</c:v>
                </c:pt>
                <c:pt idx="327">
                  <c:v>167.5</c:v>
                </c:pt>
                <c:pt idx="328">
                  <c:v>162.4</c:v>
                </c:pt>
                <c:pt idx="329">
                  <c:v>164.7</c:v>
                </c:pt>
                <c:pt idx="330">
                  <c:v>163</c:v>
                </c:pt>
                <c:pt idx="331">
                  <c:v>160.6</c:v>
                </c:pt>
                <c:pt idx="332">
                  <c:v>164.7</c:v>
                </c:pt>
                <c:pt idx="333">
                  <c:v>160.69999999999999</c:v>
                </c:pt>
                <c:pt idx="334">
                  <c:v>164.8</c:v>
                </c:pt>
                <c:pt idx="335">
                  <c:v>160.6</c:v>
                </c:pt>
                <c:pt idx="336">
                  <c:v>145.9</c:v>
                </c:pt>
                <c:pt idx="337">
                  <c:v>156</c:v>
                </c:pt>
                <c:pt idx="338">
                  <c:v>156.6</c:v>
                </c:pt>
                <c:pt idx="339">
                  <c:v>156.1</c:v>
                </c:pt>
                <c:pt idx="340">
                  <c:v>161.19999999999999</c:v>
                </c:pt>
                <c:pt idx="341">
                  <c:v>154.30000000000001</c:v>
                </c:pt>
                <c:pt idx="342">
                  <c:v>154.1</c:v>
                </c:pt>
                <c:pt idx="343">
                  <c:v>159</c:v>
                </c:pt>
                <c:pt idx="344">
                  <c:v>154.5</c:v>
                </c:pt>
                <c:pt idx="345">
                  <c:v>148.80000000000001</c:v>
                </c:pt>
                <c:pt idx="346">
                  <c:v>147.30000000000001</c:v>
                </c:pt>
                <c:pt idx="347">
                  <c:v>149.19999999999999</c:v>
                </c:pt>
                <c:pt idx="348">
                  <c:v>148.19999999999999</c:v>
                </c:pt>
                <c:pt idx="349">
                  <c:v>148.19999999999999</c:v>
                </c:pt>
                <c:pt idx="350">
                  <c:v>148.80000000000001</c:v>
                </c:pt>
                <c:pt idx="351">
                  <c:v>140.80000000000001</c:v>
                </c:pt>
                <c:pt idx="352">
                  <c:v>150.80000000000001</c:v>
                </c:pt>
                <c:pt idx="353">
                  <c:v>145.6</c:v>
                </c:pt>
                <c:pt idx="354">
                  <c:v>145.19999999999999</c:v>
                </c:pt>
                <c:pt idx="355">
                  <c:v>143.9</c:v>
                </c:pt>
                <c:pt idx="356">
                  <c:v>138</c:v>
                </c:pt>
                <c:pt idx="357">
                  <c:v>144.69999999999999</c:v>
                </c:pt>
                <c:pt idx="358">
                  <c:v>138.30000000000001</c:v>
                </c:pt>
                <c:pt idx="359">
                  <c:v>140.69999999999999</c:v>
                </c:pt>
                <c:pt idx="360">
                  <c:v>140</c:v>
                </c:pt>
                <c:pt idx="361">
                  <c:v>134.69999999999999</c:v>
                </c:pt>
                <c:pt idx="362">
                  <c:v>132.6</c:v>
                </c:pt>
                <c:pt idx="363">
                  <c:v>134.9</c:v>
                </c:pt>
                <c:pt idx="364">
                  <c:v>125.6</c:v>
                </c:pt>
                <c:pt idx="365">
                  <c:v>129.1</c:v>
                </c:pt>
                <c:pt idx="366">
                  <c:v>133.5</c:v>
                </c:pt>
                <c:pt idx="367">
                  <c:v>118.9</c:v>
                </c:pt>
                <c:pt idx="368">
                  <c:v>132.5</c:v>
                </c:pt>
                <c:pt idx="369">
                  <c:v>127.1</c:v>
                </c:pt>
                <c:pt idx="370">
                  <c:v>131.5</c:v>
                </c:pt>
                <c:pt idx="371">
                  <c:v>125.6</c:v>
                </c:pt>
                <c:pt idx="372">
                  <c:v>121.3</c:v>
                </c:pt>
                <c:pt idx="373">
                  <c:v>128.5</c:v>
                </c:pt>
                <c:pt idx="374">
                  <c:v>124.7</c:v>
                </c:pt>
                <c:pt idx="375">
                  <c:v>128.4</c:v>
                </c:pt>
                <c:pt idx="376">
                  <c:v>127.4</c:v>
                </c:pt>
                <c:pt idx="377">
                  <c:v>115.7</c:v>
                </c:pt>
                <c:pt idx="378">
                  <c:v>118.1</c:v>
                </c:pt>
                <c:pt idx="379">
                  <c:v>113.7</c:v>
                </c:pt>
                <c:pt idx="380">
                  <c:v>119.3</c:v>
                </c:pt>
                <c:pt idx="381">
                  <c:v>107.3</c:v>
                </c:pt>
                <c:pt idx="382">
                  <c:v>113.2</c:v>
                </c:pt>
                <c:pt idx="383">
                  <c:v>111.7</c:v>
                </c:pt>
                <c:pt idx="384">
                  <c:v>118.7</c:v>
                </c:pt>
                <c:pt idx="385">
                  <c:v>113.7</c:v>
                </c:pt>
                <c:pt idx="386">
                  <c:v>118</c:v>
                </c:pt>
                <c:pt idx="387">
                  <c:v>122.5</c:v>
                </c:pt>
                <c:pt idx="388">
                  <c:v>116.8</c:v>
                </c:pt>
                <c:pt idx="389">
                  <c:v>108.5</c:v>
                </c:pt>
                <c:pt idx="390">
                  <c:v>116</c:v>
                </c:pt>
                <c:pt idx="391">
                  <c:v>108.8</c:v>
                </c:pt>
                <c:pt idx="392">
                  <c:v>107.1</c:v>
                </c:pt>
                <c:pt idx="393">
                  <c:v>110.9</c:v>
                </c:pt>
                <c:pt idx="394">
                  <c:v>116.2</c:v>
                </c:pt>
                <c:pt idx="395">
                  <c:v>115.7</c:v>
                </c:pt>
                <c:pt idx="396">
                  <c:v>111.8</c:v>
                </c:pt>
                <c:pt idx="397">
                  <c:v>108.4</c:v>
                </c:pt>
                <c:pt idx="398">
                  <c:v>109.7</c:v>
                </c:pt>
                <c:pt idx="399">
                  <c:v>108.6</c:v>
                </c:pt>
                <c:pt idx="400">
                  <c:v>123.5</c:v>
                </c:pt>
                <c:pt idx="401">
                  <c:v>116.1</c:v>
                </c:pt>
                <c:pt idx="402">
                  <c:v>118.5</c:v>
                </c:pt>
                <c:pt idx="403">
                  <c:v>113.1</c:v>
                </c:pt>
                <c:pt idx="404">
                  <c:v>111.9</c:v>
                </c:pt>
                <c:pt idx="405">
                  <c:v>114.3</c:v>
                </c:pt>
                <c:pt idx="406">
                  <c:v>100.7</c:v>
                </c:pt>
                <c:pt idx="407">
                  <c:v>110.9</c:v>
                </c:pt>
                <c:pt idx="408">
                  <c:v>114.2</c:v>
                </c:pt>
                <c:pt idx="409">
                  <c:v>103</c:v>
                </c:pt>
                <c:pt idx="410">
                  <c:v>101.1</c:v>
                </c:pt>
                <c:pt idx="411">
                  <c:v>103.1</c:v>
                </c:pt>
                <c:pt idx="412">
                  <c:v>96.1</c:v>
                </c:pt>
                <c:pt idx="413">
                  <c:v>78.2</c:v>
                </c:pt>
                <c:pt idx="414">
                  <c:v>89.3</c:v>
                </c:pt>
                <c:pt idx="415">
                  <c:v>99.9</c:v>
                </c:pt>
                <c:pt idx="416">
                  <c:v>94.8</c:v>
                </c:pt>
                <c:pt idx="417">
                  <c:v>94.2</c:v>
                </c:pt>
                <c:pt idx="418">
                  <c:v>92.3</c:v>
                </c:pt>
                <c:pt idx="419">
                  <c:v>101.2</c:v>
                </c:pt>
                <c:pt idx="420">
                  <c:v>87.4</c:v>
                </c:pt>
                <c:pt idx="421">
                  <c:v>92.9</c:v>
                </c:pt>
                <c:pt idx="422">
                  <c:v>91</c:v>
                </c:pt>
                <c:pt idx="423">
                  <c:v>86.7</c:v>
                </c:pt>
                <c:pt idx="424">
                  <c:v>95.5</c:v>
                </c:pt>
                <c:pt idx="425">
                  <c:v>76.400000000000006</c:v>
                </c:pt>
                <c:pt idx="426">
                  <c:v>94</c:v>
                </c:pt>
                <c:pt idx="427">
                  <c:v>85</c:v>
                </c:pt>
                <c:pt idx="428">
                  <c:v>87.7</c:v>
                </c:pt>
                <c:pt idx="429">
                  <c:v>89.3</c:v>
                </c:pt>
                <c:pt idx="430">
                  <c:v>80.7</c:v>
                </c:pt>
                <c:pt idx="431">
                  <c:v>82</c:v>
                </c:pt>
                <c:pt idx="432">
                  <c:v>90.8</c:v>
                </c:pt>
                <c:pt idx="433">
                  <c:v>80.099999999999994</c:v>
                </c:pt>
                <c:pt idx="434">
                  <c:v>75.900000000000006</c:v>
                </c:pt>
                <c:pt idx="435">
                  <c:v>90.1</c:v>
                </c:pt>
                <c:pt idx="436">
                  <c:v>93.8</c:v>
                </c:pt>
                <c:pt idx="437">
                  <c:v>88.8</c:v>
                </c:pt>
                <c:pt idx="438">
                  <c:v>91.1</c:v>
                </c:pt>
                <c:pt idx="439">
                  <c:v>96.4</c:v>
                </c:pt>
                <c:pt idx="440">
                  <c:v>78.2</c:v>
                </c:pt>
                <c:pt idx="441">
                  <c:v>92.3</c:v>
                </c:pt>
                <c:pt idx="442">
                  <c:v>86</c:v>
                </c:pt>
                <c:pt idx="443">
                  <c:v>85.5</c:v>
                </c:pt>
                <c:pt idx="444">
                  <c:v>92.8</c:v>
                </c:pt>
                <c:pt idx="445">
                  <c:v>91.5</c:v>
                </c:pt>
                <c:pt idx="446">
                  <c:v>77.5</c:v>
                </c:pt>
                <c:pt idx="447">
                  <c:v>77.3</c:v>
                </c:pt>
                <c:pt idx="448">
                  <c:v>83.1</c:v>
                </c:pt>
                <c:pt idx="449">
                  <c:v>75.7</c:v>
                </c:pt>
                <c:pt idx="450">
                  <c:v>85</c:v>
                </c:pt>
                <c:pt idx="451">
                  <c:v>85.6</c:v>
                </c:pt>
                <c:pt idx="452">
                  <c:v>80</c:v>
                </c:pt>
                <c:pt idx="453">
                  <c:v>80.5</c:v>
                </c:pt>
                <c:pt idx="454">
                  <c:v>91</c:v>
                </c:pt>
                <c:pt idx="455">
                  <c:v>78.7</c:v>
                </c:pt>
                <c:pt idx="456">
                  <c:v>94.9</c:v>
                </c:pt>
                <c:pt idx="457">
                  <c:v>91.3</c:v>
                </c:pt>
                <c:pt idx="458">
                  <c:v>79</c:v>
                </c:pt>
                <c:pt idx="459">
                  <c:v>91.7</c:v>
                </c:pt>
                <c:pt idx="460">
                  <c:v>89.8</c:v>
                </c:pt>
                <c:pt idx="461">
                  <c:v>94.1</c:v>
                </c:pt>
                <c:pt idx="462">
                  <c:v>88</c:v>
                </c:pt>
                <c:pt idx="463">
                  <c:v>85.1</c:v>
                </c:pt>
                <c:pt idx="464">
                  <c:v>78.599999999999994</c:v>
                </c:pt>
                <c:pt idx="465">
                  <c:v>83.1</c:v>
                </c:pt>
                <c:pt idx="466">
                  <c:v>80.599999999999994</c:v>
                </c:pt>
                <c:pt idx="467">
                  <c:v>84.4</c:v>
                </c:pt>
                <c:pt idx="468">
                  <c:v>79.599999999999994</c:v>
                </c:pt>
                <c:pt idx="469">
                  <c:v>87.2</c:v>
                </c:pt>
                <c:pt idx="470">
                  <c:v>82.5</c:v>
                </c:pt>
                <c:pt idx="471">
                  <c:v>83</c:v>
                </c:pt>
                <c:pt idx="472">
                  <c:v>84.8</c:v>
                </c:pt>
                <c:pt idx="473">
                  <c:v>81</c:v>
                </c:pt>
                <c:pt idx="474">
                  <c:v>86.3</c:v>
                </c:pt>
                <c:pt idx="475">
                  <c:v>80.8</c:v>
                </c:pt>
                <c:pt idx="476">
                  <c:v>82.7</c:v>
                </c:pt>
                <c:pt idx="477">
                  <c:v>76.599999999999994</c:v>
                </c:pt>
                <c:pt idx="478">
                  <c:v>82.5</c:v>
                </c:pt>
                <c:pt idx="479">
                  <c:v>86</c:v>
                </c:pt>
                <c:pt idx="480">
                  <c:v>75.3</c:v>
                </c:pt>
                <c:pt idx="481">
                  <c:v>81.2</c:v>
                </c:pt>
                <c:pt idx="482">
                  <c:v>81.8</c:v>
                </c:pt>
                <c:pt idx="483">
                  <c:v>79.3</c:v>
                </c:pt>
                <c:pt idx="484">
                  <c:v>81.2</c:v>
                </c:pt>
                <c:pt idx="485">
                  <c:v>89.3</c:v>
                </c:pt>
                <c:pt idx="486">
                  <c:v>86.9</c:v>
                </c:pt>
                <c:pt idx="487">
                  <c:v>82.2</c:v>
                </c:pt>
                <c:pt idx="488">
                  <c:v>78.599999999999994</c:v>
                </c:pt>
                <c:pt idx="489">
                  <c:v>91.1</c:v>
                </c:pt>
                <c:pt idx="490">
                  <c:v>87.7</c:v>
                </c:pt>
                <c:pt idx="491">
                  <c:v>80.099999999999994</c:v>
                </c:pt>
                <c:pt idx="492">
                  <c:v>84.2</c:v>
                </c:pt>
                <c:pt idx="493">
                  <c:v>77.099999999999994</c:v>
                </c:pt>
                <c:pt idx="494">
                  <c:v>80.099999999999994</c:v>
                </c:pt>
                <c:pt idx="495">
                  <c:v>73.5</c:v>
                </c:pt>
                <c:pt idx="496">
                  <c:v>78.7</c:v>
                </c:pt>
                <c:pt idx="497">
                  <c:v>73.5</c:v>
                </c:pt>
                <c:pt idx="498">
                  <c:v>74.8</c:v>
                </c:pt>
                <c:pt idx="499">
                  <c:v>74.099999999999994</c:v>
                </c:pt>
                <c:pt idx="500">
                  <c:v>81.2</c:v>
                </c:pt>
                <c:pt idx="501">
                  <c:v>70</c:v>
                </c:pt>
                <c:pt idx="502">
                  <c:v>72.8</c:v>
                </c:pt>
                <c:pt idx="503">
                  <c:v>72</c:v>
                </c:pt>
                <c:pt idx="504">
                  <c:v>66.7</c:v>
                </c:pt>
                <c:pt idx="505">
                  <c:v>85.4</c:v>
                </c:pt>
                <c:pt idx="506">
                  <c:v>71.2</c:v>
                </c:pt>
                <c:pt idx="507">
                  <c:v>69.099999999999994</c:v>
                </c:pt>
                <c:pt idx="508">
                  <c:v>69.099999999999994</c:v>
                </c:pt>
                <c:pt idx="509">
                  <c:v>71.099999999999994</c:v>
                </c:pt>
                <c:pt idx="510">
                  <c:v>82.1</c:v>
                </c:pt>
                <c:pt idx="511">
                  <c:v>71.5</c:v>
                </c:pt>
                <c:pt idx="512">
                  <c:v>73.8</c:v>
                </c:pt>
                <c:pt idx="513">
                  <c:v>69.5</c:v>
                </c:pt>
                <c:pt idx="514">
                  <c:v>71</c:v>
                </c:pt>
                <c:pt idx="515">
                  <c:v>63.8</c:v>
                </c:pt>
                <c:pt idx="516">
                  <c:v>65.5</c:v>
                </c:pt>
                <c:pt idx="517">
                  <c:v>73.2</c:v>
                </c:pt>
                <c:pt idx="518">
                  <c:v>68.900000000000006</c:v>
                </c:pt>
                <c:pt idx="519">
                  <c:v>63</c:v>
                </c:pt>
                <c:pt idx="520">
                  <c:v>68.900000000000006</c:v>
                </c:pt>
                <c:pt idx="521">
                  <c:v>69.400000000000006</c:v>
                </c:pt>
                <c:pt idx="522">
                  <c:v>76.3</c:v>
                </c:pt>
                <c:pt idx="523">
                  <c:v>65.099999999999994</c:v>
                </c:pt>
                <c:pt idx="524">
                  <c:v>80.3</c:v>
                </c:pt>
                <c:pt idx="525">
                  <c:v>77.2</c:v>
                </c:pt>
                <c:pt idx="526">
                  <c:v>72.2</c:v>
                </c:pt>
                <c:pt idx="527">
                  <c:v>70.2</c:v>
                </c:pt>
                <c:pt idx="528">
                  <c:v>65.400000000000006</c:v>
                </c:pt>
                <c:pt idx="529">
                  <c:v>67</c:v>
                </c:pt>
                <c:pt idx="530">
                  <c:v>64</c:v>
                </c:pt>
                <c:pt idx="531">
                  <c:v>66.8</c:v>
                </c:pt>
                <c:pt idx="532">
                  <c:v>65</c:v>
                </c:pt>
                <c:pt idx="533">
                  <c:v>61.2</c:v>
                </c:pt>
                <c:pt idx="534">
                  <c:v>62.1</c:v>
                </c:pt>
                <c:pt idx="535">
                  <c:v>59.2</c:v>
                </c:pt>
                <c:pt idx="536">
                  <c:v>60.4</c:v>
                </c:pt>
                <c:pt idx="537">
                  <c:v>58.4</c:v>
                </c:pt>
                <c:pt idx="538">
                  <c:v>57.3</c:v>
                </c:pt>
                <c:pt idx="539">
                  <c:v>60.7</c:v>
                </c:pt>
                <c:pt idx="540">
                  <c:v>55.5</c:v>
                </c:pt>
                <c:pt idx="541">
                  <c:v>59.5</c:v>
                </c:pt>
                <c:pt idx="542">
                  <c:v>64.3</c:v>
                </c:pt>
                <c:pt idx="543">
                  <c:v>60.7</c:v>
                </c:pt>
                <c:pt idx="544">
                  <c:v>55.8</c:v>
                </c:pt>
                <c:pt idx="545">
                  <c:v>57.1</c:v>
                </c:pt>
                <c:pt idx="546">
                  <c:v>59.4</c:v>
                </c:pt>
                <c:pt idx="547">
                  <c:v>54.6</c:v>
                </c:pt>
                <c:pt idx="548">
                  <c:v>57.8</c:v>
                </c:pt>
                <c:pt idx="549">
                  <c:v>57.5</c:v>
                </c:pt>
                <c:pt idx="550">
                  <c:v>57.1</c:v>
                </c:pt>
                <c:pt idx="551">
                  <c:v>58.1</c:v>
                </c:pt>
                <c:pt idx="552">
                  <c:v>54</c:v>
                </c:pt>
                <c:pt idx="553">
                  <c:v>56.6</c:v>
                </c:pt>
                <c:pt idx="554">
                  <c:v>51</c:v>
                </c:pt>
                <c:pt idx="555">
                  <c:v>52.4</c:v>
                </c:pt>
                <c:pt idx="556">
                  <c:v>50.7</c:v>
                </c:pt>
                <c:pt idx="557">
                  <c:v>54.9</c:v>
                </c:pt>
                <c:pt idx="558">
                  <c:v>53.3</c:v>
                </c:pt>
                <c:pt idx="559">
                  <c:v>49.9</c:v>
                </c:pt>
                <c:pt idx="560">
                  <c:v>51.1</c:v>
                </c:pt>
                <c:pt idx="561">
                  <c:v>50.5</c:v>
                </c:pt>
                <c:pt idx="562">
                  <c:v>51.6</c:v>
                </c:pt>
                <c:pt idx="563">
                  <c:v>51.9</c:v>
                </c:pt>
                <c:pt idx="564">
                  <c:v>48.6</c:v>
                </c:pt>
                <c:pt idx="565">
                  <c:v>51</c:v>
                </c:pt>
                <c:pt idx="566">
                  <c:v>52.1</c:v>
                </c:pt>
                <c:pt idx="567">
                  <c:v>49.5</c:v>
                </c:pt>
                <c:pt idx="568">
                  <c:v>46.6</c:v>
                </c:pt>
                <c:pt idx="569">
                  <c:v>48.3</c:v>
                </c:pt>
                <c:pt idx="570">
                  <c:v>49.4</c:v>
                </c:pt>
                <c:pt idx="571">
                  <c:v>52.4</c:v>
                </c:pt>
                <c:pt idx="572">
                  <c:v>50.3</c:v>
                </c:pt>
                <c:pt idx="573">
                  <c:v>51.2</c:v>
                </c:pt>
                <c:pt idx="574">
                  <c:v>46.1</c:v>
                </c:pt>
                <c:pt idx="575">
                  <c:v>47</c:v>
                </c:pt>
                <c:pt idx="576">
                  <c:v>49.8</c:v>
                </c:pt>
                <c:pt idx="577">
                  <c:v>48.8</c:v>
                </c:pt>
                <c:pt idx="578">
                  <c:v>49.1</c:v>
                </c:pt>
                <c:pt idx="579">
                  <c:v>49.7</c:v>
                </c:pt>
                <c:pt idx="580">
                  <c:v>48.4</c:v>
                </c:pt>
                <c:pt idx="581">
                  <c:v>51.9</c:v>
                </c:pt>
                <c:pt idx="582">
                  <c:v>46.8</c:v>
                </c:pt>
                <c:pt idx="583">
                  <c:v>50</c:v>
                </c:pt>
                <c:pt idx="584">
                  <c:v>45</c:v>
                </c:pt>
                <c:pt idx="585">
                  <c:v>43.4</c:v>
                </c:pt>
                <c:pt idx="586">
                  <c:v>41.1</c:v>
                </c:pt>
                <c:pt idx="587">
                  <c:v>41.1</c:v>
                </c:pt>
                <c:pt idx="588">
                  <c:v>38.200000000000003</c:v>
                </c:pt>
                <c:pt idx="589">
                  <c:v>39.6</c:v>
                </c:pt>
                <c:pt idx="590">
                  <c:v>38.299999999999997</c:v>
                </c:pt>
                <c:pt idx="591">
                  <c:v>38.6</c:v>
                </c:pt>
                <c:pt idx="592">
                  <c:v>39.299999999999997</c:v>
                </c:pt>
                <c:pt idx="593">
                  <c:v>36.799999999999997</c:v>
                </c:pt>
                <c:pt idx="594">
                  <c:v>37.799999999999997</c:v>
                </c:pt>
                <c:pt idx="595">
                  <c:v>38.5</c:v>
                </c:pt>
                <c:pt idx="596">
                  <c:v>34.5</c:v>
                </c:pt>
                <c:pt idx="597">
                  <c:v>34.5</c:v>
                </c:pt>
                <c:pt idx="598">
                  <c:v>38.6</c:v>
                </c:pt>
                <c:pt idx="599">
                  <c:v>38.9</c:v>
                </c:pt>
                <c:pt idx="600">
                  <c:v>31.8</c:v>
                </c:pt>
                <c:pt idx="601">
                  <c:v>35.4</c:v>
                </c:pt>
                <c:pt idx="602">
                  <c:v>36.4</c:v>
                </c:pt>
                <c:pt idx="603">
                  <c:v>33</c:v>
                </c:pt>
                <c:pt idx="604">
                  <c:v>34.1</c:v>
                </c:pt>
                <c:pt idx="605">
                  <c:v>33.5</c:v>
                </c:pt>
                <c:pt idx="606">
                  <c:v>34</c:v>
                </c:pt>
                <c:pt idx="607">
                  <c:v>30.8</c:v>
                </c:pt>
                <c:pt idx="608">
                  <c:v>37.6</c:v>
                </c:pt>
                <c:pt idx="609">
                  <c:v>31.9</c:v>
                </c:pt>
                <c:pt idx="610">
                  <c:v>34.799999999999997</c:v>
                </c:pt>
                <c:pt idx="611">
                  <c:v>38.9</c:v>
                </c:pt>
                <c:pt idx="612">
                  <c:v>33.200000000000003</c:v>
                </c:pt>
                <c:pt idx="613">
                  <c:v>37.6</c:v>
                </c:pt>
                <c:pt idx="614">
                  <c:v>31.1</c:v>
                </c:pt>
                <c:pt idx="615">
                  <c:v>30.6</c:v>
                </c:pt>
                <c:pt idx="616">
                  <c:v>31.3</c:v>
                </c:pt>
                <c:pt idx="617">
                  <c:v>32.799999999999997</c:v>
                </c:pt>
                <c:pt idx="618">
                  <c:v>34.200000000000003</c:v>
                </c:pt>
                <c:pt idx="619">
                  <c:v>27.9</c:v>
                </c:pt>
                <c:pt idx="620">
                  <c:v>31.3</c:v>
                </c:pt>
                <c:pt idx="621">
                  <c:v>29.4</c:v>
                </c:pt>
                <c:pt idx="622">
                  <c:v>31.1</c:v>
                </c:pt>
                <c:pt idx="623">
                  <c:v>28.2</c:v>
                </c:pt>
                <c:pt idx="624">
                  <c:v>29.6</c:v>
                </c:pt>
                <c:pt idx="625">
                  <c:v>25</c:v>
                </c:pt>
                <c:pt idx="626">
                  <c:v>29.1</c:v>
                </c:pt>
                <c:pt idx="627">
                  <c:v>29.1</c:v>
                </c:pt>
                <c:pt idx="628">
                  <c:v>24.4</c:v>
                </c:pt>
                <c:pt idx="629">
                  <c:v>30.6</c:v>
                </c:pt>
                <c:pt idx="630">
                  <c:v>26</c:v>
                </c:pt>
                <c:pt idx="631">
                  <c:v>24.3</c:v>
                </c:pt>
                <c:pt idx="632">
                  <c:v>23.2</c:v>
                </c:pt>
                <c:pt idx="633">
                  <c:v>24.7</c:v>
                </c:pt>
                <c:pt idx="634">
                  <c:v>27.4</c:v>
                </c:pt>
                <c:pt idx="635">
                  <c:v>24.4</c:v>
                </c:pt>
                <c:pt idx="636">
                  <c:v>23.2</c:v>
                </c:pt>
                <c:pt idx="637">
                  <c:v>26</c:v>
                </c:pt>
                <c:pt idx="638">
                  <c:v>19.100000000000001</c:v>
                </c:pt>
                <c:pt idx="639">
                  <c:v>19.5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85312"/>
        <c:axId val="59085888"/>
      </c:scatterChart>
      <c:valAx>
        <c:axId val="59085312"/>
        <c:scaling>
          <c:orientation val="minMax"/>
          <c:max val="2015"/>
          <c:min val="1955"/>
        </c:scaling>
        <c:delete val="0"/>
        <c:axPos val="b"/>
        <c:majorGridlines/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 sz="3200"/>
            </a:pPr>
            <a:endParaRPr lang="fr-FR"/>
          </a:p>
        </c:txPr>
        <c:crossAx val="59085888"/>
        <c:crosses val="autoZero"/>
        <c:crossBetween val="midCat"/>
      </c:valAx>
      <c:valAx>
        <c:axId val="59085888"/>
        <c:scaling>
          <c:orientation val="minMax"/>
          <c:min val="-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3200">
                <a:solidFill>
                  <a:srgbClr val="FF3399"/>
                </a:solidFill>
              </a:defRPr>
            </a:pPr>
            <a:endParaRPr lang="fr-FR"/>
          </a:p>
        </c:txPr>
        <c:crossAx val="5908531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2800" b="1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486692913385828E-2"/>
          <c:y val="0.10051768766177699"/>
          <c:w val="0.92737645669291335"/>
          <c:h val="0.87532322310003052"/>
        </c:manualLayout>
      </c:layout>
      <c:scatterChart>
        <c:scatterStyle val="lineMarker"/>
        <c:varyColors val="0"/>
        <c:ser>
          <c:idx val="0"/>
          <c:order val="0"/>
          <c:tx>
            <c:strRef>
              <c:f>'NH  Vermunt D14C'!$J$3</c:f>
              <c:strCache>
                <c:ptCount val="1"/>
                <c:pt idx="0">
                  <c:v>delta 13C 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xVal>
            <c:numRef>
              <c:f>'NH  Vermunt D14C'!$I$4:$I$367</c:f>
              <c:numCache>
                <c:formatCode>0.00</c:formatCode>
                <c:ptCount val="364"/>
                <c:pt idx="0">
                  <c:v>1959.1899572649572</c:v>
                </c:pt>
                <c:pt idx="1">
                  <c:v>1959.2177350427351</c:v>
                </c:pt>
                <c:pt idx="2">
                  <c:v>1959.2502136752137</c:v>
                </c:pt>
                <c:pt idx="3">
                  <c:v>1959.2946581196582</c:v>
                </c:pt>
                <c:pt idx="4">
                  <c:v>1959.3188034188036</c:v>
                </c:pt>
                <c:pt idx="5">
                  <c:v>1959.3438034188034</c:v>
                </c:pt>
                <c:pt idx="6">
                  <c:v>1959.3715811965812</c:v>
                </c:pt>
                <c:pt idx="7">
                  <c:v>1959.4346153846154</c:v>
                </c:pt>
                <c:pt idx="8">
                  <c:v>1959.5115384615385</c:v>
                </c:pt>
                <c:pt idx="9">
                  <c:v>1959.5606837606836</c:v>
                </c:pt>
                <c:pt idx="10">
                  <c:v>1959.6653846153845</c:v>
                </c:pt>
                <c:pt idx="11">
                  <c:v>1959.7423076923076</c:v>
                </c:pt>
                <c:pt idx="12">
                  <c:v>1959.7914529914528</c:v>
                </c:pt>
                <c:pt idx="13">
                  <c:v>1959.8192307692307</c:v>
                </c:pt>
                <c:pt idx="14">
                  <c:v>1959.8961538461538</c:v>
                </c:pt>
                <c:pt idx="15">
                  <c:v>1959.9730769230769</c:v>
                </c:pt>
                <c:pt idx="16">
                  <c:v>1960.1297008547008</c:v>
                </c:pt>
                <c:pt idx="17">
                  <c:v>1960.231623931624</c:v>
                </c:pt>
                <c:pt idx="18">
                  <c:v>1960.2529914529914</c:v>
                </c:pt>
                <c:pt idx="19">
                  <c:v>1960.2807692307692</c:v>
                </c:pt>
                <c:pt idx="20">
                  <c:v>1960.3715811965812</c:v>
                </c:pt>
                <c:pt idx="21">
                  <c:v>1960.4346153846154</c:v>
                </c:pt>
                <c:pt idx="22">
                  <c:v>1960.5115384615385</c:v>
                </c:pt>
                <c:pt idx="23">
                  <c:v>1960.5884615384614</c:v>
                </c:pt>
                <c:pt idx="24">
                  <c:v>1960.6653846153845</c:v>
                </c:pt>
                <c:pt idx="25">
                  <c:v>1960.7423076923076</c:v>
                </c:pt>
                <c:pt idx="26">
                  <c:v>1960.8192307692307</c:v>
                </c:pt>
                <c:pt idx="27">
                  <c:v>1960.8961538461538</c:v>
                </c:pt>
                <c:pt idx="28">
                  <c:v>1960.9730769230769</c:v>
                </c:pt>
                <c:pt idx="29">
                  <c:v>1961.126923076923</c:v>
                </c:pt>
                <c:pt idx="30">
                  <c:v>1961.2038461538461</c:v>
                </c:pt>
                <c:pt idx="31">
                  <c:v>1961.2807692307692</c:v>
                </c:pt>
                <c:pt idx="32">
                  <c:v>1961.3576923076923</c:v>
                </c:pt>
                <c:pt idx="33">
                  <c:v>1961.4346153846154</c:v>
                </c:pt>
                <c:pt idx="34">
                  <c:v>1961.5115384615385</c:v>
                </c:pt>
                <c:pt idx="35">
                  <c:v>1961.5884615384614</c:v>
                </c:pt>
                <c:pt idx="36">
                  <c:v>1961.6653846153845</c:v>
                </c:pt>
                <c:pt idx="37">
                  <c:v>1961.7561965811965</c:v>
                </c:pt>
                <c:pt idx="38">
                  <c:v>1961.8192307692307</c:v>
                </c:pt>
                <c:pt idx="39">
                  <c:v>1961.9730769230769</c:v>
                </c:pt>
                <c:pt idx="40">
                  <c:v>1962.1297008547008</c:v>
                </c:pt>
                <c:pt idx="41">
                  <c:v>1962.231623931624</c:v>
                </c:pt>
                <c:pt idx="42">
                  <c:v>1962.3085470085471</c:v>
                </c:pt>
                <c:pt idx="43">
                  <c:v>1962.4401709401711</c:v>
                </c:pt>
                <c:pt idx="44">
                  <c:v>1962.6162393162392</c:v>
                </c:pt>
                <c:pt idx="45">
                  <c:v>1962.6653846153845</c:v>
                </c:pt>
                <c:pt idx="46">
                  <c:v>1962.7423076923076</c:v>
                </c:pt>
                <c:pt idx="47">
                  <c:v>1962.8192307692307</c:v>
                </c:pt>
                <c:pt idx="48">
                  <c:v>1962.8961538461538</c:v>
                </c:pt>
                <c:pt idx="49">
                  <c:v>1963.126923076923</c:v>
                </c:pt>
                <c:pt idx="50">
                  <c:v>1963.2038461538461</c:v>
                </c:pt>
                <c:pt idx="51">
                  <c:v>1963.2529914529914</c:v>
                </c:pt>
                <c:pt idx="52">
                  <c:v>1963.283547008547</c:v>
                </c:pt>
                <c:pt idx="53">
                  <c:v>1963.3299145299145</c:v>
                </c:pt>
                <c:pt idx="54">
                  <c:v>1963.3576923076923</c:v>
                </c:pt>
                <c:pt idx="55">
                  <c:v>1963.4068376068376</c:v>
                </c:pt>
                <c:pt idx="56">
                  <c:v>1963.4346153846154</c:v>
                </c:pt>
                <c:pt idx="57">
                  <c:v>1963.4837606837607</c:v>
                </c:pt>
                <c:pt idx="58">
                  <c:v>1963.5115384615385</c:v>
                </c:pt>
                <c:pt idx="59">
                  <c:v>1963.5606837606836</c:v>
                </c:pt>
                <c:pt idx="60">
                  <c:v>1963.5884615384614</c:v>
                </c:pt>
                <c:pt idx="61">
                  <c:v>1963.6376068376067</c:v>
                </c:pt>
                <c:pt idx="62">
                  <c:v>1963.6653846153845</c:v>
                </c:pt>
                <c:pt idx="63">
                  <c:v>1963.7145299145297</c:v>
                </c:pt>
                <c:pt idx="64">
                  <c:v>1963.7423076923076</c:v>
                </c:pt>
                <c:pt idx="65">
                  <c:v>1963.8192307692307</c:v>
                </c:pt>
                <c:pt idx="66">
                  <c:v>1963.8961538461538</c:v>
                </c:pt>
                <c:pt idx="67">
                  <c:v>1963.9730769230769</c:v>
                </c:pt>
                <c:pt idx="68">
                  <c:v>1964.126923076923</c:v>
                </c:pt>
                <c:pt idx="69">
                  <c:v>1964.2038461538461</c:v>
                </c:pt>
                <c:pt idx="70">
                  <c:v>1964.2807692307692</c:v>
                </c:pt>
                <c:pt idx="71">
                  <c:v>1964.3576923076923</c:v>
                </c:pt>
                <c:pt idx="72">
                  <c:v>1964.4346153846154</c:v>
                </c:pt>
                <c:pt idx="73">
                  <c:v>1964.5115384615385</c:v>
                </c:pt>
                <c:pt idx="74">
                  <c:v>1964.5884615384614</c:v>
                </c:pt>
                <c:pt idx="75">
                  <c:v>1964.6653846153845</c:v>
                </c:pt>
                <c:pt idx="76">
                  <c:v>1964.7423076923076</c:v>
                </c:pt>
                <c:pt idx="77">
                  <c:v>1964.8192307692307</c:v>
                </c:pt>
                <c:pt idx="78">
                  <c:v>1964.8961538461538</c:v>
                </c:pt>
                <c:pt idx="79">
                  <c:v>1964.9730769230769</c:v>
                </c:pt>
                <c:pt idx="80">
                  <c:v>1965.126923076923</c:v>
                </c:pt>
                <c:pt idx="81">
                  <c:v>1965.2094017094018</c:v>
                </c:pt>
                <c:pt idx="82">
                  <c:v>1965.2807692307692</c:v>
                </c:pt>
                <c:pt idx="83">
                  <c:v>1965.3576923076923</c:v>
                </c:pt>
                <c:pt idx="84">
                  <c:v>1965.4346153846154</c:v>
                </c:pt>
                <c:pt idx="85">
                  <c:v>1965.5115384615385</c:v>
                </c:pt>
                <c:pt idx="86">
                  <c:v>1965.6162393162392</c:v>
                </c:pt>
                <c:pt idx="87">
                  <c:v>1965.6653846153845</c:v>
                </c:pt>
                <c:pt idx="88">
                  <c:v>1965.7700854700854</c:v>
                </c:pt>
                <c:pt idx="89">
                  <c:v>1965.8470085470085</c:v>
                </c:pt>
                <c:pt idx="90">
                  <c:v>1965.8989316239315</c:v>
                </c:pt>
                <c:pt idx="91">
                  <c:v>1965.9730769230769</c:v>
                </c:pt>
                <c:pt idx="92">
                  <c:v>1966.1677350427351</c:v>
                </c:pt>
                <c:pt idx="93">
                  <c:v>1966.2232905982905</c:v>
                </c:pt>
                <c:pt idx="94">
                  <c:v>1966.3057692307693</c:v>
                </c:pt>
                <c:pt idx="95">
                  <c:v>1966.3771367521367</c:v>
                </c:pt>
                <c:pt idx="96">
                  <c:v>1966.4540598290598</c:v>
                </c:pt>
                <c:pt idx="97">
                  <c:v>1966.5309829059829</c:v>
                </c:pt>
                <c:pt idx="98">
                  <c:v>1966.6079059829058</c:v>
                </c:pt>
                <c:pt idx="99">
                  <c:v>1966.6848290598289</c:v>
                </c:pt>
                <c:pt idx="100">
                  <c:v>1966.761752136752</c:v>
                </c:pt>
                <c:pt idx="101">
                  <c:v>1966.8386752136751</c:v>
                </c:pt>
                <c:pt idx="102">
                  <c:v>1966.9155982905982</c:v>
                </c:pt>
                <c:pt idx="103">
                  <c:v>1966.9647435897436</c:v>
                </c:pt>
                <c:pt idx="104">
                  <c:v>1967.1463675213674</c:v>
                </c:pt>
                <c:pt idx="105">
                  <c:v>1967.2232905982905</c:v>
                </c:pt>
                <c:pt idx="106">
                  <c:v>1967.3002136752136</c:v>
                </c:pt>
                <c:pt idx="107">
                  <c:v>1967.3771367521367</c:v>
                </c:pt>
                <c:pt idx="108">
                  <c:v>1967.3985042735044</c:v>
                </c:pt>
                <c:pt idx="109">
                  <c:v>1967.6079059829058</c:v>
                </c:pt>
                <c:pt idx="110">
                  <c:v>1967.6848290598289</c:v>
                </c:pt>
                <c:pt idx="111">
                  <c:v>1967.761752136752</c:v>
                </c:pt>
                <c:pt idx="112">
                  <c:v>1967.8386752136751</c:v>
                </c:pt>
                <c:pt idx="113">
                  <c:v>1967.9155982905982</c:v>
                </c:pt>
                <c:pt idx="114">
                  <c:v>1967.9647435897436</c:v>
                </c:pt>
                <c:pt idx="115">
                  <c:v>1968.1677350427351</c:v>
                </c:pt>
                <c:pt idx="116">
                  <c:v>1968.2232905982905</c:v>
                </c:pt>
                <c:pt idx="117">
                  <c:v>1968.3002136752136</c:v>
                </c:pt>
                <c:pt idx="118">
                  <c:v>1968.3771367521367</c:v>
                </c:pt>
                <c:pt idx="119">
                  <c:v>1968.3985042735044</c:v>
                </c:pt>
                <c:pt idx="120">
                  <c:v>1968.4540598290598</c:v>
                </c:pt>
                <c:pt idx="121">
                  <c:v>1968.5309829059829</c:v>
                </c:pt>
                <c:pt idx="122">
                  <c:v>1968.6079059829058</c:v>
                </c:pt>
                <c:pt idx="123">
                  <c:v>1968.6848290598289</c:v>
                </c:pt>
                <c:pt idx="124">
                  <c:v>1968.761752136752</c:v>
                </c:pt>
                <c:pt idx="125">
                  <c:v>1968.8386752136751</c:v>
                </c:pt>
                <c:pt idx="126">
                  <c:v>1968.9155982905982</c:v>
                </c:pt>
                <c:pt idx="127">
                  <c:v>1968.9952991452992</c:v>
                </c:pt>
                <c:pt idx="128">
                  <c:v>1969.1185897435898</c:v>
                </c:pt>
                <c:pt idx="129">
                  <c:v>1969.2260683760685</c:v>
                </c:pt>
                <c:pt idx="130">
                  <c:v>1969.3002136752136</c:v>
                </c:pt>
                <c:pt idx="131">
                  <c:v>1969.3771367521367</c:v>
                </c:pt>
                <c:pt idx="132">
                  <c:v>1969.4540598290598</c:v>
                </c:pt>
                <c:pt idx="133">
                  <c:v>1969.5032051282053</c:v>
                </c:pt>
                <c:pt idx="134">
                  <c:v>1969.6079059829058</c:v>
                </c:pt>
                <c:pt idx="135">
                  <c:v>1969.6848290598289</c:v>
                </c:pt>
                <c:pt idx="136">
                  <c:v>1969.761752136752</c:v>
                </c:pt>
                <c:pt idx="137">
                  <c:v>1969.8108974358975</c:v>
                </c:pt>
                <c:pt idx="138">
                  <c:v>1969.8878205128206</c:v>
                </c:pt>
                <c:pt idx="139">
                  <c:v>1969.9675213675214</c:v>
                </c:pt>
                <c:pt idx="140">
                  <c:v>1970.1185897435898</c:v>
                </c:pt>
                <c:pt idx="141">
                  <c:v>1970.1677350427351</c:v>
                </c:pt>
                <c:pt idx="142">
                  <c:v>1970.2779914529915</c:v>
                </c:pt>
                <c:pt idx="143">
                  <c:v>1970.3493589743591</c:v>
                </c:pt>
                <c:pt idx="144">
                  <c:v>1970.4262820512822</c:v>
                </c:pt>
                <c:pt idx="145">
                  <c:v>1970.5032051282053</c:v>
                </c:pt>
                <c:pt idx="146">
                  <c:v>1970.5801282051282</c:v>
                </c:pt>
                <c:pt idx="147">
                  <c:v>1970.6570512820513</c:v>
                </c:pt>
                <c:pt idx="148">
                  <c:v>1970.7339743589744</c:v>
                </c:pt>
                <c:pt idx="149">
                  <c:v>1970.8108974358975</c:v>
                </c:pt>
                <c:pt idx="150">
                  <c:v>1970.8878205128206</c:v>
                </c:pt>
                <c:pt idx="151">
                  <c:v>1970.9675213675214</c:v>
                </c:pt>
                <c:pt idx="152">
                  <c:v>1971.1185897435898</c:v>
                </c:pt>
                <c:pt idx="153">
                  <c:v>1971.1955128205129</c:v>
                </c:pt>
                <c:pt idx="154">
                  <c:v>1971.2446581196582</c:v>
                </c:pt>
                <c:pt idx="155">
                  <c:v>1971.3493589743591</c:v>
                </c:pt>
                <c:pt idx="156">
                  <c:v>1971.4262820512822</c:v>
                </c:pt>
                <c:pt idx="157">
                  <c:v>1971.5032051282053</c:v>
                </c:pt>
                <c:pt idx="158">
                  <c:v>1971.5801282051282</c:v>
                </c:pt>
                <c:pt idx="159">
                  <c:v>1971.6570512820513</c:v>
                </c:pt>
                <c:pt idx="160">
                  <c:v>1971.7339743589744</c:v>
                </c:pt>
                <c:pt idx="161">
                  <c:v>1971.8136752136752</c:v>
                </c:pt>
                <c:pt idx="162">
                  <c:v>1971.8878205128206</c:v>
                </c:pt>
                <c:pt idx="163">
                  <c:v>1971.9647435897436</c:v>
                </c:pt>
                <c:pt idx="164">
                  <c:v>1972.1185897435898</c:v>
                </c:pt>
                <c:pt idx="165">
                  <c:v>1972.1955128205129</c:v>
                </c:pt>
                <c:pt idx="166">
                  <c:v>1972.272435897436</c:v>
                </c:pt>
                <c:pt idx="167">
                  <c:v>1972.3493589743591</c:v>
                </c:pt>
                <c:pt idx="168">
                  <c:v>1972.4262820512822</c:v>
                </c:pt>
                <c:pt idx="169">
                  <c:v>1972.4754273504275</c:v>
                </c:pt>
                <c:pt idx="170">
                  <c:v>1972.5309829059829</c:v>
                </c:pt>
                <c:pt idx="171">
                  <c:v>1972.6079059829058</c:v>
                </c:pt>
                <c:pt idx="172">
                  <c:v>1972.6876068376068</c:v>
                </c:pt>
                <c:pt idx="173">
                  <c:v>1972.841452991453</c:v>
                </c:pt>
                <c:pt idx="174">
                  <c:v>1972.9952991452992</c:v>
                </c:pt>
                <c:pt idx="175">
                  <c:v>1973.1463675213674</c:v>
                </c:pt>
                <c:pt idx="176">
                  <c:v>1973.1677350427351</c:v>
                </c:pt>
                <c:pt idx="177">
                  <c:v>1973.1955128205129</c:v>
                </c:pt>
                <c:pt idx="178">
                  <c:v>1973.2260683760685</c:v>
                </c:pt>
                <c:pt idx="179">
                  <c:v>1973.2474358974359</c:v>
                </c:pt>
                <c:pt idx="180">
                  <c:v>1973.2752136752138</c:v>
                </c:pt>
                <c:pt idx="181">
                  <c:v>1973.3029914529916</c:v>
                </c:pt>
                <c:pt idx="182">
                  <c:v>1973.3215811965813</c:v>
                </c:pt>
                <c:pt idx="183">
                  <c:v>1973.3493589743591</c:v>
                </c:pt>
                <c:pt idx="184">
                  <c:v>1973.4262820512822</c:v>
                </c:pt>
                <c:pt idx="185">
                  <c:v>1973.6079059829058</c:v>
                </c:pt>
                <c:pt idx="186">
                  <c:v>1973.761752136752</c:v>
                </c:pt>
                <c:pt idx="187">
                  <c:v>1973.7886752136751</c:v>
                </c:pt>
                <c:pt idx="188">
                  <c:v>1973.9155982905982</c:v>
                </c:pt>
                <c:pt idx="189">
                  <c:v>1973.9702991452991</c:v>
                </c:pt>
                <c:pt idx="190">
                  <c:v>1974.6079059829058</c:v>
                </c:pt>
                <c:pt idx="191">
                  <c:v>1974.7367521367521</c:v>
                </c:pt>
                <c:pt idx="192">
                  <c:v>1974.841452991453</c:v>
                </c:pt>
                <c:pt idx="193">
                  <c:v>1974.9155982905982</c:v>
                </c:pt>
                <c:pt idx="194">
                  <c:v>1974.9925213675212</c:v>
                </c:pt>
                <c:pt idx="195">
                  <c:v>1975.1185897435898</c:v>
                </c:pt>
                <c:pt idx="196">
                  <c:v>1975.2232905982905</c:v>
                </c:pt>
                <c:pt idx="197">
                  <c:v>1975.3002136752136</c:v>
                </c:pt>
                <c:pt idx="198">
                  <c:v>1975.3985042735044</c:v>
                </c:pt>
                <c:pt idx="199">
                  <c:v>1975.4540598290598</c:v>
                </c:pt>
                <c:pt idx="200">
                  <c:v>1975.9155982905982</c:v>
                </c:pt>
                <c:pt idx="201">
                  <c:v>1975.9647435897436</c:v>
                </c:pt>
                <c:pt idx="202">
                  <c:v>1976.1677350427351</c:v>
                </c:pt>
                <c:pt idx="203">
                  <c:v>1976.272435897436</c:v>
                </c:pt>
                <c:pt idx="204">
                  <c:v>1976.3002136752136</c:v>
                </c:pt>
                <c:pt idx="205">
                  <c:v>1976.3771367521367</c:v>
                </c:pt>
                <c:pt idx="206">
                  <c:v>1976.4540598290598</c:v>
                </c:pt>
                <c:pt idx="207">
                  <c:v>1976.4782051282052</c:v>
                </c:pt>
                <c:pt idx="208">
                  <c:v>1976.5087606837608</c:v>
                </c:pt>
                <c:pt idx="209">
                  <c:v>1976.5829059829059</c:v>
                </c:pt>
                <c:pt idx="210">
                  <c:v>1976.6134615384615</c:v>
                </c:pt>
                <c:pt idx="211">
                  <c:v>1976.6292735042734</c:v>
                </c:pt>
                <c:pt idx="212">
                  <c:v>1976.6848290598289</c:v>
                </c:pt>
                <c:pt idx="213">
                  <c:v>1976.7339743589744</c:v>
                </c:pt>
                <c:pt idx="214">
                  <c:v>1976.761752136752</c:v>
                </c:pt>
                <c:pt idx="215">
                  <c:v>1976.8905982905983</c:v>
                </c:pt>
                <c:pt idx="216">
                  <c:v>1976.9155982905982</c:v>
                </c:pt>
                <c:pt idx="217">
                  <c:v>1976.9647435897436</c:v>
                </c:pt>
                <c:pt idx="218">
                  <c:v>1976.9925213675212</c:v>
                </c:pt>
                <c:pt idx="219">
                  <c:v>1977.1185897435898</c:v>
                </c:pt>
                <c:pt idx="220">
                  <c:v>1977.1491452991454</c:v>
                </c:pt>
                <c:pt idx="221">
                  <c:v>1977.1955128205129</c:v>
                </c:pt>
                <c:pt idx="222">
                  <c:v>1977.2232905982905</c:v>
                </c:pt>
                <c:pt idx="223">
                  <c:v>1977.272435897436</c:v>
                </c:pt>
                <c:pt idx="224">
                  <c:v>1977.3029914529916</c:v>
                </c:pt>
                <c:pt idx="225">
                  <c:v>1977.3493589743591</c:v>
                </c:pt>
                <c:pt idx="226">
                  <c:v>1977.4040598290599</c:v>
                </c:pt>
                <c:pt idx="227">
                  <c:v>1977.4262820512822</c:v>
                </c:pt>
                <c:pt idx="228">
                  <c:v>1977.4754273504275</c:v>
                </c:pt>
                <c:pt idx="229">
                  <c:v>1977.5032051282053</c:v>
                </c:pt>
                <c:pt idx="230">
                  <c:v>1977.5337606837609</c:v>
                </c:pt>
                <c:pt idx="231">
                  <c:v>1977.6106837606837</c:v>
                </c:pt>
                <c:pt idx="232">
                  <c:v>1977.6570512820513</c:v>
                </c:pt>
                <c:pt idx="233">
                  <c:v>1977.6848290598289</c:v>
                </c:pt>
                <c:pt idx="234">
                  <c:v>1977.7061965811965</c:v>
                </c:pt>
                <c:pt idx="235">
                  <c:v>1977.841452991453</c:v>
                </c:pt>
                <c:pt idx="236">
                  <c:v>1977.8600427350427</c:v>
                </c:pt>
                <c:pt idx="237">
                  <c:v>1977.9647435897436</c:v>
                </c:pt>
                <c:pt idx="238">
                  <c:v>1977.9952991452992</c:v>
                </c:pt>
                <c:pt idx="239">
                  <c:v>1978.1185897435898</c:v>
                </c:pt>
                <c:pt idx="240">
                  <c:v>1978.1463675213674</c:v>
                </c:pt>
                <c:pt idx="241">
                  <c:v>1978.1705128205128</c:v>
                </c:pt>
                <c:pt idx="242">
                  <c:v>1978.1955128205129</c:v>
                </c:pt>
                <c:pt idx="243">
                  <c:v>1978.2260683760685</c:v>
                </c:pt>
                <c:pt idx="244">
                  <c:v>1978.2474358974359</c:v>
                </c:pt>
                <c:pt idx="245">
                  <c:v>1978.2752136752138</c:v>
                </c:pt>
                <c:pt idx="246">
                  <c:v>1978.3002136752136</c:v>
                </c:pt>
                <c:pt idx="247">
                  <c:v>1978.3215811965813</c:v>
                </c:pt>
                <c:pt idx="248">
                  <c:v>1978.3521367521369</c:v>
                </c:pt>
                <c:pt idx="249">
                  <c:v>1978.3799145299147</c:v>
                </c:pt>
                <c:pt idx="250">
                  <c:v>1978.4040598290599</c:v>
                </c:pt>
                <c:pt idx="251">
                  <c:v>1978.42905982906</c:v>
                </c:pt>
                <c:pt idx="252">
                  <c:v>1978.4540598290598</c:v>
                </c:pt>
                <c:pt idx="253">
                  <c:v>1978.4782051282052</c:v>
                </c:pt>
                <c:pt idx="254">
                  <c:v>1978.5309829059829</c:v>
                </c:pt>
                <c:pt idx="255">
                  <c:v>1978.5523504273503</c:v>
                </c:pt>
                <c:pt idx="256">
                  <c:v>1978.5801282051282</c:v>
                </c:pt>
                <c:pt idx="257">
                  <c:v>1978.6079059829058</c:v>
                </c:pt>
                <c:pt idx="258">
                  <c:v>1978.6292735042734</c:v>
                </c:pt>
                <c:pt idx="259">
                  <c:v>1978.659829059829</c:v>
                </c:pt>
                <c:pt idx="260">
                  <c:v>1978.6876068376068</c:v>
                </c:pt>
                <c:pt idx="261">
                  <c:v>1978.7061965811965</c:v>
                </c:pt>
                <c:pt idx="262">
                  <c:v>1978.7645299145299</c:v>
                </c:pt>
                <c:pt idx="263">
                  <c:v>1978.7831196581196</c:v>
                </c:pt>
                <c:pt idx="264">
                  <c:v>1978.8136752136752</c:v>
                </c:pt>
                <c:pt idx="265">
                  <c:v>1978.8386752136751</c:v>
                </c:pt>
                <c:pt idx="266">
                  <c:v>1978.8600427350427</c:v>
                </c:pt>
                <c:pt idx="267">
                  <c:v>1978.9155982905982</c:v>
                </c:pt>
                <c:pt idx="268">
                  <c:v>1978.9647435897436</c:v>
                </c:pt>
                <c:pt idx="269">
                  <c:v>1979.0935897435897</c:v>
                </c:pt>
                <c:pt idx="270">
                  <c:v>1979.1463675213674</c:v>
                </c:pt>
                <c:pt idx="271">
                  <c:v>1979.1677350427351</c:v>
                </c:pt>
                <c:pt idx="272">
                  <c:v>1979.2260683760685</c:v>
                </c:pt>
                <c:pt idx="273">
                  <c:v>1979.2446581196582</c:v>
                </c:pt>
                <c:pt idx="274">
                  <c:v>1979.2752136752138</c:v>
                </c:pt>
                <c:pt idx="275">
                  <c:v>1979.3002136752136</c:v>
                </c:pt>
                <c:pt idx="276">
                  <c:v>1979.3521367521369</c:v>
                </c:pt>
                <c:pt idx="277">
                  <c:v>1979.3985042735044</c:v>
                </c:pt>
                <c:pt idx="278">
                  <c:v>1979.4262820512822</c:v>
                </c:pt>
                <c:pt idx="279">
                  <c:v>1979.4596153846155</c:v>
                </c:pt>
                <c:pt idx="280">
                  <c:v>1979.4893162393164</c:v>
                </c:pt>
                <c:pt idx="281">
                  <c:v>1979.5309829059829</c:v>
                </c:pt>
                <c:pt idx="282">
                  <c:v>1979.5801282051282</c:v>
                </c:pt>
                <c:pt idx="283">
                  <c:v>1979.6320512820512</c:v>
                </c:pt>
                <c:pt idx="284">
                  <c:v>1979.6848290598289</c:v>
                </c:pt>
                <c:pt idx="285">
                  <c:v>1979.7061965811965</c:v>
                </c:pt>
                <c:pt idx="286">
                  <c:v>1979.7367521367521</c:v>
                </c:pt>
                <c:pt idx="287">
                  <c:v>1979.761752136752</c:v>
                </c:pt>
                <c:pt idx="288">
                  <c:v>1979.7831196581196</c:v>
                </c:pt>
                <c:pt idx="289">
                  <c:v>1979.8108974358975</c:v>
                </c:pt>
                <c:pt idx="290">
                  <c:v>1979.8878205128206</c:v>
                </c:pt>
                <c:pt idx="291">
                  <c:v>1979.9397435897436</c:v>
                </c:pt>
                <c:pt idx="292">
                  <c:v>1980.1185897435898</c:v>
                </c:pt>
                <c:pt idx="293">
                  <c:v>1980.1955128205129</c:v>
                </c:pt>
                <c:pt idx="294">
                  <c:v>1980.4262820512822</c:v>
                </c:pt>
                <c:pt idx="295">
                  <c:v>1980.5032051282053</c:v>
                </c:pt>
                <c:pt idx="296">
                  <c:v>1980.5309829059829</c:v>
                </c:pt>
                <c:pt idx="297">
                  <c:v>1980.6079059829058</c:v>
                </c:pt>
                <c:pt idx="298">
                  <c:v>1980.6570512820513</c:v>
                </c:pt>
                <c:pt idx="299">
                  <c:v>1980.7089743589743</c:v>
                </c:pt>
                <c:pt idx="300">
                  <c:v>1980.761752136752</c:v>
                </c:pt>
                <c:pt idx="301">
                  <c:v>1980.7831196581196</c:v>
                </c:pt>
                <c:pt idx="302">
                  <c:v>1980.8136752136752</c:v>
                </c:pt>
                <c:pt idx="303">
                  <c:v>1980.8600427350427</c:v>
                </c:pt>
                <c:pt idx="304">
                  <c:v>1980.8850427350426</c:v>
                </c:pt>
                <c:pt idx="305">
                  <c:v>1980.9183760683761</c:v>
                </c:pt>
                <c:pt idx="306">
                  <c:v>1980.9647435897436</c:v>
                </c:pt>
                <c:pt idx="307">
                  <c:v>1980.9925213675212</c:v>
                </c:pt>
                <c:pt idx="308">
                  <c:v>1981.090811965812</c:v>
                </c:pt>
                <c:pt idx="309">
                  <c:v>1981.1185897435898</c:v>
                </c:pt>
                <c:pt idx="310">
                  <c:v>1981.1463675213674</c:v>
                </c:pt>
                <c:pt idx="311">
                  <c:v>1981.1677350427351</c:v>
                </c:pt>
                <c:pt idx="312">
                  <c:v>1981.1955128205129</c:v>
                </c:pt>
                <c:pt idx="313">
                  <c:v>1981.2232905982905</c:v>
                </c:pt>
                <c:pt idx="314">
                  <c:v>1981.272435897436</c:v>
                </c:pt>
                <c:pt idx="315">
                  <c:v>1981.3002136752136</c:v>
                </c:pt>
                <c:pt idx="316">
                  <c:v>1981.3215811965813</c:v>
                </c:pt>
                <c:pt idx="317">
                  <c:v>1981.3493589743591</c:v>
                </c:pt>
                <c:pt idx="318">
                  <c:v>1981.3985042735044</c:v>
                </c:pt>
                <c:pt idx="319">
                  <c:v>1981.42905982906</c:v>
                </c:pt>
                <c:pt idx="320">
                  <c:v>1981.4754273504275</c:v>
                </c:pt>
                <c:pt idx="321">
                  <c:v>1981.505982905983</c:v>
                </c:pt>
                <c:pt idx="322">
                  <c:v>1981.5523504273503</c:v>
                </c:pt>
                <c:pt idx="323">
                  <c:v>1981.6079059829058</c:v>
                </c:pt>
                <c:pt idx="324">
                  <c:v>1981.6570512820513</c:v>
                </c:pt>
                <c:pt idx="325">
                  <c:v>1981.7339743589744</c:v>
                </c:pt>
                <c:pt idx="326">
                  <c:v>1981.841452991453</c:v>
                </c:pt>
                <c:pt idx="327">
                  <c:v>1981.9155982905982</c:v>
                </c:pt>
                <c:pt idx="328">
                  <c:v>1981.9647435897436</c:v>
                </c:pt>
                <c:pt idx="329">
                  <c:v>1982.090811965812</c:v>
                </c:pt>
                <c:pt idx="330">
                  <c:v>1982.1705128205128</c:v>
                </c:pt>
                <c:pt idx="331">
                  <c:v>1982.1955128205129</c:v>
                </c:pt>
                <c:pt idx="332">
                  <c:v>1982.2232905982905</c:v>
                </c:pt>
                <c:pt idx="333">
                  <c:v>1982.2474358974359</c:v>
                </c:pt>
                <c:pt idx="334">
                  <c:v>1982.3002136752136</c:v>
                </c:pt>
                <c:pt idx="335">
                  <c:v>1982.3215811965813</c:v>
                </c:pt>
                <c:pt idx="336">
                  <c:v>1982.3493589743591</c:v>
                </c:pt>
                <c:pt idx="337">
                  <c:v>1982.3771367521367</c:v>
                </c:pt>
                <c:pt idx="338">
                  <c:v>1982.42905982906</c:v>
                </c:pt>
                <c:pt idx="339">
                  <c:v>1982.4540598290598</c:v>
                </c:pt>
                <c:pt idx="340">
                  <c:v>1982.4754273504275</c:v>
                </c:pt>
                <c:pt idx="341">
                  <c:v>1982.5032051282053</c:v>
                </c:pt>
                <c:pt idx="342">
                  <c:v>1982.5309829059829</c:v>
                </c:pt>
                <c:pt idx="343">
                  <c:v>1982.5579059829058</c:v>
                </c:pt>
                <c:pt idx="344">
                  <c:v>1982.6292735042734</c:v>
                </c:pt>
                <c:pt idx="345">
                  <c:v>1982.659829059829</c:v>
                </c:pt>
                <c:pt idx="346">
                  <c:v>1982.7061965811965</c:v>
                </c:pt>
                <c:pt idx="347">
                  <c:v>1982.7339743589744</c:v>
                </c:pt>
                <c:pt idx="348">
                  <c:v>1982.761752136752</c:v>
                </c:pt>
                <c:pt idx="349">
                  <c:v>1982.9397435897436</c:v>
                </c:pt>
                <c:pt idx="350">
                  <c:v>1982.9647435897436</c:v>
                </c:pt>
                <c:pt idx="351">
                  <c:v>1982.998076923077</c:v>
                </c:pt>
                <c:pt idx="352">
                  <c:v>1983.1185897435898</c:v>
                </c:pt>
                <c:pt idx="353">
                  <c:v>1983.2232905982905</c:v>
                </c:pt>
                <c:pt idx="354">
                  <c:v>1983.272435897436</c:v>
                </c:pt>
                <c:pt idx="355">
                  <c:v>1983.3029914529916</c:v>
                </c:pt>
                <c:pt idx="356">
                  <c:v>1983.3215811965813</c:v>
                </c:pt>
                <c:pt idx="357">
                  <c:v>1983.3493589743591</c:v>
                </c:pt>
                <c:pt idx="358">
                  <c:v>1983.3771367521367</c:v>
                </c:pt>
                <c:pt idx="359">
                  <c:v>1983.3985042735044</c:v>
                </c:pt>
                <c:pt idx="360">
                  <c:v>1983.4235042735042</c:v>
                </c:pt>
                <c:pt idx="361">
                  <c:v>1983.4540598290598</c:v>
                </c:pt>
                <c:pt idx="362">
                  <c:v>1983.4782051282052</c:v>
                </c:pt>
                <c:pt idx="363">
                  <c:v>1983.5032051282053</c:v>
                </c:pt>
              </c:numCache>
            </c:numRef>
          </c:xVal>
          <c:yVal>
            <c:numRef>
              <c:f>'NH  Vermunt D14C'!$J$4:$J$367</c:f>
              <c:numCache>
                <c:formatCode>General</c:formatCode>
                <c:ptCount val="364"/>
                <c:pt idx="0">
                  <c:v>-26.35</c:v>
                </c:pt>
                <c:pt idx="1">
                  <c:v>-22.9</c:v>
                </c:pt>
                <c:pt idx="2">
                  <c:v>-24.1</c:v>
                </c:pt>
                <c:pt idx="3">
                  <c:v>-24.9</c:v>
                </c:pt>
                <c:pt idx="4">
                  <c:v>-25.3</c:v>
                </c:pt>
                <c:pt idx="5">
                  <c:v>-23.3</c:v>
                </c:pt>
                <c:pt idx="6">
                  <c:v>-23.4</c:v>
                </c:pt>
                <c:pt idx="7">
                  <c:v>-23.8</c:v>
                </c:pt>
                <c:pt idx="8">
                  <c:v>-20.399999999999999</c:v>
                </c:pt>
                <c:pt idx="9">
                  <c:v>-22.7</c:v>
                </c:pt>
                <c:pt idx="10">
                  <c:v>-21.3</c:v>
                </c:pt>
                <c:pt idx="11">
                  <c:v>-19.8</c:v>
                </c:pt>
                <c:pt idx="12">
                  <c:v>-22.7</c:v>
                </c:pt>
                <c:pt idx="13">
                  <c:v>-21.49</c:v>
                </c:pt>
                <c:pt idx="14">
                  <c:v>-22.7</c:v>
                </c:pt>
                <c:pt idx="15">
                  <c:v>-22.7</c:v>
                </c:pt>
                <c:pt idx="16">
                  <c:v>-22.7</c:v>
                </c:pt>
                <c:pt idx="17">
                  <c:v>-22.7</c:v>
                </c:pt>
                <c:pt idx="18">
                  <c:v>-22.7</c:v>
                </c:pt>
                <c:pt idx="19">
                  <c:v>-22.7</c:v>
                </c:pt>
                <c:pt idx="20">
                  <c:v>-22.7</c:v>
                </c:pt>
                <c:pt idx="21">
                  <c:v>-22.7</c:v>
                </c:pt>
                <c:pt idx="22">
                  <c:v>-22.7</c:v>
                </c:pt>
                <c:pt idx="23">
                  <c:v>-22.7</c:v>
                </c:pt>
                <c:pt idx="24">
                  <c:v>-22.7</c:v>
                </c:pt>
                <c:pt idx="25">
                  <c:v>-22.7</c:v>
                </c:pt>
                <c:pt idx="26">
                  <c:v>-22.7</c:v>
                </c:pt>
                <c:pt idx="27">
                  <c:v>-22.7</c:v>
                </c:pt>
                <c:pt idx="28">
                  <c:v>-22.7</c:v>
                </c:pt>
                <c:pt idx="29">
                  <c:v>-22.7</c:v>
                </c:pt>
                <c:pt idx="30">
                  <c:v>-22.7</c:v>
                </c:pt>
                <c:pt idx="31">
                  <c:v>-22.7</c:v>
                </c:pt>
                <c:pt idx="32">
                  <c:v>-22.7</c:v>
                </c:pt>
                <c:pt idx="33">
                  <c:v>-22.7</c:v>
                </c:pt>
                <c:pt idx="34">
                  <c:v>-22.7</c:v>
                </c:pt>
                <c:pt idx="35">
                  <c:v>-22.7</c:v>
                </c:pt>
                <c:pt idx="36">
                  <c:v>-22.7</c:v>
                </c:pt>
                <c:pt idx="37">
                  <c:v>-22.7</c:v>
                </c:pt>
                <c:pt idx="38">
                  <c:v>-21.7</c:v>
                </c:pt>
                <c:pt idx="39">
                  <c:v>-24.7</c:v>
                </c:pt>
                <c:pt idx="40">
                  <c:v>-23.6</c:v>
                </c:pt>
                <c:pt idx="41">
                  <c:v>-24.8</c:v>
                </c:pt>
                <c:pt idx="42">
                  <c:v>-24</c:v>
                </c:pt>
                <c:pt idx="43">
                  <c:v>-24.9</c:v>
                </c:pt>
                <c:pt idx="44">
                  <c:v>-21.4</c:v>
                </c:pt>
                <c:pt idx="45">
                  <c:v>-21.6</c:v>
                </c:pt>
                <c:pt idx="46">
                  <c:v>-24.8</c:v>
                </c:pt>
                <c:pt idx="47">
                  <c:v>-24.25</c:v>
                </c:pt>
                <c:pt idx="48">
                  <c:v>-25.1</c:v>
                </c:pt>
                <c:pt idx="49">
                  <c:v>-23.09</c:v>
                </c:pt>
                <c:pt idx="50">
                  <c:v>-24</c:v>
                </c:pt>
                <c:pt idx="51">
                  <c:v>-24</c:v>
                </c:pt>
                <c:pt idx="52">
                  <c:v>-23.8</c:v>
                </c:pt>
                <c:pt idx="53">
                  <c:v>-23.1</c:v>
                </c:pt>
                <c:pt idx="54">
                  <c:v>-23.4</c:v>
                </c:pt>
                <c:pt idx="55">
                  <c:v>-23.8</c:v>
                </c:pt>
                <c:pt idx="56">
                  <c:v>-21.9</c:v>
                </c:pt>
                <c:pt idx="57">
                  <c:v>-23.3</c:v>
                </c:pt>
                <c:pt idx="58">
                  <c:v>-23.3</c:v>
                </c:pt>
                <c:pt idx="59">
                  <c:v>-22.7</c:v>
                </c:pt>
                <c:pt idx="60">
                  <c:v>-20.6</c:v>
                </c:pt>
                <c:pt idx="61">
                  <c:v>-20.9</c:v>
                </c:pt>
                <c:pt idx="62">
                  <c:v>-21.95</c:v>
                </c:pt>
                <c:pt idx="63">
                  <c:v>-20</c:v>
                </c:pt>
                <c:pt idx="64">
                  <c:v>-20.6</c:v>
                </c:pt>
                <c:pt idx="65">
                  <c:v>-22.1</c:v>
                </c:pt>
                <c:pt idx="66">
                  <c:v>-22.8</c:v>
                </c:pt>
                <c:pt idx="67">
                  <c:v>-23</c:v>
                </c:pt>
                <c:pt idx="68">
                  <c:v>-23.5</c:v>
                </c:pt>
                <c:pt idx="69">
                  <c:v>-22.7</c:v>
                </c:pt>
                <c:pt idx="70">
                  <c:v>-24.27</c:v>
                </c:pt>
                <c:pt idx="71">
                  <c:v>-23.88</c:v>
                </c:pt>
                <c:pt idx="72">
                  <c:v>-20.3</c:v>
                </c:pt>
                <c:pt idx="73">
                  <c:v>-19.5</c:v>
                </c:pt>
                <c:pt idx="74">
                  <c:v>-20.7</c:v>
                </c:pt>
                <c:pt idx="75">
                  <c:v>-19.100000000000001</c:v>
                </c:pt>
                <c:pt idx="76">
                  <c:v>-19.5</c:v>
                </c:pt>
                <c:pt idx="77">
                  <c:v>-17.8</c:v>
                </c:pt>
                <c:pt idx="78">
                  <c:v>-18.5</c:v>
                </c:pt>
                <c:pt idx="79">
                  <c:v>-23.4</c:v>
                </c:pt>
                <c:pt idx="80">
                  <c:v>-20.2</c:v>
                </c:pt>
                <c:pt idx="81">
                  <c:v>-20.7</c:v>
                </c:pt>
                <c:pt idx="82">
                  <c:v>-20.7</c:v>
                </c:pt>
                <c:pt idx="83">
                  <c:v>-24.5</c:v>
                </c:pt>
                <c:pt idx="84">
                  <c:v>-24</c:v>
                </c:pt>
                <c:pt idx="85">
                  <c:v>-26.9</c:v>
                </c:pt>
                <c:pt idx="86">
                  <c:v>-22.5</c:v>
                </c:pt>
                <c:pt idx="87">
                  <c:v>-22.4</c:v>
                </c:pt>
                <c:pt idx="88">
                  <c:v>-22.7</c:v>
                </c:pt>
                <c:pt idx="89">
                  <c:v>-25.1</c:v>
                </c:pt>
                <c:pt idx="90">
                  <c:v>-23.1</c:v>
                </c:pt>
                <c:pt idx="91">
                  <c:v>-7.6</c:v>
                </c:pt>
                <c:pt idx="92">
                  <c:v>-7.66</c:v>
                </c:pt>
                <c:pt idx="93">
                  <c:v>-7.65</c:v>
                </c:pt>
                <c:pt idx="94">
                  <c:v>-7.87</c:v>
                </c:pt>
                <c:pt idx="95">
                  <c:v>-7.98</c:v>
                </c:pt>
                <c:pt idx="96">
                  <c:v>-7.71</c:v>
                </c:pt>
                <c:pt idx="97">
                  <c:v>-7.38</c:v>
                </c:pt>
                <c:pt idx="98">
                  <c:v>-8.06</c:v>
                </c:pt>
                <c:pt idx="99">
                  <c:v>-7.02</c:v>
                </c:pt>
                <c:pt idx="100">
                  <c:v>-7.59</c:v>
                </c:pt>
                <c:pt idx="101">
                  <c:v>-7.7</c:v>
                </c:pt>
                <c:pt idx="102">
                  <c:v>-26.66</c:v>
                </c:pt>
                <c:pt idx="103">
                  <c:v>-8.36</c:v>
                </c:pt>
                <c:pt idx="104">
                  <c:v>-2.65</c:v>
                </c:pt>
                <c:pt idx="105">
                  <c:v>-8.77</c:v>
                </c:pt>
                <c:pt idx="106">
                  <c:v>-7.65</c:v>
                </c:pt>
                <c:pt idx="107">
                  <c:v>-7.64</c:v>
                </c:pt>
                <c:pt idx="108">
                  <c:v>-7.41</c:v>
                </c:pt>
                <c:pt idx="109">
                  <c:v>-6.97</c:v>
                </c:pt>
                <c:pt idx="110">
                  <c:v>-7.49</c:v>
                </c:pt>
                <c:pt idx="111">
                  <c:v>-9.02</c:v>
                </c:pt>
                <c:pt idx="112">
                  <c:v>-7.2</c:v>
                </c:pt>
                <c:pt idx="113">
                  <c:v>-7.7</c:v>
                </c:pt>
                <c:pt idx="114">
                  <c:v>-7.5</c:v>
                </c:pt>
                <c:pt idx="115">
                  <c:v>-11.52</c:v>
                </c:pt>
                <c:pt idx="116">
                  <c:v>-7.5</c:v>
                </c:pt>
                <c:pt idx="117">
                  <c:v>-7.79</c:v>
                </c:pt>
                <c:pt idx="118">
                  <c:v>-26.43</c:v>
                </c:pt>
                <c:pt idx="119">
                  <c:v>-26.79</c:v>
                </c:pt>
                <c:pt idx="120">
                  <c:v>-7.72</c:v>
                </c:pt>
                <c:pt idx="121">
                  <c:v>-7.84</c:v>
                </c:pt>
                <c:pt idx="122">
                  <c:v>-6.58</c:v>
                </c:pt>
                <c:pt idx="123">
                  <c:v>-7.5</c:v>
                </c:pt>
                <c:pt idx="124">
                  <c:v>-18.399999999999999</c:v>
                </c:pt>
                <c:pt idx="125">
                  <c:v>-15.67</c:v>
                </c:pt>
                <c:pt idx="126">
                  <c:v>-6.59</c:v>
                </c:pt>
                <c:pt idx="127">
                  <c:v>-8.06</c:v>
                </c:pt>
                <c:pt idx="128">
                  <c:v>-8.5500000000000007</c:v>
                </c:pt>
                <c:pt idx="129">
                  <c:v>-9.0500000000000007</c:v>
                </c:pt>
                <c:pt idx="130">
                  <c:v>-8.68</c:v>
                </c:pt>
                <c:pt idx="131">
                  <c:v>-7.5</c:v>
                </c:pt>
                <c:pt idx="132">
                  <c:v>-7.79</c:v>
                </c:pt>
                <c:pt idx="133">
                  <c:v>-8.1</c:v>
                </c:pt>
                <c:pt idx="134">
                  <c:v>-6.68</c:v>
                </c:pt>
                <c:pt idx="135">
                  <c:v>-7.72</c:v>
                </c:pt>
                <c:pt idx="136">
                  <c:v>-10.65</c:v>
                </c:pt>
                <c:pt idx="137">
                  <c:v>-7.52</c:v>
                </c:pt>
                <c:pt idx="138">
                  <c:v>-8.4499999999999993</c:v>
                </c:pt>
                <c:pt idx="139">
                  <c:v>-8.48</c:v>
                </c:pt>
                <c:pt idx="140">
                  <c:v>-8.2200000000000006</c:v>
                </c:pt>
                <c:pt idx="141">
                  <c:v>-8.73</c:v>
                </c:pt>
                <c:pt idx="142">
                  <c:v>-8</c:v>
                </c:pt>
                <c:pt idx="143">
                  <c:v>-8.43</c:v>
                </c:pt>
                <c:pt idx="144">
                  <c:v>-7.21</c:v>
                </c:pt>
                <c:pt idx="145">
                  <c:v>-7.29</c:v>
                </c:pt>
                <c:pt idx="146">
                  <c:v>-5.35</c:v>
                </c:pt>
                <c:pt idx="147">
                  <c:v>-7.03</c:v>
                </c:pt>
                <c:pt idx="148">
                  <c:v>-7.69</c:v>
                </c:pt>
                <c:pt idx="149">
                  <c:v>-7.75</c:v>
                </c:pt>
                <c:pt idx="150">
                  <c:v>-7.39</c:v>
                </c:pt>
                <c:pt idx="151">
                  <c:v>-7.98</c:v>
                </c:pt>
                <c:pt idx="152">
                  <c:v>-7.85</c:v>
                </c:pt>
                <c:pt idx="153">
                  <c:v>-5.0199999999999996</c:v>
                </c:pt>
                <c:pt idx="154">
                  <c:v>-6.96</c:v>
                </c:pt>
                <c:pt idx="155">
                  <c:v>-7.52</c:v>
                </c:pt>
                <c:pt idx="156">
                  <c:v>-7.34</c:v>
                </c:pt>
                <c:pt idx="157">
                  <c:v>-7.67</c:v>
                </c:pt>
                <c:pt idx="158">
                  <c:v>-7.66</c:v>
                </c:pt>
                <c:pt idx="159">
                  <c:v>-7.5</c:v>
                </c:pt>
                <c:pt idx="160">
                  <c:v>-7.5</c:v>
                </c:pt>
                <c:pt idx="161">
                  <c:v>-8.17</c:v>
                </c:pt>
                <c:pt idx="162">
                  <c:v>-8.4</c:v>
                </c:pt>
                <c:pt idx="163">
                  <c:v>-9.19</c:v>
                </c:pt>
                <c:pt idx="164">
                  <c:v>-8.4499999999999993</c:v>
                </c:pt>
                <c:pt idx="165">
                  <c:v>-8.42</c:v>
                </c:pt>
                <c:pt idx="166">
                  <c:v>-8.1999999999999993</c:v>
                </c:pt>
                <c:pt idx="167">
                  <c:v>-7.85</c:v>
                </c:pt>
                <c:pt idx="168">
                  <c:v>-7.95</c:v>
                </c:pt>
                <c:pt idx="169">
                  <c:v>-7.9</c:v>
                </c:pt>
                <c:pt idx="170">
                  <c:v>-7.5</c:v>
                </c:pt>
                <c:pt idx="171">
                  <c:v>-7.83</c:v>
                </c:pt>
                <c:pt idx="172">
                  <c:v>-7.71</c:v>
                </c:pt>
                <c:pt idx="173">
                  <c:v>-7.99</c:v>
                </c:pt>
                <c:pt idx="174">
                  <c:v>-8.23</c:v>
                </c:pt>
                <c:pt idx="175">
                  <c:v>-8.5299999999999994</c:v>
                </c:pt>
                <c:pt idx="176">
                  <c:v>-8.2899999999999991</c:v>
                </c:pt>
                <c:pt idx="177">
                  <c:v>-8.17</c:v>
                </c:pt>
                <c:pt idx="178">
                  <c:v>-8.4700000000000006</c:v>
                </c:pt>
                <c:pt idx="179">
                  <c:v>-7.41</c:v>
                </c:pt>
                <c:pt idx="180">
                  <c:v>-8.3699999999999992</c:v>
                </c:pt>
                <c:pt idx="181">
                  <c:v>-7.68</c:v>
                </c:pt>
                <c:pt idx="182">
                  <c:v>-8.76</c:v>
                </c:pt>
                <c:pt idx="183">
                  <c:v>-8.26</c:v>
                </c:pt>
                <c:pt idx="184">
                  <c:v>-8.24</c:v>
                </c:pt>
                <c:pt idx="185">
                  <c:v>-7.64</c:v>
                </c:pt>
                <c:pt idx="186">
                  <c:v>-7.97</c:v>
                </c:pt>
                <c:pt idx="187">
                  <c:v>-8.0500000000000007</c:v>
                </c:pt>
                <c:pt idx="188">
                  <c:v>-7.8</c:v>
                </c:pt>
                <c:pt idx="189">
                  <c:v>-8.32</c:v>
                </c:pt>
                <c:pt idx="190">
                  <c:v>-7.92</c:v>
                </c:pt>
                <c:pt idx="191">
                  <c:v>-8.1300000000000008</c:v>
                </c:pt>
                <c:pt idx="192">
                  <c:v>-8.3800000000000008</c:v>
                </c:pt>
                <c:pt idx="193">
                  <c:v>-8.1300000000000008</c:v>
                </c:pt>
                <c:pt idx="194">
                  <c:v>-11.05</c:v>
                </c:pt>
                <c:pt idx="195">
                  <c:v>-8.4</c:v>
                </c:pt>
                <c:pt idx="196">
                  <c:v>-8.1</c:v>
                </c:pt>
                <c:pt idx="197">
                  <c:v>-8.74</c:v>
                </c:pt>
                <c:pt idx="198">
                  <c:v>-8.06</c:v>
                </c:pt>
                <c:pt idx="199">
                  <c:v>-8.3000000000000007</c:v>
                </c:pt>
                <c:pt idx="200">
                  <c:v>-8.33</c:v>
                </c:pt>
                <c:pt idx="201">
                  <c:v>-9.57</c:v>
                </c:pt>
                <c:pt idx="202">
                  <c:v>-8.33</c:v>
                </c:pt>
                <c:pt idx="203">
                  <c:v>-9.3000000000000007</c:v>
                </c:pt>
                <c:pt idx="204">
                  <c:v>-9.8800000000000008</c:v>
                </c:pt>
                <c:pt idx="205">
                  <c:v>-9.7200000000000006</c:v>
                </c:pt>
                <c:pt idx="206">
                  <c:v>-9.5299999999999994</c:v>
                </c:pt>
                <c:pt idx="207">
                  <c:v>-10.17</c:v>
                </c:pt>
                <c:pt idx="208">
                  <c:v>-9.26</c:v>
                </c:pt>
                <c:pt idx="209">
                  <c:v>-9.44</c:v>
                </c:pt>
                <c:pt idx="210">
                  <c:v>-8.84</c:v>
                </c:pt>
                <c:pt idx="211">
                  <c:v>-8.42</c:v>
                </c:pt>
                <c:pt idx="212">
                  <c:v>-7.68</c:v>
                </c:pt>
                <c:pt idx="213">
                  <c:v>-8.06</c:v>
                </c:pt>
                <c:pt idx="214">
                  <c:v>-7.94</c:v>
                </c:pt>
                <c:pt idx="215">
                  <c:v>-8.5399999999999991</c:v>
                </c:pt>
                <c:pt idx="216">
                  <c:v>-8.6</c:v>
                </c:pt>
                <c:pt idx="217">
                  <c:v>-8.9</c:v>
                </c:pt>
                <c:pt idx="218">
                  <c:v>-8.52</c:v>
                </c:pt>
                <c:pt idx="219">
                  <c:v>-8.52</c:v>
                </c:pt>
                <c:pt idx="220">
                  <c:v>-8.86</c:v>
                </c:pt>
                <c:pt idx="221">
                  <c:v>-8.8000000000000007</c:v>
                </c:pt>
                <c:pt idx="222">
                  <c:v>-8.68</c:v>
                </c:pt>
                <c:pt idx="223">
                  <c:v>-8.52</c:v>
                </c:pt>
                <c:pt idx="224">
                  <c:v>-8.58</c:v>
                </c:pt>
                <c:pt idx="225">
                  <c:v>-8.69</c:v>
                </c:pt>
                <c:pt idx="226">
                  <c:v>-8.58</c:v>
                </c:pt>
                <c:pt idx="227">
                  <c:v>-8.61</c:v>
                </c:pt>
                <c:pt idx="228">
                  <c:v>-8.0299999999999994</c:v>
                </c:pt>
                <c:pt idx="229">
                  <c:v>-8.48</c:v>
                </c:pt>
                <c:pt idx="230">
                  <c:v>-8.15</c:v>
                </c:pt>
                <c:pt idx="231">
                  <c:v>-8.5299999999999994</c:v>
                </c:pt>
                <c:pt idx="232">
                  <c:v>-8.34</c:v>
                </c:pt>
                <c:pt idx="233">
                  <c:v>-8.3800000000000008</c:v>
                </c:pt>
                <c:pt idx="234">
                  <c:v>-7.88</c:v>
                </c:pt>
                <c:pt idx="235">
                  <c:v>-10.3</c:v>
                </c:pt>
                <c:pt idx="236">
                  <c:v>-9.42</c:v>
                </c:pt>
                <c:pt idx="237">
                  <c:v>-8.84</c:v>
                </c:pt>
                <c:pt idx="238">
                  <c:v>-8.15</c:v>
                </c:pt>
                <c:pt idx="239">
                  <c:v>-8.69</c:v>
                </c:pt>
                <c:pt idx="240">
                  <c:v>-9.33</c:v>
                </c:pt>
                <c:pt idx="241">
                  <c:v>-9.06</c:v>
                </c:pt>
                <c:pt idx="242">
                  <c:v>-9.74</c:v>
                </c:pt>
                <c:pt idx="243">
                  <c:v>-9.57</c:v>
                </c:pt>
                <c:pt idx="244">
                  <c:v>-10.11</c:v>
                </c:pt>
                <c:pt idx="245">
                  <c:v>-11.72</c:v>
                </c:pt>
                <c:pt idx="246">
                  <c:v>-9.68</c:v>
                </c:pt>
                <c:pt idx="247">
                  <c:v>-9.93</c:v>
                </c:pt>
                <c:pt idx="248">
                  <c:v>-10.3</c:v>
                </c:pt>
                <c:pt idx="249">
                  <c:v>-10</c:v>
                </c:pt>
                <c:pt idx="250">
                  <c:v>-9.77</c:v>
                </c:pt>
                <c:pt idx="251">
                  <c:v>-9.4</c:v>
                </c:pt>
                <c:pt idx="252">
                  <c:v>-9.57</c:v>
                </c:pt>
                <c:pt idx="253">
                  <c:v>-9.57</c:v>
                </c:pt>
                <c:pt idx="254">
                  <c:v>-9.02</c:v>
                </c:pt>
                <c:pt idx="255">
                  <c:v>-9.4</c:v>
                </c:pt>
                <c:pt idx="256">
                  <c:v>-8.7200000000000006</c:v>
                </c:pt>
                <c:pt idx="257">
                  <c:v>-8.35</c:v>
                </c:pt>
                <c:pt idx="258">
                  <c:v>-8</c:v>
                </c:pt>
                <c:pt idx="259">
                  <c:v>-8.57</c:v>
                </c:pt>
                <c:pt idx="260">
                  <c:v>-7.52</c:v>
                </c:pt>
                <c:pt idx="261">
                  <c:v>-8.51</c:v>
                </c:pt>
                <c:pt idx="262">
                  <c:v>-9.31</c:v>
                </c:pt>
                <c:pt idx="263">
                  <c:v>-9.9600000000000009</c:v>
                </c:pt>
                <c:pt idx="264">
                  <c:v>-8.27</c:v>
                </c:pt>
                <c:pt idx="265">
                  <c:v>-9.35</c:v>
                </c:pt>
                <c:pt idx="266">
                  <c:v>-9.8000000000000007</c:v>
                </c:pt>
                <c:pt idx="267">
                  <c:v>-9.65</c:v>
                </c:pt>
                <c:pt idx="268">
                  <c:v>-9.65</c:v>
                </c:pt>
                <c:pt idx="269">
                  <c:v>-3.08</c:v>
                </c:pt>
                <c:pt idx="270">
                  <c:v>-8.8000000000000007</c:v>
                </c:pt>
                <c:pt idx="271">
                  <c:v>-8.4499999999999993</c:v>
                </c:pt>
                <c:pt idx="272">
                  <c:v>-8.14</c:v>
                </c:pt>
                <c:pt idx="273">
                  <c:v>-8.74</c:v>
                </c:pt>
                <c:pt idx="274">
                  <c:v>-8.92</c:v>
                </c:pt>
                <c:pt idx="275">
                  <c:v>-8.73</c:v>
                </c:pt>
                <c:pt idx="276">
                  <c:v>-8.8699999999999992</c:v>
                </c:pt>
                <c:pt idx="277">
                  <c:v>-8.89</c:v>
                </c:pt>
                <c:pt idx="278">
                  <c:v>-8.5500000000000007</c:v>
                </c:pt>
                <c:pt idx="279">
                  <c:v>-8.25</c:v>
                </c:pt>
                <c:pt idx="280">
                  <c:v>-8.58</c:v>
                </c:pt>
                <c:pt idx="281">
                  <c:v>-8.93</c:v>
                </c:pt>
                <c:pt idx="282">
                  <c:v>-8.49</c:v>
                </c:pt>
                <c:pt idx="283">
                  <c:v>-7.83</c:v>
                </c:pt>
                <c:pt idx="284">
                  <c:v>-7.74</c:v>
                </c:pt>
                <c:pt idx="285">
                  <c:v>-7.68</c:v>
                </c:pt>
                <c:pt idx="286">
                  <c:v>-7.99</c:v>
                </c:pt>
                <c:pt idx="287">
                  <c:v>-7.76</c:v>
                </c:pt>
                <c:pt idx="288">
                  <c:v>-8.1199999999999992</c:v>
                </c:pt>
                <c:pt idx="289">
                  <c:v>-8.36</c:v>
                </c:pt>
                <c:pt idx="290">
                  <c:v>-8.08</c:v>
                </c:pt>
                <c:pt idx="291">
                  <c:v>-8.4</c:v>
                </c:pt>
                <c:pt idx="292">
                  <c:v>-8.4600000000000009</c:v>
                </c:pt>
                <c:pt idx="293">
                  <c:v>-8.52</c:v>
                </c:pt>
                <c:pt idx="294">
                  <c:v>-8.33</c:v>
                </c:pt>
                <c:pt idx="295">
                  <c:v>-8.9</c:v>
                </c:pt>
                <c:pt idx="296">
                  <c:v>-8.18</c:v>
                </c:pt>
                <c:pt idx="297">
                  <c:v>-8.15</c:v>
                </c:pt>
                <c:pt idx="298">
                  <c:v>-8.07</c:v>
                </c:pt>
                <c:pt idx="299">
                  <c:v>-8.2799999999999994</c:v>
                </c:pt>
                <c:pt idx="300">
                  <c:v>-7.99</c:v>
                </c:pt>
                <c:pt idx="301">
                  <c:v>-8.64</c:v>
                </c:pt>
                <c:pt idx="302">
                  <c:v>-8.5299999999999994</c:v>
                </c:pt>
                <c:pt idx="303">
                  <c:v>-9.3800000000000008</c:v>
                </c:pt>
                <c:pt idx="304">
                  <c:v>-10</c:v>
                </c:pt>
                <c:pt idx="305">
                  <c:v>-8.4700000000000006</c:v>
                </c:pt>
                <c:pt idx="306">
                  <c:v>-9.17</c:v>
                </c:pt>
                <c:pt idx="307">
                  <c:v>-8.9499999999999993</c:v>
                </c:pt>
                <c:pt idx="308">
                  <c:v>-9.43</c:v>
                </c:pt>
                <c:pt idx="309">
                  <c:v>-8.99</c:v>
                </c:pt>
                <c:pt idx="310">
                  <c:v>-8.84</c:v>
                </c:pt>
                <c:pt idx="311">
                  <c:v>-9.0399999999999991</c:v>
                </c:pt>
                <c:pt idx="312">
                  <c:v>-8.73</c:v>
                </c:pt>
                <c:pt idx="313">
                  <c:v>-9.25</c:v>
                </c:pt>
                <c:pt idx="314">
                  <c:v>-9.43</c:v>
                </c:pt>
                <c:pt idx="315">
                  <c:v>-8.82</c:v>
                </c:pt>
                <c:pt idx="316">
                  <c:v>-8.61</c:v>
                </c:pt>
                <c:pt idx="317">
                  <c:v>-8.93</c:v>
                </c:pt>
                <c:pt idx="318">
                  <c:v>-8.2799999999999994</c:v>
                </c:pt>
                <c:pt idx="319">
                  <c:v>-8.1199999999999992</c:v>
                </c:pt>
                <c:pt idx="320">
                  <c:v>-8.39</c:v>
                </c:pt>
                <c:pt idx="321">
                  <c:v>-7.99</c:v>
                </c:pt>
                <c:pt idx="322">
                  <c:v>-7.91</c:v>
                </c:pt>
                <c:pt idx="323">
                  <c:v>-8.2899999999999991</c:v>
                </c:pt>
                <c:pt idx="324">
                  <c:v>-7.41</c:v>
                </c:pt>
                <c:pt idx="325">
                  <c:v>-8.08</c:v>
                </c:pt>
                <c:pt idx="326">
                  <c:v>-8.66</c:v>
                </c:pt>
                <c:pt idx="327">
                  <c:v>-8.66</c:v>
                </c:pt>
                <c:pt idx="328">
                  <c:v>-8.67</c:v>
                </c:pt>
                <c:pt idx="329">
                  <c:v>-8.83</c:v>
                </c:pt>
                <c:pt idx="330">
                  <c:v>-8.74</c:v>
                </c:pt>
                <c:pt idx="331">
                  <c:v>-8.57</c:v>
                </c:pt>
                <c:pt idx="332">
                  <c:v>-8.81</c:v>
                </c:pt>
                <c:pt idx="333">
                  <c:v>-8.93</c:v>
                </c:pt>
                <c:pt idx="334">
                  <c:v>-9.3699999999999992</c:v>
                </c:pt>
                <c:pt idx="335">
                  <c:v>-8.8699999999999992</c:v>
                </c:pt>
                <c:pt idx="336">
                  <c:v>-8.6999999999999993</c:v>
                </c:pt>
                <c:pt idx="337">
                  <c:v>-8</c:v>
                </c:pt>
                <c:pt idx="338">
                  <c:v>-8.34</c:v>
                </c:pt>
                <c:pt idx="339">
                  <c:v>-8.26</c:v>
                </c:pt>
                <c:pt idx="340">
                  <c:v>-8.2899999999999991</c:v>
                </c:pt>
                <c:pt idx="341">
                  <c:v>-7.96</c:v>
                </c:pt>
                <c:pt idx="342">
                  <c:v>-8.17</c:v>
                </c:pt>
                <c:pt idx="343">
                  <c:v>-7.69</c:v>
                </c:pt>
                <c:pt idx="344">
                  <c:v>-7.91</c:v>
                </c:pt>
                <c:pt idx="345">
                  <c:v>-7.84</c:v>
                </c:pt>
                <c:pt idx="346">
                  <c:v>-7.83</c:v>
                </c:pt>
                <c:pt idx="347">
                  <c:v>-7.98</c:v>
                </c:pt>
                <c:pt idx="348">
                  <c:v>-8.2200000000000006</c:v>
                </c:pt>
                <c:pt idx="349">
                  <c:v>-9.1</c:v>
                </c:pt>
                <c:pt idx="350">
                  <c:v>-8.39</c:v>
                </c:pt>
                <c:pt idx="351">
                  <c:v>-8.58</c:v>
                </c:pt>
                <c:pt idx="352">
                  <c:v>-8.52</c:v>
                </c:pt>
                <c:pt idx="353">
                  <c:v>-8.36</c:v>
                </c:pt>
                <c:pt idx="354">
                  <c:v>-8.25</c:v>
                </c:pt>
                <c:pt idx="355">
                  <c:v>-8.5</c:v>
                </c:pt>
                <c:pt idx="356">
                  <c:v>-8.48</c:v>
                </c:pt>
                <c:pt idx="357">
                  <c:v>-8.49</c:v>
                </c:pt>
                <c:pt idx="358">
                  <c:v>-8.85</c:v>
                </c:pt>
                <c:pt idx="359">
                  <c:v>-8.11</c:v>
                </c:pt>
                <c:pt idx="360">
                  <c:v>-8.2899999999999991</c:v>
                </c:pt>
                <c:pt idx="361">
                  <c:v>-8.36</c:v>
                </c:pt>
                <c:pt idx="362">
                  <c:v>-8.15</c:v>
                </c:pt>
                <c:pt idx="363">
                  <c:v>-8.2799999999999994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'NH  Vermunt D14C'!$K$3</c:f>
              <c:strCache>
                <c:ptCount val="1"/>
                <c:pt idx="0">
                  <c:v>delta 14C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E42BED"/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xVal>
            <c:numRef>
              <c:f>'NH  Vermunt D14C'!$I$4:$I$367</c:f>
              <c:numCache>
                <c:formatCode>0.00</c:formatCode>
                <c:ptCount val="364"/>
                <c:pt idx="0">
                  <c:v>1959.1899572649572</c:v>
                </c:pt>
                <c:pt idx="1">
                  <c:v>1959.2177350427351</c:v>
                </c:pt>
                <c:pt idx="2">
                  <c:v>1959.2502136752137</c:v>
                </c:pt>
                <c:pt idx="3">
                  <c:v>1959.2946581196582</c:v>
                </c:pt>
                <c:pt idx="4">
                  <c:v>1959.3188034188036</c:v>
                </c:pt>
                <c:pt idx="5">
                  <c:v>1959.3438034188034</c:v>
                </c:pt>
                <c:pt idx="6">
                  <c:v>1959.3715811965812</c:v>
                </c:pt>
                <c:pt idx="7">
                  <c:v>1959.4346153846154</c:v>
                </c:pt>
                <c:pt idx="8">
                  <c:v>1959.5115384615385</c:v>
                </c:pt>
                <c:pt idx="9">
                  <c:v>1959.5606837606836</c:v>
                </c:pt>
                <c:pt idx="10">
                  <c:v>1959.6653846153845</c:v>
                </c:pt>
                <c:pt idx="11">
                  <c:v>1959.7423076923076</c:v>
                </c:pt>
                <c:pt idx="12">
                  <c:v>1959.7914529914528</c:v>
                </c:pt>
                <c:pt idx="13">
                  <c:v>1959.8192307692307</c:v>
                </c:pt>
                <c:pt idx="14">
                  <c:v>1959.8961538461538</c:v>
                </c:pt>
                <c:pt idx="15">
                  <c:v>1959.9730769230769</c:v>
                </c:pt>
                <c:pt idx="16">
                  <c:v>1960.1297008547008</c:v>
                </c:pt>
                <c:pt idx="17">
                  <c:v>1960.231623931624</c:v>
                </c:pt>
                <c:pt idx="18">
                  <c:v>1960.2529914529914</c:v>
                </c:pt>
                <c:pt idx="19">
                  <c:v>1960.2807692307692</c:v>
                </c:pt>
                <c:pt idx="20">
                  <c:v>1960.3715811965812</c:v>
                </c:pt>
                <c:pt idx="21">
                  <c:v>1960.4346153846154</c:v>
                </c:pt>
                <c:pt idx="22">
                  <c:v>1960.5115384615385</c:v>
                </c:pt>
                <c:pt idx="23">
                  <c:v>1960.5884615384614</c:v>
                </c:pt>
                <c:pt idx="24">
                  <c:v>1960.6653846153845</c:v>
                </c:pt>
                <c:pt idx="25">
                  <c:v>1960.7423076923076</c:v>
                </c:pt>
                <c:pt idx="26">
                  <c:v>1960.8192307692307</c:v>
                </c:pt>
                <c:pt idx="27">
                  <c:v>1960.8961538461538</c:v>
                </c:pt>
                <c:pt idx="28">
                  <c:v>1960.9730769230769</c:v>
                </c:pt>
                <c:pt idx="29">
                  <c:v>1961.126923076923</c:v>
                </c:pt>
                <c:pt idx="30">
                  <c:v>1961.2038461538461</c:v>
                </c:pt>
                <c:pt idx="31">
                  <c:v>1961.2807692307692</c:v>
                </c:pt>
                <c:pt idx="32">
                  <c:v>1961.3576923076923</c:v>
                </c:pt>
                <c:pt idx="33">
                  <c:v>1961.4346153846154</c:v>
                </c:pt>
                <c:pt idx="34">
                  <c:v>1961.5115384615385</c:v>
                </c:pt>
                <c:pt idx="35">
                  <c:v>1961.5884615384614</c:v>
                </c:pt>
                <c:pt idx="36">
                  <c:v>1961.6653846153845</c:v>
                </c:pt>
                <c:pt idx="37">
                  <c:v>1961.7561965811965</c:v>
                </c:pt>
                <c:pt idx="38">
                  <c:v>1961.8192307692307</c:v>
                </c:pt>
                <c:pt idx="39">
                  <c:v>1961.9730769230769</c:v>
                </c:pt>
                <c:pt idx="40">
                  <c:v>1962.1297008547008</c:v>
                </c:pt>
                <c:pt idx="41">
                  <c:v>1962.231623931624</c:v>
                </c:pt>
                <c:pt idx="42">
                  <c:v>1962.3085470085471</c:v>
                </c:pt>
                <c:pt idx="43">
                  <c:v>1962.4401709401711</c:v>
                </c:pt>
                <c:pt idx="44">
                  <c:v>1962.6162393162392</c:v>
                </c:pt>
                <c:pt idx="45">
                  <c:v>1962.6653846153845</c:v>
                </c:pt>
                <c:pt idx="46">
                  <c:v>1962.7423076923076</c:v>
                </c:pt>
                <c:pt idx="47">
                  <c:v>1962.8192307692307</c:v>
                </c:pt>
                <c:pt idx="48">
                  <c:v>1962.8961538461538</c:v>
                </c:pt>
                <c:pt idx="49">
                  <c:v>1963.126923076923</c:v>
                </c:pt>
                <c:pt idx="50">
                  <c:v>1963.2038461538461</c:v>
                </c:pt>
                <c:pt idx="51">
                  <c:v>1963.2529914529914</c:v>
                </c:pt>
                <c:pt idx="52">
                  <c:v>1963.283547008547</c:v>
                </c:pt>
                <c:pt idx="53">
                  <c:v>1963.3299145299145</c:v>
                </c:pt>
                <c:pt idx="54">
                  <c:v>1963.3576923076923</c:v>
                </c:pt>
                <c:pt idx="55">
                  <c:v>1963.4068376068376</c:v>
                </c:pt>
                <c:pt idx="56">
                  <c:v>1963.4346153846154</c:v>
                </c:pt>
                <c:pt idx="57">
                  <c:v>1963.4837606837607</c:v>
                </c:pt>
                <c:pt idx="58">
                  <c:v>1963.5115384615385</c:v>
                </c:pt>
                <c:pt idx="59">
                  <c:v>1963.5606837606836</c:v>
                </c:pt>
                <c:pt idx="60">
                  <c:v>1963.5884615384614</c:v>
                </c:pt>
                <c:pt idx="61">
                  <c:v>1963.6376068376067</c:v>
                </c:pt>
                <c:pt idx="62">
                  <c:v>1963.6653846153845</c:v>
                </c:pt>
                <c:pt idx="63">
                  <c:v>1963.7145299145297</c:v>
                </c:pt>
                <c:pt idx="64">
                  <c:v>1963.7423076923076</c:v>
                </c:pt>
                <c:pt idx="65">
                  <c:v>1963.8192307692307</c:v>
                </c:pt>
                <c:pt idx="66">
                  <c:v>1963.8961538461538</c:v>
                </c:pt>
                <c:pt idx="67">
                  <c:v>1963.9730769230769</c:v>
                </c:pt>
                <c:pt idx="68">
                  <c:v>1964.126923076923</c:v>
                </c:pt>
                <c:pt idx="69">
                  <c:v>1964.2038461538461</c:v>
                </c:pt>
                <c:pt idx="70">
                  <c:v>1964.2807692307692</c:v>
                </c:pt>
                <c:pt idx="71">
                  <c:v>1964.3576923076923</c:v>
                </c:pt>
                <c:pt idx="72">
                  <c:v>1964.4346153846154</c:v>
                </c:pt>
                <c:pt idx="73">
                  <c:v>1964.5115384615385</c:v>
                </c:pt>
                <c:pt idx="74">
                  <c:v>1964.5884615384614</c:v>
                </c:pt>
                <c:pt idx="75">
                  <c:v>1964.6653846153845</c:v>
                </c:pt>
                <c:pt idx="76">
                  <c:v>1964.7423076923076</c:v>
                </c:pt>
                <c:pt idx="77">
                  <c:v>1964.8192307692307</c:v>
                </c:pt>
                <c:pt idx="78">
                  <c:v>1964.8961538461538</c:v>
                </c:pt>
                <c:pt idx="79">
                  <c:v>1964.9730769230769</c:v>
                </c:pt>
                <c:pt idx="80">
                  <c:v>1965.126923076923</c:v>
                </c:pt>
                <c:pt idx="81">
                  <c:v>1965.2094017094018</c:v>
                </c:pt>
                <c:pt idx="82">
                  <c:v>1965.2807692307692</c:v>
                </c:pt>
                <c:pt idx="83">
                  <c:v>1965.3576923076923</c:v>
                </c:pt>
                <c:pt idx="84">
                  <c:v>1965.4346153846154</c:v>
                </c:pt>
                <c:pt idx="85">
                  <c:v>1965.5115384615385</c:v>
                </c:pt>
                <c:pt idx="86">
                  <c:v>1965.6162393162392</c:v>
                </c:pt>
                <c:pt idx="87">
                  <c:v>1965.6653846153845</c:v>
                </c:pt>
                <c:pt idx="88">
                  <c:v>1965.7700854700854</c:v>
                </c:pt>
                <c:pt idx="89">
                  <c:v>1965.8470085470085</c:v>
                </c:pt>
                <c:pt idx="90">
                  <c:v>1965.8989316239315</c:v>
                </c:pt>
                <c:pt idx="91">
                  <c:v>1965.9730769230769</c:v>
                </c:pt>
                <c:pt idx="92">
                  <c:v>1966.1677350427351</c:v>
                </c:pt>
                <c:pt idx="93">
                  <c:v>1966.2232905982905</c:v>
                </c:pt>
                <c:pt idx="94">
                  <c:v>1966.3057692307693</c:v>
                </c:pt>
                <c:pt idx="95">
                  <c:v>1966.3771367521367</c:v>
                </c:pt>
                <c:pt idx="96">
                  <c:v>1966.4540598290598</c:v>
                </c:pt>
                <c:pt idx="97">
                  <c:v>1966.5309829059829</c:v>
                </c:pt>
                <c:pt idx="98">
                  <c:v>1966.6079059829058</c:v>
                </c:pt>
                <c:pt idx="99">
                  <c:v>1966.6848290598289</c:v>
                </c:pt>
                <c:pt idx="100">
                  <c:v>1966.761752136752</c:v>
                </c:pt>
                <c:pt idx="101">
                  <c:v>1966.8386752136751</c:v>
                </c:pt>
                <c:pt idx="102">
                  <c:v>1966.9155982905982</c:v>
                </c:pt>
                <c:pt idx="103">
                  <c:v>1966.9647435897436</c:v>
                </c:pt>
                <c:pt idx="104">
                  <c:v>1967.1463675213674</c:v>
                </c:pt>
                <c:pt idx="105">
                  <c:v>1967.2232905982905</c:v>
                </c:pt>
                <c:pt idx="106">
                  <c:v>1967.3002136752136</c:v>
                </c:pt>
                <c:pt idx="107">
                  <c:v>1967.3771367521367</c:v>
                </c:pt>
                <c:pt idx="108">
                  <c:v>1967.3985042735044</c:v>
                </c:pt>
                <c:pt idx="109">
                  <c:v>1967.6079059829058</c:v>
                </c:pt>
                <c:pt idx="110">
                  <c:v>1967.6848290598289</c:v>
                </c:pt>
                <c:pt idx="111">
                  <c:v>1967.761752136752</c:v>
                </c:pt>
                <c:pt idx="112">
                  <c:v>1967.8386752136751</c:v>
                </c:pt>
                <c:pt idx="113">
                  <c:v>1967.9155982905982</c:v>
                </c:pt>
                <c:pt idx="114">
                  <c:v>1967.9647435897436</c:v>
                </c:pt>
                <c:pt idx="115">
                  <c:v>1968.1677350427351</c:v>
                </c:pt>
                <c:pt idx="116">
                  <c:v>1968.2232905982905</c:v>
                </c:pt>
                <c:pt idx="117">
                  <c:v>1968.3002136752136</c:v>
                </c:pt>
                <c:pt idx="118">
                  <c:v>1968.3771367521367</c:v>
                </c:pt>
                <c:pt idx="119">
                  <c:v>1968.3985042735044</c:v>
                </c:pt>
                <c:pt idx="120">
                  <c:v>1968.4540598290598</c:v>
                </c:pt>
                <c:pt idx="121">
                  <c:v>1968.5309829059829</c:v>
                </c:pt>
                <c:pt idx="122">
                  <c:v>1968.6079059829058</c:v>
                </c:pt>
                <c:pt idx="123">
                  <c:v>1968.6848290598289</c:v>
                </c:pt>
                <c:pt idx="124">
                  <c:v>1968.761752136752</c:v>
                </c:pt>
                <c:pt idx="125">
                  <c:v>1968.8386752136751</c:v>
                </c:pt>
                <c:pt idx="126">
                  <c:v>1968.9155982905982</c:v>
                </c:pt>
                <c:pt idx="127">
                  <c:v>1968.9952991452992</c:v>
                </c:pt>
                <c:pt idx="128">
                  <c:v>1969.1185897435898</c:v>
                </c:pt>
                <c:pt idx="129">
                  <c:v>1969.2260683760685</c:v>
                </c:pt>
                <c:pt idx="130">
                  <c:v>1969.3002136752136</c:v>
                </c:pt>
                <c:pt idx="131">
                  <c:v>1969.3771367521367</c:v>
                </c:pt>
                <c:pt idx="132">
                  <c:v>1969.4540598290598</c:v>
                </c:pt>
                <c:pt idx="133">
                  <c:v>1969.5032051282053</c:v>
                </c:pt>
                <c:pt idx="134">
                  <c:v>1969.6079059829058</c:v>
                </c:pt>
                <c:pt idx="135">
                  <c:v>1969.6848290598289</c:v>
                </c:pt>
                <c:pt idx="136">
                  <c:v>1969.761752136752</c:v>
                </c:pt>
                <c:pt idx="137">
                  <c:v>1969.8108974358975</c:v>
                </c:pt>
                <c:pt idx="138">
                  <c:v>1969.8878205128206</c:v>
                </c:pt>
                <c:pt idx="139">
                  <c:v>1969.9675213675214</c:v>
                </c:pt>
                <c:pt idx="140">
                  <c:v>1970.1185897435898</c:v>
                </c:pt>
                <c:pt idx="141">
                  <c:v>1970.1677350427351</c:v>
                </c:pt>
                <c:pt idx="142">
                  <c:v>1970.2779914529915</c:v>
                </c:pt>
                <c:pt idx="143">
                  <c:v>1970.3493589743591</c:v>
                </c:pt>
                <c:pt idx="144">
                  <c:v>1970.4262820512822</c:v>
                </c:pt>
                <c:pt idx="145">
                  <c:v>1970.5032051282053</c:v>
                </c:pt>
                <c:pt idx="146">
                  <c:v>1970.5801282051282</c:v>
                </c:pt>
                <c:pt idx="147">
                  <c:v>1970.6570512820513</c:v>
                </c:pt>
                <c:pt idx="148">
                  <c:v>1970.7339743589744</c:v>
                </c:pt>
                <c:pt idx="149">
                  <c:v>1970.8108974358975</c:v>
                </c:pt>
                <c:pt idx="150">
                  <c:v>1970.8878205128206</c:v>
                </c:pt>
                <c:pt idx="151">
                  <c:v>1970.9675213675214</c:v>
                </c:pt>
                <c:pt idx="152">
                  <c:v>1971.1185897435898</c:v>
                </c:pt>
                <c:pt idx="153">
                  <c:v>1971.1955128205129</c:v>
                </c:pt>
                <c:pt idx="154">
                  <c:v>1971.2446581196582</c:v>
                </c:pt>
                <c:pt idx="155">
                  <c:v>1971.3493589743591</c:v>
                </c:pt>
                <c:pt idx="156">
                  <c:v>1971.4262820512822</c:v>
                </c:pt>
                <c:pt idx="157">
                  <c:v>1971.5032051282053</c:v>
                </c:pt>
                <c:pt idx="158">
                  <c:v>1971.5801282051282</c:v>
                </c:pt>
                <c:pt idx="159">
                  <c:v>1971.6570512820513</c:v>
                </c:pt>
                <c:pt idx="160">
                  <c:v>1971.7339743589744</c:v>
                </c:pt>
                <c:pt idx="161">
                  <c:v>1971.8136752136752</c:v>
                </c:pt>
                <c:pt idx="162">
                  <c:v>1971.8878205128206</c:v>
                </c:pt>
                <c:pt idx="163">
                  <c:v>1971.9647435897436</c:v>
                </c:pt>
                <c:pt idx="164">
                  <c:v>1972.1185897435898</c:v>
                </c:pt>
                <c:pt idx="165">
                  <c:v>1972.1955128205129</c:v>
                </c:pt>
                <c:pt idx="166">
                  <c:v>1972.272435897436</c:v>
                </c:pt>
                <c:pt idx="167">
                  <c:v>1972.3493589743591</c:v>
                </c:pt>
                <c:pt idx="168">
                  <c:v>1972.4262820512822</c:v>
                </c:pt>
                <c:pt idx="169">
                  <c:v>1972.4754273504275</c:v>
                </c:pt>
                <c:pt idx="170">
                  <c:v>1972.5309829059829</c:v>
                </c:pt>
                <c:pt idx="171">
                  <c:v>1972.6079059829058</c:v>
                </c:pt>
                <c:pt idx="172">
                  <c:v>1972.6876068376068</c:v>
                </c:pt>
                <c:pt idx="173">
                  <c:v>1972.841452991453</c:v>
                </c:pt>
                <c:pt idx="174">
                  <c:v>1972.9952991452992</c:v>
                </c:pt>
                <c:pt idx="175">
                  <c:v>1973.1463675213674</c:v>
                </c:pt>
                <c:pt idx="176">
                  <c:v>1973.1677350427351</c:v>
                </c:pt>
                <c:pt idx="177">
                  <c:v>1973.1955128205129</c:v>
                </c:pt>
                <c:pt idx="178">
                  <c:v>1973.2260683760685</c:v>
                </c:pt>
                <c:pt idx="179">
                  <c:v>1973.2474358974359</c:v>
                </c:pt>
                <c:pt idx="180">
                  <c:v>1973.2752136752138</c:v>
                </c:pt>
                <c:pt idx="181">
                  <c:v>1973.3029914529916</c:v>
                </c:pt>
                <c:pt idx="182">
                  <c:v>1973.3215811965813</c:v>
                </c:pt>
                <c:pt idx="183">
                  <c:v>1973.3493589743591</c:v>
                </c:pt>
                <c:pt idx="184">
                  <c:v>1973.4262820512822</c:v>
                </c:pt>
                <c:pt idx="185">
                  <c:v>1973.6079059829058</c:v>
                </c:pt>
                <c:pt idx="186">
                  <c:v>1973.761752136752</c:v>
                </c:pt>
                <c:pt idx="187">
                  <c:v>1973.7886752136751</c:v>
                </c:pt>
                <c:pt idx="188">
                  <c:v>1973.9155982905982</c:v>
                </c:pt>
                <c:pt idx="189">
                  <c:v>1973.9702991452991</c:v>
                </c:pt>
                <c:pt idx="190">
                  <c:v>1974.6079059829058</c:v>
                </c:pt>
                <c:pt idx="191">
                  <c:v>1974.7367521367521</c:v>
                </c:pt>
                <c:pt idx="192">
                  <c:v>1974.841452991453</c:v>
                </c:pt>
                <c:pt idx="193">
                  <c:v>1974.9155982905982</c:v>
                </c:pt>
                <c:pt idx="194">
                  <c:v>1974.9925213675212</c:v>
                </c:pt>
                <c:pt idx="195">
                  <c:v>1975.1185897435898</c:v>
                </c:pt>
                <c:pt idx="196">
                  <c:v>1975.2232905982905</c:v>
                </c:pt>
                <c:pt idx="197">
                  <c:v>1975.3002136752136</c:v>
                </c:pt>
                <c:pt idx="198">
                  <c:v>1975.3985042735044</c:v>
                </c:pt>
                <c:pt idx="199">
                  <c:v>1975.4540598290598</c:v>
                </c:pt>
                <c:pt idx="200">
                  <c:v>1975.9155982905982</c:v>
                </c:pt>
                <c:pt idx="201">
                  <c:v>1975.9647435897436</c:v>
                </c:pt>
                <c:pt idx="202">
                  <c:v>1976.1677350427351</c:v>
                </c:pt>
                <c:pt idx="203">
                  <c:v>1976.272435897436</c:v>
                </c:pt>
                <c:pt idx="204">
                  <c:v>1976.3002136752136</c:v>
                </c:pt>
                <c:pt idx="205">
                  <c:v>1976.3771367521367</c:v>
                </c:pt>
                <c:pt idx="206">
                  <c:v>1976.4540598290598</c:v>
                </c:pt>
                <c:pt idx="207">
                  <c:v>1976.4782051282052</c:v>
                </c:pt>
                <c:pt idx="208">
                  <c:v>1976.5087606837608</c:v>
                </c:pt>
                <c:pt idx="209">
                  <c:v>1976.5829059829059</c:v>
                </c:pt>
                <c:pt idx="210">
                  <c:v>1976.6134615384615</c:v>
                </c:pt>
                <c:pt idx="211">
                  <c:v>1976.6292735042734</c:v>
                </c:pt>
                <c:pt idx="212">
                  <c:v>1976.6848290598289</c:v>
                </c:pt>
                <c:pt idx="213">
                  <c:v>1976.7339743589744</c:v>
                </c:pt>
                <c:pt idx="214">
                  <c:v>1976.761752136752</c:v>
                </c:pt>
                <c:pt idx="215">
                  <c:v>1976.8905982905983</c:v>
                </c:pt>
                <c:pt idx="216">
                  <c:v>1976.9155982905982</c:v>
                </c:pt>
                <c:pt idx="217">
                  <c:v>1976.9647435897436</c:v>
                </c:pt>
                <c:pt idx="218">
                  <c:v>1976.9925213675212</c:v>
                </c:pt>
                <c:pt idx="219">
                  <c:v>1977.1185897435898</c:v>
                </c:pt>
                <c:pt idx="220">
                  <c:v>1977.1491452991454</c:v>
                </c:pt>
                <c:pt idx="221">
                  <c:v>1977.1955128205129</c:v>
                </c:pt>
                <c:pt idx="222">
                  <c:v>1977.2232905982905</c:v>
                </c:pt>
                <c:pt idx="223">
                  <c:v>1977.272435897436</c:v>
                </c:pt>
                <c:pt idx="224">
                  <c:v>1977.3029914529916</c:v>
                </c:pt>
                <c:pt idx="225">
                  <c:v>1977.3493589743591</c:v>
                </c:pt>
                <c:pt idx="226">
                  <c:v>1977.4040598290599</c:v>
                </c:pt>
                <c:pt idx="227">
                  <c:v>1977.4262820512822</c:v>
                </c:pt>
                <c:pt idx="228">
                  <c:v>1977.4754273504275</c:v>
                </c:pt>
                <c:pt idx="229">
                  <c:v>1977.5032051282053</c:v>
                </c:pt>
                <c:pt idx="230">
                  <c:v>1977.5337606837609</c:v>
                </c:pt>
                <c:pt idx="231">
                  <c:v>1977.6106837606837</c:v>
                </c:pt>
                <c:pt idx="232">
                  <c:v>1977.6570512820513</c:v>
                </c:pt>
                <c:pt idx="233">
                  <c:v>1977.6848290598289</c:v>
                </c:pt>
                <c:pt idx="234">
                  <c:v>1977.7061965811965</c:v>
                </c:pt>
                <c:pt idx="235">
                  <c:v>1977.841452991453</c:v>
                </c:pt>
                <c:pt idx="236">
                  <c:v>1977.8600427350427</c:v>
                </c:pt>
                <c:pt idx="237">
                  <c:v>1977.9647435897436</c:v>
                </c:pt>
                <c:pt idx="238">
                  <c:v>1977.9952991452992</c:v>
                </c:pt>
                <c:pt idx="239">
                  <c:v>1978.1185897435898</c:v>
                </c:pt>
                <c:pt idx="240">
                  <c:v>1978.1463675213674</c:v>
                </c:pt>
                <c:pt idx="241">
                  <c:v>1978.1705128205128</c:v>
                </c:pt>
                <c:pt idx="242">
                  <c:v>1978.1955128205129</c:v>
                </c:pt>
                <c:pt idx="243">
                  <c:v>1978.2260683760685</c:v>
                </c:pt>
                <c:pt idx="244">
                  <c:v>1978.2474358974359</c:v>
                </c:pt>
                <c:pt idx="245">
                  <c:v>1978.2752136752138</c:v>
                </c:pt>
                <c:pt idx="246">
                  <c:v>1978.3002136752136</c:v>
                </c:pt>
                <c:pt idx="247">
                  <c:v>1978.3215811965813</c:v>
                </c:pt>
                <c:pt idx="248">
                  <c:v>1978.3521367521369</c:v>
                </c:pt>
                <c:pt idx="249">
                  <c:v>1978.3799145299147</c:v>
                </c:pt>
                <c:pt idx="250">
                  <c:v>1978.4040598290599</c:v>
                </c:pt>
                <c:pt idx="251">
                  <c:v>1978.42905982906</c:v>
                </c:pt>
                <c:pt idx="252">
                  <c:v>1978.4540598290598</c:v>
                </c:pt>
                <c:pt idx="253">
                  <c:v>1978.4782051282052</c:v>
                </c:pt>
                <c:pt idx="254">
                  <c:v>1978.5309829059829</c:v>
                </c:pt>
                <c:pt idx="255">
                  <c:v>1978.5523504273503</c:v>
                </c:pt>
                <c:pt idx="256">
                  <c:v>1978.5801282051282</c:v>
                </c:pt>
                <c:pt idx="257">
                  <c:v>1978.6079059829058</c:v>
                </c:pt>
                <c:pt idx="258">
                  <c:v>1978.6292735042734</c:v>
                </c:pt>
                <c:pt idx="259">
                  <c:v>1978.659829059829</c:v>
                </c:pt>
                <c:pt idx="260">
                  <c:v>1978.6876068376068</c:v>
                </c:pt>
                <c:pt idx="261">
                  <c:v>1978.7061965811965</c:v>
                </c:pt>
                <c:pt idx="262">
                  <c:v>1978.7645299145299</c:v>
                </c:pt>
                <c:pt idx="263">
                  <c:v>1978.7831196581196</c:v>
                </c:pt>
                <c:pt idx="264">
                  <c:v>1978.8136752136752</c:v>
                </c:pt>
                <c:pt idx="265">
                  <c:v>1978.8386752136751</c:v>
                </c:pt>
                <c:pt idx="266">
                  <c:v>1978.8600427350427</c:v>
                </c:pt>
                <c:pt idx="267">
                  <c:v>1978.9155982905982</c:v>
                </c:pt>
                <c:pt idx="268">
                  <c:v>1978.9647435897436</c:v>
                </c:pt>
                <c:pt idx="269">
                  <c:v>1979.0935897435897</c:v>
                </c:pt>
                <c:pt idx="270">
                  <c:v>1979.1463675213674</c:v>
                </c:pt>
                <c:pt idx="271">
                  <c:v>1979.1677350427351</c:v>
                </c:pt>
                <c:pt idx="272">
                  <c:v>1979.2260683760685</c:v>
                </c:pt>
                <c:pt idx="273">
                  <c:v>1979.2446581196582</c:v>
                </c:pt>
                <c:pt idx="274">
                  <c:v>1979.2752136752138</c:v>
                </c:pt>
                <c:pt idx="275">
                  <c:v>1979.3002136752136</c:v>
                </c:pt>
                <c:pt idx="276">
                  <c:v>1979.3521367521369</c:v>
                </c:pt>
                <c:pt idx="277">
                  <c:v>1979.3985042735044</c:v>
                </c:pt>
                <c:pt idx="278">
                  <c:v>1979.4262820512822</c:v>
                </c:pt>
                <c:pt idx="279">
                  <c:v>1979.4596153846155</c:v>
                </c:pt>
                <c:pt idx="280">
                  <c:v>1979.4893162393164</c:v>
                </c:pt>
                <c:pt idx="281">
                  <c:v>1979.5309829059829</c:v>
                </c:pt>
                <c:pt idx="282">
                  <c:v>1979.5801282051282</c:v>
                </c:pt>
                <c:pt idx="283">
                  <c:v>1979.6320512820512</c:v>
                </c:pt>
                <c:pt idx="284">
                  <c:v>1979.6848290598289</c:v>
                </c:pt>
                <c:pt idx="285">
                  <c:v>1979.7061965811965</c:v>
                </c:pt>
                <c:pt idx="286">
                  <c:v>1979.7367521367521</c:v>
                </c:pt>
                <c:pt idx="287">
                  <c:v>1979.761752136752</c:v>
                </c:pt>
                <c:pt idx="288">
                  <c:v>1979.7831196581196</c:v>
                </c:pt>
                <c:pt idx="289">
                  <c:v>1979.8108974358975</c:v>
                </c:pt>
                <c:pt idx="290">
                  <c:v>1979.8878205128206</c:v>
                </c:pt>
                <c:pt idx="291">
                  <c:v>1979.9397435897436</c:v>
                </c:pt>
                <c:pt idx="292">
                  <c:v>1980.1185897435898</c:v>
                </c:pt>
                <c:pt idx="293">
                  <c:v>1980.1955128205129</c:v>
                </c:pt>
                <c:pt idx="294">
                  <c:v>1980.4262820512822</c:v>
                </c:pt>
                <c:pt idx="295">
                  <c:v>1980.5032051282053</c:v>
                </c:pt>
                <c:pt idx="296">
                  <c:v>1980.5309829059829</c:v>
                </c:pt>
                <c:pt idx="297">
                  <c:v>1980.6079059829058</c:v>
                </c:pt>
                <c:pt idx="298">
                  <c:v>1980.6570512820513</c:v>
                </c:pt>
                <c:pt idx="299">
                  <c:v>1980.7089743589743</c:v>
                </c:pt>
                <c:pt idx="300">
                  <c:v>1980.761752136752</c:v>
                </c:pt>
                <c:pt idx="301">
                  <c:v>1980.7831196581196</c:v>
                </c:pt>
                <c:pt idx="302">
                  <c:v>1980.8136752136752</c:v>
                </c:pt>
                <c:pt idx="303">
                  <c:v>1980.8600427350427</c:v>
                </c:pt>
                <c:pt idx="304">
                  <c:v>1980.8850427350426</c:v>
                </c:pt>
                <c:pt idx="305">
                  <c:v>1980.9183760683761</c:v>
                </c:pt>
                <c:pt idx="306">
                  <c:v>1980.9647435897436</c:v>
                </c:pt>
                <c:pt idx="307">
                  <c:v>1980.9925213675212</c:v>
                </c:pt>
                <c:pt idx="308">
                  <c:v>1981.090811965812</c:v>
                </c:pt>
                <c:pt idx="309">
                  <c:v>1981.1185897435898</c:v>
                </c:pt>
                <c:pt idx="310">
                  <c:v>1981.1463675213674</c:v>
                </c:pt>
                <c:pt idx="311">
                  <c:v>1981.1677350427351</c:v>
                </c:pt>
                <c:pt idx="312">
                  <c:v>1981.1955128205129</c:v>
                </c:pt>
                <c:pt idx="313">
                  <c:v>1981.2232905982905</c:v>
                </c:pt>
                <c:pt idx="314">
                  <c:v>1981.272435897436</c:v>
                </c:pt>
                <c:pt idx="315">
                  <c:v>1981.3002136752136</c:v>
                </c:pt>
                <c:pt idx="316">
                  <c:v>1981.3215811965813</c:v>
                </c:pt>
                <c:pt idx="317">
                  <c:v>1981.3493589743591</c:v>
                </c:pt>
                <c:pt idx="318">
                  <c:v>1981.3985042735044</c:v>
                </c:pt>
                <c:pt idx="319">
                  <c:v>1981.42905982906</c:v>
                </c:pt>
                <c:pt idx="320">
                  <c:v>1981.4754273504275</c:v>
                </c:pt>
                <c:pt idx="321">
                  <c:v>1981.505982905983</c:v>
                </c:pt>
                <c:pt idx="322">
                  <c:v>1981.5523504273503</c:v>
                </c:pt>
                <c:pt idx="323">
                  <c:v>1981.6079059829058</c:v>
                </c:pt>
                <c:pt idx="324">
                  <c:v>1981.6570512820513</c:v>
                </c:pt>
                <c:pt idx="325">
                  <c:v>1981.7339743589744</c:v>
                </c:pt>
                <c:pt idx="326">
                  <c:v>1981.841452991453</c:v>
                </c:pt>
                <c:pt idx="327">
                  <c:v>1981.9155982905982</c:v>
                </c:pt>
                <c:pt idx="328">
                  <c:v>1981.9647435897436</c:v>
                </c:pt>
                <c:pt idx="329">
                  <c:v>1982.090811965812</c:v>
                </c:pt>
                <c:pt idx="330">
                  <c:v>1982.1705128205128</c:v>
                </c:pt>
                <c:pt idx="331">
                  <c:v>1982.1955128205129</c:v>
                </c:pt>
                <c:pt idx="332">
                  <c:v>1982.2232905982905</c:v>
                </c:pt>
                <c:pt idx="333">
                  <c:v>1982.2474358974359</c:v>
                </c:pt>
                <c:pt idx="334">
                  <c:v>1982.3002136752136</c:v>
                </c:pt>
                <c:pt idx="335">
                  <c:v>1982.3215811965813</c:v>
                </c:pt>
                <c:pt idx="336">
                  <c:v>1982.3493589743591</c:v>
                </c:pt>
                <c:pt idx="337">
                  <c:v>1982.3771367521367</c:v>
                </c:pt>
                <c:pt idx="338">
                  <c:v>1982.42905982906</c:v>
                </c:pt>
                <c:pt idx="339">
                  <c:v>1982.4540598290598</c:v>
                </c:pt>
                <c:pt idx="340">
                  <c:v>1982.4754273504275</c:v>
                </c:pt>
                <c:pt idx="341">
                  <c:v>1982.5032051282053</c:v>
                </c:pt>
                <c:pt idx="342">
                  <c:v>1982.5309829059829</c:v>
                </c:pt>
                <c:pt idx="343">
                  <c:v>1982.5579059829058</c:v>
                </c:pt>
                <c:pt idx="344">
                  <c:v>1982.6292735042734</c:v>
                </c:pt>
                <c:pt idx="345">
                  <c:v>1982.659829059829</c:v>
                </c:pt>
                <c:pt idx="346">
                  <c:v>1982.7061965811965</c:v>
                </c:pt>
                <c:pt idx="347">
                  <c:v>1982.7339743589744</c:v>
                </c:pt>
                <c:pt idx="348">
                  <c:v>1982.761752136752</c:v>
                </c:pt>
                <c:pt idx="349">
                  <c:v>1982.9397435897436</c:v>
                </c:pt>
                <c:pt idx="350">
                  <c:v>1982.9647435897436</c:v>
                </c:pt>
                <c:pt idx="351">
                  <c:v>1982.998076923077</c:v>
                </c:pt>
                <c:pt idx="352">
                  <c:v>1983.1185897435898</c:v>
                </c:pt>
                <c:pt idx="353">
                  <c:v>1983.2232905982905</c:v>
                </c:pt>
                <c:pt idx="354">
                  <c:v>1983.272435897436</c:v>
                </c:pt>
                <c:pt idx="355">
                  <c:v>1983.3029914529916</c:v>
                </c:pt>
                <c:pt idx="356">
                  <c:v>1983.3215811965813</c:v>
                </c:pt>
                <c:pt idx="357">
                  <c:v>1983.3493589743591</c:v>
                </c:pt>
                <c:pt idx="358">
                  <c:v>1983.3771367521367</c:v>
                </c:pt>
                <c:pt idx="359">
                  <c:v>1983.3985042735044</c:v>
                </c:pt>
                <c:pt idx="360">
                  <c:v>1983.4235042735042</c:v>
                </c:pt>
                <c:pt idx="361">
                  <c:v>1983.4540598290598</c:v>
                </c:pt>
                <c:pt idx="362">
                  <c:v>1983.4782051282052</c:v>
                </c:pt>
                <c:pt idx="363">
                  <c:v>1983.5032051282053</c:v>
                </c:pt>
              </c:numCache>
            </c:numRef>
          </c:xVal>
          <c:yVal>
            <c:numRef>
              <c:f>'NH  Vermunt D14C'!$K$4:$K$367</c:f>
              <c:numCache>
                <c:formatCode>General</c:formatCode>
                <c:ptCount val="364"/>
                <c:pt idx="0">
                  <c:v>173</c:v>
                </c:pt>
                <c:pt idx="1">
                  <c:v>188</c:v>
                </c:pt>
                <c:pt idx="2">
                  <c:v>192</c:v>
                </c:pt>
                <c:pt idx="3">
                  <c:v>200</c:v>
                </c:pt>
                <c:pt idx="4">
                  <c:v>220</c:v>
                </c:pt>
                <c:pt idx="5">
                  <c:v>224</c:v>
                </c:pt>
                <c:pt idx="6">
                  <c:v>243</c:v>
                </c:pt>
                <c:pt idx="7">
                  <c:v>232</c:v>
                </c:pt>
                <c:pt idx="8">
                  <c:v>276</c:v>
                </c:pt>
                <c:pt idx="9">
                  <c:v>248</c:v>
                </c:pt>
                <c:pt idx="10">
                  <c:v>270</c:v>
                </c:pt>
                <c:pt idx="11">
                  <c:v>250</c:v>
                </c:pt>
                <c:pt idx="12">
                  <c:v>237</c:v>
                </c:pt>
                <c:pt idx="13">
                  <c:v>233</c:v>
                </c:pt>
                <c:pt idx="14">
                  <c:v>227</c:v>
                </c:pt>
                <c:pt idx="15">
                  <c:v>216</c:v>
                </c:pt>
                <c:pt idx="16">
                  <c:v>198</c:v>
                </c:pt>
                <c:pt idx="17">
                  <c:v>204</c:v>
                </c:pt>
                <c:pt idx="18">
                  <c:v>207</c:v>
                </c:pt>
                <c:pt idx="19">
                  <c:v>201</c:v>
                </c:pt>
                <c:pt idx="20">
                  <c:v>202</c:v>
                </c:pt>
                <c:pt idx="21">
                  <c:v>219</c:v>
                </c:pt>
                <c:pt idx="22">
                  <c:v>234</c:v>
                </c:pt>
                <c:pt idx="23">
                  <c:v>231</c:v>
                </c:pt>
                <c:pt idx="24">
                  <c:v>221</c:v>
                </c:pt>
                <c:pt idx="25">
                  <c:v>215</c:v>
                </c:pt>
                <c:pt idx="26">
                  <c:v>209</c:v>
                </c:pt>
                <c:pt idx="27">
                  <c:v>205</c:v>
                </c:pt>
                <c:pt idx="28">
                  <c:v>209</c:v>
                </c:pt>
                <c:pt idx="29">
                  <c:v>202</c:v>
                </c:pt>
                <c:pt idx="30">
                  <c:v>205</c:v>
                </c:pt>
                <c:pt idx="31">
                  <c:v>220</c:v>
                </c:pt>
                <c:pt idx="32">
                  <c:v>212</c:v>
                </c:pt>
                <c:pt idx="33">
                  <c:v>215</c:v>
                </c:pt>
                <c:pt idx="34">
                  <c:v>247</c:v>
                </c:pt>
                <c:pt idx="35">
                  <c:v>227</c:v>
                </c:pt>
                <c:pt idx="36">
                  <c:v>240</c:v>
                </c:pt>
                <c:pt idx="37">
                  <c:v>205</c:v>
                </c:pt>
                <c:pt idx="38">
                  <c:v>217</c:v>
                </c:pt>
                <c:pt idx="39">
                  <c:v>238</c:v>
                </c:pt>
                <c:pt idx="40">
                  <c:v>262</c:v>
                </c:pt>
                <c:pt idx="41">
                  <c:v>286</c:v>
                </c:pt>
                <c:pt idx="42">
                  <c:v>304</c:v>
                </c:pt>
                <c:pt idx="43">
                  <c:v>366</c:v>
                </c:pt>
                <c:pt idx="44">
                  <c:v>393</c:v>
                </c:pt>
                <c:pt idx="45">
                  <c:v>416</c:v>
                </c:pt>
                <c:pt idx="46">
                  <c:v>393</c:v>
                </c:pt>
                <c:pt idx="47">
                  <c:v>382</c:v>
                </c:pt>
                <c:pt idx="48">
                  <c:v>408</c:v>
                </c:pt>
                <c:pt idx="49">
                  <c:v>411</c:v>
                </c:pt>
                <c:pt idx="50">
                  <c:v>473</c:v>
                </c:pt>
                <c:pt idx="51">
                  <c:v>463</c:v>
                </c:pt>
                <c:pt idx="52">
                  <c:v>509</c:v>
                </c:pt>
                <c:pt idx="53">
                  <c:v>535</c:v>
                </c:pt>
                <c:pt idx="54">
                  <c:v>599</c:v>
                </c:pt>
                <c:pt idx="55">
                  <c:v>649</c:v>
                </c:pt>
                <c:pt idx="56">
                  <c:v>645</c:v>
                </c:pt>
                <c:pt idx="57">
                  <c:v>774</c:v>
                </c:pt>
                <c:pt idx="58">
                  <c:v>821</c:v>
                </c:pt>
                <c:pt idx="59">
                  <c:v>867</c:v>
                </c:pt>
                <c:pt idx="60">
                  <c:v>893</c:v>
                </c:pt>
                <c:pt idx="61">
                  <c:v>946</c:v>
                </c:pt>
                <c:pt idx="62">
                  <c:v>989</c:v>
                </c:pt>
                <c:pt idx="63">
                  <c:v>944</c:v>
                </c:pt>
                <c:pt idx="64">
                  <c:v>844</c:v>
                </c:pt>
                <c:pt idx="65">
                  <c:v>849</c:v>
                </c:pt>
                <c:pt idx="66">
                  <c:v>812</c:v>
                </c:pt>
                <c:pt idx="67">
                  <c:v>773</c:v>
                </c:pt>
                <c:pt idx="68">
                  <c:v>800</c:v>
                </c:pt>
                <c:pt idx="69">
                  <c:v>780</c:v>
                </c:pt>
                <c:pt idx="70">
                  <c:v>777</c:v>
                </c:pt>
                <c:pt idx="71">
                  <c:v>838</c:v>
                </c:pt>
                <c:pt idx="72">
                  <c:v>895</c:v>
                </c:pt>
                <c:pt idx="73">
                  <c:v>917</c:v>
                </c:pt>
                <c:pt idx="74">
                  <c:v>887</c:v>
                </c:pt>
                <c:pt idx="75">
                  <c:v>900</c:v>
                </c:pt>
                <c:pt idx="76">
                  <c:v>854</c:v>
                </c:pt>
                <c:pt idx="77">
                  <c:v>835</c:v>
                </c:pt>
                <c:pt idx="78">
                  <c:v>778</c:v>
                </c:pt>
                <c:pt idx="79">
                  <c:v>763</c:v>
                </c:pt>
                <c:pt idx="80">
                  <c:v>766</c:v>
                </c:pt>
                <c:pt idx="81">
                  <c:v>742</c:v>
                </c:pt>
                <c:pt idx="82">
                  <c:v>748</c:v>
                </c:pt>
                <c:pt idx="83">
                  <c:v>766</c:v>
                </c:pt>
                <c:pt idx="84">
                  <c:v>746</c:v>
                </c:pt>
                <c:pt idx="85">
                  <c:v>810</c:v>
                </c:pt>
                <c:pt idx="86">
                  <c:v>787</c:v>
                </c:pt>
                <c:pt idx="87">
                  <c:v>775</c:v>
                </c:pt>
                <c:pt idx="88">
                  <c:v>763</c:v>
                </c:pt>
                <c:pt idx="89">
                  <c:v>726</c:v>
                </c:pt>
                <c:pt idx="90">
                  <c:v>729</c:v>
                </c:pt>
                <c:pt idx="91">
                  <c:v>696</c:v>
                </c:pt>
                <c:pt idx="92">
                  <c:v>701</c:v>
                </c:pt>
                <c:pt idx="93">
                  <c:v>691</c:v>
                </c:pt>
                <c:pt idx="94">
                  <c:v>696</c:v>
                </c:pt>
                <c:pt idx="95">
                  <c:v>708</c:v>
                </c:pt>
                <c:pt idx="96">
                  <c:v>711</c:v>
                </c:pt>
                <c:pt idx="97">
                  <c:v>725</c:v>
                </c:pt>
                <c:pt idx="98">
                  <c:v>711</c:v>
                </c:pt>
                <c:pt idx="99">
                  <c:v>711</c:v>
                </c:pt>
                <c:pt idx="100">
                  <c:v>697</c:v>
                </c:pt>
                <c:pt idx="101">
                  <c:v>661</c:v>
                </c:pt>
                <c:pt idx="102">
                  <c:v>624</c:v>
                </c:pt>
                <c:pt idx="103">
                  <c:v>660</c:v>
                </c:pt>
                <c:pt idx="104">
                  <c:v>625</c:v>
                </c:pt>
                <c:pt idx="105">
                  <c:v>633</c:v>
                </c:pt>
                <c:pt idx="106">
                  <c:v>635</c:v>
                </c:pt>
                <c:pt idx="107">
                  <c:v>633</c:v>
                </c:pt>
                <c:pt idx="108">
                  <c:v>640</c:v>
                </c:pt>
                <c:pt idx="109">
                  <c:v>631</c:v>
                </c:pt>
                <c:pt idx="110">
                  <c:v>642</c:v>
                </c:pt>
                <c:pt idx="111">
                  <c:v>600</c:v>
                </c:pt>
                <c:pt idx="112">
                  <c:v>611</c:v>
                </c:pt>
                <c:pt idx="113">
                  <c:v>607</c:v>
                </c:pt>
                <c:pt idx="114">
                  <c:v>585</c:v>
                </c:pt>
                <c:pt idx="115">
                  <c:v>596</c:v>
                </c:pt>
                <c:pt idx="116">
                  <c:v>569</c:v>
                </c:pt>
                <c:pt idx="117">
                  <c:v>570</c:v>
                </c:pt>
                <c:pt idx="118">
                  <c:v>559</c:v>
                </c:pt>
                <c:pt idx="119">
                  <c:v>578</c:v>
                </c:pt>
                <c:pt idx="120">
                  <c:v>559</c:v>
                </c:pt>
                <c:pt idx="121">
                  <c:v>573</c:v>
                </c:pt>
                <c:pt idx="122">
                  <c:v>581</c:v>
                </c:pt>
                <c:pt idx="123">
                  <c:v>555</c:v>
                </c:pt>
                <c:pt idx="124">
                  <c:v>558</c:v>
                </c:pt>
                <c:pt idx="125">
                  <c:v>552</c:v>
                </c:pt>
                <c:pt idx="126">
                  <c:v>542</c:v>
                </c:pt>
                <c:pt idx="127">
                  <c:v>549</c:v>
                </c:pt>
                <c:pt idx="128">
                  <c:v>555</c:v>
                </c:pt>
                <c:pt idx="129">
                  <c:v>532</c:v>
                </c:pt>
                <c:pt idx="130">
                  <c:v>540</c:v>
                </c:pt>
                <c:pt idx="131">
                  <c:v>544</c:v>
                </c:pt>
                <c:pt idx="132">
                  <c:v>556</c:v>
                </c:pt>
                <c:pt idx="133">
                  <c:v>556</c:v>
                </c:pt>
                <c:pt idx="134">
                  <c:v>548</c:v>
                </c:pt>
                <c:pt idx="135">
                  <c:v>530</c:v>
                </c:pt>
                <c:pt idx="136">
                  <c:v>533</c:v>
                </c:pt>
                <c:pt idx="137">
                  <c:v>552</c:v>
                </c:pt>
                <c:pt idx="138">
                  <c:v>553</c:v>
                </c:pt>
                <c:pt idx="139">
                  <c:v>544</c:v>
                </c:pt>
                <c:pt idx="140">
                  <c:v>548</c:v>
                </c:pt>
                <c:pt idx="141">
                  <c:v>540</c:v>
                </c:pt>
                <c:pt idx="142">
                  <c:v>521</c:v>
                </c:pt>
                <c:pt idx="143">
                  <c:v>527</c:v>
                </c:pt>
                <c:pt idx="144">
                  <c:v>523</c:v>
                </c:pt>
                <c:pt idx="145">
                  <c:v>540</c:v>
                </c:pt>
                <c:pt idx="146">
                  <c:v>542</c:v>
                </c:pt>
                <c:pt idx="147">
                  <c:v>531</c:v>
                </c:pt>
                <c:pt idx="148">
                  <c:v>532</c:v>
                </c:pt>
                <c:pt idx="149">
                  <c:v>526</c:v>
                </c:pt>
                <c:pt idx="150">
                  <c:v>514</c:v>
                </c:pt>
                <c:pt idx="151">
                  <c:v>515</c:v>
                </c:pt>
                <c:pt idx="152">
                  <c:v>510</c:v>
                </c:pt>
                <c:pt idx="153">
                  <c:v>493</c:v>
                </c:pt>
                <c:pt idx="154">
                  <c:v>473</c:v>
                </c:pt>
                <c:pt idx="155">
                  <c:v>506</c:v>
                </c:pt>
                <c:pt idx="156">
                  <c:v>515</c:v>
                </c:pt>
                <c:pt idx="157">
                  <c:v>516</c:v>
                </c:pt>
                <c:pt idx="158">
                  <c:v>493</c:v>
                </c:pt>
                <c:pt idx="159">
                  <c:v>521</c:v>
                </c:pt>
                <c:pt idx="160">
                  <c:v>488</c:v>
                </c:pt>
                <c:pt idx="161">
                  <c:v>503</c:v>
                </c:pt>
                <c:pt idx="162">
                  <c:v>474</c:v>
                </c:pt>
                <c:pt idx="163">
                  <c:v>498</c:v>
                </c:pt>
                <c:pt idx="164">
                  <c:v>493</c:v>
                </c:pt>
                <c:pt idx="165">
                  <c:v>472</c:v>
                </c:pt>
                <c:pt idx="166">
                  <c:v>478</c:v>
                </c:pt>
                <c:pt idx="167">
                  <c:v>471</c:v>
                </c:pt>
                <c:pt idx="168">
                  <c:v>464</c:v>
                </c:pt>
                <c:pt idx="169">
                  <c:v>483</c:v>
                </c:pt>
                <c:pt idx="170">
                  <c:v>477</c:v>
                </c:pt>
                <c:pt idx="171">
                  <c:v>474</c:v>
                </c:pt>
                <c:pt idx="172">
                  <c:v>453</c:v>
                </c:pt>
                <c:pt idx="173">
                  <c:v>461</c:v>
                </c:pt>
                <c:pt idx="174">
                  <c:v>431</c:v>
                </c:pt>
                <c:pt idx="175">
                  <c:v>426</c:v>
                </c:pt>
                <c:pt idx="176">
                  <c:v>427</c:v>
                </c:pt>
                <c:pt idx="177">
                  <c:v>442</c:v>
                </c:pt>
                <c:pt idx="178">
                  <c:v>435</c:v>
                </c:pt>
                <c:pt idx="179">
                  <c:v>435</c:v>
                </c:pt>
                <c:pt idx="180">
                  <c:v>415</c:v>
                </c:pt>
                <c:pt idx="181">
                  <c:v>428</c:v>
                </c:pt>
                <c:pt idx="182">
                  <c:v>412</c:v>
                </c:pt>
                <c:pt idx="183">
                  <c:v>432</c:v>
                </c:pt>
                <c:pt idx="184">
                  <c:v>409</c:v>
                </c:pt>
                <c:pt idx="185">
                  <c:v>417</c:v>
                </c:pt>
                <c:pt idx="186">
                  <c:v>389</c:v>
                </c:pt>
                <c:pt idx="187">
                  <c:v>438</c:v>
                </c:pt>
                <c:pt idx="188">
                  <c:v>438</c:v>
                </c:pt>
                <c:pt idx="189">
                  <c:v>402</c:v>
                </c:pt>
                <c:pt idx="190">
                  <c:v>413</c:v>
                </c:pt>
                <c:pt idx="191">
                  <c:v>392</c:v>
                </c:pt>
                <c:pt idx="192">
                  <c:v>401</c:v>
                </c:pt>
                <c:pt idx="193">
                  <c:v>389</c:v>
                </c:pt>
                <c:pt idx="194">
                  <c:v>366</c:v>
                </c:pt>
                <c:pt idx="195">
                  <c:v>367</c:v>
                </c:pt>
                <c:pt idx="196">
                  <c:v>371</c:v>
                </c:pt>
                <c:pt idx="197">
                  <c:v>370</c:v>
                </c:pt>
                <c:pt idx="198">
                  <c:v>370</c:v>
                </c:pt>
                <c:pt idx="199">
                  <c:v>370</c:v>
                </c:pt>
                <c:pt idx="200">
                  <c:v>369</c:v>
                </c:pt>
                <c:pt idx="201">
                  <c:v>374</c:v>
                </c:pt>
                <c:pt idx="202">
                  <c:v>362</c:v>
                </c:pt>
                <c:pt idx="203">
                  <c:v>356</c:v>
                </c:pt>
                <c:pt idx="204">
                  <c:v>354</c:v>
                </c:pt>
                <c:pt idx="205">
                  <c:v>340</c:v>
                </c:pt>
                <c:pt idx="206">
                  <c:v>356</c:v>
                </c:pt>
                <c:pt idx="207">
                  <c:v>341</c:v>
                </c:pt>
                <c:pt idx="208">
                  <c:v>341</c:v>
                </c:pt>
                <c:pt idx="209">
                  <c:v>365</c:v>
                </c:pt>
                <c:pt idx="210">
                  <c:v>372</c:v>
                </c:pt>
                <c:pt idx="211">
                  <c:v>346</c:v>
                </c:pt>
                <c:pt idx="212">
                  <c:v>343</c:v>
                </c:pt>
                <c:pt idx="213">
                  <c:v>343</c:v>
                </c:pt>
                <c:pt idx="214">
                  <c:v>365</c:v>
                </c:pt>
                <c:pt idx="215">
                  <c:v>361</c:v>
                </c:pt>
                <c:pt idx="216">
                  <c:v>337</c:v>
                </c:pt>
                <c:pt idx="217">
                  <c:v>331</c:v>
                </c:pt>
                <c:pt idx="218">
                  <c:v>331</c:v>
                </c:pt>
                <c:pt idx="219">
                  <c:v>337</c:v>
                </c:pt>
                <c:pt idx="220">
                  <c:v>339</c:v>
                </c:pt>
                <c:pt idx="221">
                  <c:v>342</c:v>
                </c:pt>
                <c:pt idx="222">
                  <c:v>338</c:v>
                </c:pt>
                <c:pt idx="223">
                  <c:v>340</c:v>
                </c:pt>
                <c:pt idx="224">
                  <c:v>347</c:v>
                </c:pt>
                <c:pt idx="225">
                  <c:v>327</c:v>
                </c:pt>
                <c:pt idx="226">
                  <c:v>327</c:v>
                </c:pt>
                <c:pt idx="227">
                  <c:v>340</c:v>
                </c:pt>
                <c:pt idx="228">
                  <c:v>347</c:v>
                </c:pt>
                <c:pt idx="229">
                  <c:v>340</c:v>
                </c:pt>
                <c:pt idx="230">
                  <c:v>337</c:v>
                </c:pt>
                <c:pt idx="231">
                  <c:v>335</c:v>
                </c:pt>
                <c:pt idx="232">
                  <c:v>340</c:v>
                </c:pt>
                <c:pt idx="233">
                  <c:v>331</c:v>
                </c:pt>
                <c:pt idx="234">
                  <c:v>335</c:v>
                </c:pt>
                <c:pt idx="235">
                  <c:v>338</c:v>
                </c:pt>
                <c:pt idx="236">
                  <c:v>325</c:v>
                </c:pt>
                <c:pt idx="237">
                  <c:v>314</c:v>
                </c:pt>
                <c:pt idx="238">
                  <c:v>315</c:v>
                </c:pt>
                <c:pt idx="239">
                  <c:v>334</c:v>
                </c:pt>
                <c:pt idx="240">
                  <c:v>309</c:v>
                </c:pt>
                <c:pt idx="241">
                  <c:v>327</c:v>
                </c:pt>
                <c:pt idx="242">
                  <c:v>339</c:v>
                </c:pt>
                <c:pt idx="243">
                  <c:v>308</c:v>
                </c:pt>
                <c:pt idx="244">
                  <c:v>312</c:v>
                </c:pt>
                <c:pt idx="245">
                  <c:v>314</c:v>
                </c:pt>
                <c:pt idx="246">
                  <c:v>331</c:v>
                </c:pt>
                <c:pt idx="247">
                  <c:v>326</c:v>
                </c:pt>
                <c:pt idx="248">
                  <c:v>323</c:v>
                </c:pt>
                <c:pt idx="249">
                  <c:v>320</c:v>
                </c:pt>
                <c:pt idx="250">
                  <c:v>318</c:v>
                </c:pt>
                <c:pt idx="251">
                  <c:v>310</c:v>
                </c:pt>
                <c:pt idx="252">
                  <c:v>323</c:v>
                </c:pt>
                <c:pt idx="253">
                  <c:v>334</c:v>
                </c:pt>
                <c:pt idx="254">
                  <c:v>334</c:v>
                </c:pt>
                <c:pt idx="255">
                  <c:v>322</c:v>
                </c:pt>
                <c:pt idx="256">
                  <c:v>309</c:v>
                </c:pt>
                <c:pt idx="257">
                  <c:v>324</c:v>
                </c:pt>
                <c:pt idx="258">
                  <c:v>326</c:v>
                </c:pt>
                <c:pt idx="259">
                  <c:v>342</c:v>
                </c:pt>
                <c:pt idx="260">
                  <c:v>346</c:v>
                </c:pt>
                <c:pt idx="261">
                  <c:v>321</c:v>
                </c:pt>
                <c:pt idx="262">
                  <c:v>336</c:v>
                </c:pt>
                <c:pt idx="263">
                  <c:v>315</c:v>
                </c:pt>
                <c:pt idx="264">
                  <c:v>339</c:v>
                </c:pt>
                <c:pt idx="265">
                  <c:v>320</c:v>
                </c:pt>
                <c:pt idx="266">
                  <c:v>330</c:v>
                </c:pt>
                <c:pt idx="267">
                  <c:v>322</c:v>
                </c:pt>
                <c:pt idx="268">
                  <c:v>322</c:v>
                </c:pt>
                <c:pt idx="269">
                  <c:v>298</c:v>
                </c:pt>
                <c:pt idx="270">
                  <c:v>306</c:v>
                </c:pt>
                <c:pt idx="271">
                  <c:v>308</c:v>
                </c:pt>
                <c:pt idx="272">
                  <c:v>296</c:v>
                </c:pt>
                <c:pt idx="273">
                  <c:v>295</c:v>
                </c:pt>
                <c:pt idx="274">
                  <c:v>299</c:v>
                </c:pt>
                <c:pt idx="275">
                  <c:v>353</c:v>
                </c:pt>
                <c:pt idx="276">
                  <c:v>290</c:v>
                </c:pt>
                <c:pt idx="277">
                  <c:v>284</c:v>
                </c:pt>
                <c:pt idx="278">
                  <c:v>300</c:v>
                </c:pt>
                <c:pt idx="279">
                  <c:v>291</c:v>
                </c:pt>
                <c:pt idx="280">
                  <c:v>295</c:v>
                </c:pt>
                <c:pt idx="281">
                  <c:v>286</c:v>
                </c:pt>
                <c:pt idx="282">
                  <c:v>310</c:v>
                </c:pt>
                <c:pt idx="283">
                  <c:v>277</c:v>
                </c:pt>
                <c:pt idx="284">
                  <c:v>312</c:v>
                </c:pt>
                <c:pt idx="285">
                  <c:v>293</c:v>
                </c:pt>
                <c:pt idx="286">
                  <c:v>278</c:v>
                </c:pt>
                <c:pt idx="287">
                  <c:v>282</c:v>
                </c:pt>
                <c:pt idx="288">
                  <c:v>283</c:v>
                </c:pt>
                <c:pt idx="289">
                  <c:v>294</c:v>
                </c:pt>
                <c:pt idx="290">
                  <c:v>288</c:v>
                </c:pt>
                <c:pt idx="291">
                  <c:v>280</c:v>
                </c:pt>
                <c:pt idx="292">
                  <c:v>288</c:v>
                </c:pt>
                <c:pt idx="293">
                  <c:v>268</c:v>
                </c:pt>
                <c:pt idx="294">
                  <c:v>262</c:v>
                </c:pt>
                <c:pt idx="295">
                  <c:v>259</c:v>
                </c:pt>
                <c:pt idx="296">
                  <c:v>270</c:v>
                </c:pt>
                <c:pt idx="297">
                  <c:v>280</c:v>
                </c:pt>
                <c:pt idx="298">
                  <c:v>274</c:v>
                </c:pt>
                <c:pt idx="299">
                  <c:v>254</c:v>
                </c:pt>
                <c:pt idx="300">
                  <c:v>263</c:v>
                </c:pt>
                <c:pt idx="301">
                  <c:v>251</c:v>
                </c:pt>
                <c:pt idx="302">
                  <c:v>263</c:v>
                </c:pt>
                <c:pt idx="303">
                  <c:v>263</c:v>
                </c:pt>
                <c:pt idx="304">
                  <c:v>254</c:v>
                </c:pt>
                <c:pt idx="305">
                  <c:v>260</c:v>
                </c:pt>
                <c:pt idx="306">
                  <c:v>246</c:v>
                </c:pt>
                <c:pt idx="307">
                  <c:v>240</c:v>
                </c:pt>
                <c:pt idx="308">
                  <c:v>247</c:v>
                </c:pt>
                <c:pt idx="309">
                  <c:v>251</c:v>
                </c:pt>
                <c:pt idx="310">
                  <c:v>245</c:v>
                </c:pt>
                <c:pt idx="311">
                  <c:v>245</c:v>
                </c:pt>
                <c:pt idx="312">
                  <c:v>256</c:v>
                </c:pt>
                <c:pt idx="313">
                  <c:v>260</c:v>
                </c:pt>
                <c:pt idx="314">
                  <c:v>252</c:v>
                </c:pt>
                <c:pt idx="315">
                  <c:v>250</c:v>
                </c:pt>
                <c:pt idx="316">
                  <c:v>258</c:v>
                </c:pt>
                <c:pt idx="317">
                  <c:v>255</c:v>
                </c:pt>
                <c:pt idx="318">
                  <c:v>247</c:v>
                </c:pt>
                <c:pt idx="319">
                  <c:v>256</c:v>
                </c:pt>
                <c:pt idx="320">
                  <c:v>264</c:v>
                </c:pt>
                <c:pt idx="321">
                  <c:v>259</c:v>
                </c:pt>
                <c:pt idx="322">
                  <c:v>265</c:v>
                </c:pt>
                <c:pt idx="323">
                  <c:v>271</c:v>
                </c:pt>
                <c:pt idx="324">
                  <c:v>263</c:v>
                </c:pt>
                <c:pt idx="325">
                  <c:v>261</c:v>
                </c:pt>
                <c:pt idx="326">
                  <c:v>264</c:v>
                </c:pt>
                <c:pt idx="327">
                  <c:v>244</c:v>
                </c:pt>
                <c:pt idx="328">
                  <c:v>245</c:v>
                </c:pt>
                <c:pt idx="329">
                  <c:v>252</c:v>
                </c:pt>
                <c:pt idx="330">
                  <c:v>246</c:v>
                </c:pt>
                <c:pt idx="331">
                  <c:v>245</c:v>
                </c:pt>
                <c:pt idx="332">
                  <c:v>234</c:v>
                </c:pt>
                <c:pt idx="333">
                  <c:v>221</c:v>
                </c:pt>
                <c:pt idx="334">
                  <c:v>244</c:v>
                </c:pt>
                <c:pt idx="335">
                  <c:v>243</c:v>
                </c:pt>
                <c:pt idx="336">
                  <c:v>224</c:v>
                </c:pt>
                <c:pt idx="337">
                  <c:v>237</c:v>
                </c:pt>
                <c:pt idx="338">
                  <c:v>243</c:v>
                </c:pt>
                <c:pt idx="339">
                  <c:v>240</c:v>
                </c:pt>
                <c:pt idx="340">
                  <c:v>236</c:v>
                </c:pt>
                <c:pt idx="341">
                  <c:v>225</c:v>
                </c:pt>
                <c:pt idx="342">
                  <c:v>235</c:v>
                </c:pt>
                <c:pt idx="343">
                  <c:v>242</c:v>
                </c:pt>
                <c:pt idx="344">
                  <c:v>240</c:v>
                </c:pt>
                <c:pt idx="345">
                  <c:v>233</c:v>
                </c:pt>
                <c:pt idx="346">
                  <c:v>246</c:v>
                </c:pt>
                <c:pt idx="347">
                  <c:v>254</c:v>
                </c:pt>
                <c:pt idx="348">
                  <c:v>235</c:v>
                </c:pt>
                <c:pt idx="349">
                  <c:v>235</c:v>
                </c:pt>
                <c:pt idx="350">
                  <c:v>232</c:v>
                </c:pt>
                <c:pt idx="351">
                  <c:v>229</c:v>
                </c:pt>
                <c:pt idx="352">
                  <c:v>230</c:v>
                </c:pt>
                <c:pt idx="353">
                  <c:v>217</c:v>
                </c:pt>
                <c:pt idx="354">
                  <c:v>239</c:v>
                </c:pt>
                <c:pt idx="355">
                  <c:v>225</c:v>
                </c:pt>
                <c:pt idx="356">
                  <c:v>225</c:v>
                </c:pt>
                <c:pt idx="357">
                  <c:v>219</c:v>
                </c:pt>
                <c:pt idx="358">
                  <c:v>227</c:v>
                </c:pt>
                <c:pt idx="359">
                  <c:v>228</c:v>
                </c:pt>
                <c:pt idx="360">
                  <c:v>230</c:v>
                </c:pt>
                <c:pt idx="361">
                  <c:v>237</c:v>
                </c:pt>
                <c:pt idx="362">
                  <c:v>213</c:v>
                </c:pt>
                <c:pt idx="363">
                  <c:v>227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87616"/>
        <c:axId val="59088192"/>
      </c:scatterChart>
      <c:valAx>
        <c:axId val="59087616"/>
        <c:scaling>
          <c:orientation val="minMax"/>
          <c:max val="1985"/>
          <c:min val="1960"/>
        </c:scaling>
        <c:delete val="0"/>
        <c:axPos val="b"/>
        <c:majorGridlines>
          <c:spPr>
            <a:ln>
              <a:solidFill>
                <a:srgbClr val="808080"/>
              </a:solidFill>
            </a:ln>
          </c:spPr>
        </c:majorGridlines>
        <c:numFmt formatCode="0" sourceLinked="0"/>
        <c:majorTickMark val="out"/>
        <c:minorTickMark val="none"/>
        <c:tickLblPos val="high"/>
        <c:spPr>
          <a:ln>
            <a:solidFill>
              <a:srgbClr val="C0C0C0"/>
            </a:solidFill>
          </a:ln>
        </c:spPr>
        <c:txPr>
          <a:bodyPr/>
          <a:lstStyle/>
          <a:p>
            <a:pPr>
              <a:defRPr sz="1400" b="1" strike="noStrike" spc="-1">
                <a:solidFill>
                  <a:srgbClr val="000000"/>
                </a:solidFill>
                <a:latin typeface="Arial"/>
              </a:defRPr>
            </a:pPr>
            <a:endParaRPr lang="fr-FR"/>
          </a:p>
        </c:txPr>
        <c:crossAx val="59088192"/>
        <c:crosses val="autoZero"/>
        <c:crossBetween val="midCat"/>
      </c:valAx>
      <c:valAx>
        <c:axId val="59088192"/>
        <c:scaling>
          <c:orientation val="minMax"/>
          <c:max val="1000"/>
          <c:min val="-100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C0C0C0"/>
            </a:solidFill>
          </a:ln>
        </c:spPr>
        <c:txPr>
          <a:bodyPr/>
          <a:lstStyle/>
          <a:p>
            <a:pPr>
              <a:defRPr sz="1200" b="1" strike="noStrike" spc="-1">
                <a:solidFill>
                  <a:srgbClr val="E42BED"/>
                </a:solidFill>
                <a:latin typeface="Arial"/>
              </a:defRPr>
            </a:pPr>
            <a:endParaRPr lang="fr-FR"/>
          </a:p>
        </c:txPr>
        <c:crossAx val="59087616"/>
        <c:crosses val="autoZero"/>
        <c:crossBetween val="midCat"/>
      </c:valAx>
      <c:spPr>
        <a:solidFill>
          <a:srgbClr val="FFFFFF"/>
        </a:solidFill>
        <a:ln>
          <a:solidFill>
            <a:srgbClr val="C0C0C0"/>
          </a:solidFill>
        </a:ln>
      </c:spPr>
    </c:plotArea>
    <c:legend>
      <c:legendPos val="r"/>
      <c:layout>
        <c:manualLayout>
          <c:xMode val="edge"/>
          <c:yMode val="edge"/>
          <c:x val="0.78142968503936994"/>
          <c:y val="0.18838623303903668"/>
          <c:w val="0.16515456692913386"/>
          <c:h val="0.16213820062389869"/>
        </c:manualLayout>
      </c:layout>
      <c:overlay val="1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2000" b="1" strike="noStrike" spc="-1">
              <a:solidFill>
                <a:srgbClr val="000000"/>
              </a:solidFill>
              <a:latin typeface="Arial"/>
            </a:defRPr>
          </a:pPr>
          <a:endParaRPr lang="fr-FR"/>
        </a:p>
      </c:txPr>
    </c:legend>
    <c:plotVisOnly val="1"/>
    <c:dispBlanksAs val="span"/>
    <c:showDLblsOverMax val="1"/>
  </c:chart>
  <c:spPr>
    <a:solidFill>
      <a:schemeClr val="accent2">
        <a:lumMod val="20000"/>
        <a:lumOff val="80000"/>
      </a:schemeClr>
    </a:solidFill>
    <a:ln w="38100">
      <a:solidFill>
        <a:schemeClr val="tx1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78107915379102E-2"/>
          <c:y val="6.4427357058466153E-2"/>
          <c:w val="0.8762872108843538"/>
          <c:h val="0.904400149499866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'NH  Vermunt D14C'!$J$3</c:f>
              <c:strCache>
                <c:ptCount val="1"/>
                <c:pt idx="0">
                  <c:v>delta 13C </c:v>
                </c:pt>
              </c:strCache>
            </c:strRef>
          </c:tx>
          <c:spPr>
            <a:ln>
              <a:noFill/>
            </a:ln>
          </c:spPr>
          <c:marker>
            <c:symbol val="plus"/>
            <c:size val="2"/>
            <c:spPr>
              <a:solidFill>
                <a:srgbClr val="FF9900"/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xVal>
            <c:numRef>
              <c:f>'NH  Vermunt D14C'!$I$4:$I$367</c:f>
              <c:numCache>
                <c:formatCode>0.00</c:formatCode>
                <c:ptCount val="364"/>
                <c:pt idx="0">
                  <c:v>1959.1899572649572</c:v>
                </c:pt>
                <c:pt idx="1">
                  <c:v>1959.2177350427351</c:v>
                </c:pt>
                <c:pt idx="2">
                  <c:v>1959.2502136752137</c:v>
                </c:pt>
                <c:pt idx="3">
                  <c:v>1959.2946581196582</c:v>
                </c:pt>
                <c:pt idx="4">
                  <c:v>1959.3188034188036</c:v>
                </c:pt>
                <c:pt idx="5">
                  <c:v>1959.3438034188034</c:v>
                </c:pt>
                <c:pt idx="6">
                  <c:v>1959.3715811965812</c:v>
                </c:pt>
                <c:pt idx="7">
                  <c:v>1959.4346153846154</c:v>
                </c:pt>
                <c:pt idx="8">
                  <c:v>1959.5115384615385</c:v>
                </c:pt>
                <c:pt idx="9">
                  <c:v>1959.5606837606836</c:v>
                </c:pt>
                <c:pt idx="10">
                  <c:v>1959.6653846153845</c:v>
                </c:pt>
                <c:pt idx="11">
                  <c:v>1959.7423076923076</c:v>
                </c:pt>
                <c:pt idx="12">
                  <c:v>1959.7914529914528</c:v>
                </c:pt>
                <c:pt idx="13">
                  <c:v>1959.8192307692307</c:v>
                </c:pt>
                <c:pt idx="14">
                  <c:v>1959.8961538461538</c:v>
                </c:pt>
                <c:pt idx="15">
                  <c:v>1959.9730769230769</c:v>
                </c:pt>
                <c:pt idx="16">
                  <c:v>1960.1297008547008</c:v>
                </c:pt>
                <c:pt idx="17">
                  <c:v>1960.231623931624</c:v>
                </c:pt>
                <c:pt idx="18">
                  <c:v>1960.2529914529914</c:v>
                </c:pt>
                <c:pt idx="19">
                  <c:v>1960.2807692307692</c:v>
                </c:pt>
                <c:pt idx="20">
                  <c:v>1960.3715811965812</c:v>
                </c:pt>
                <c:pt idx="21">
                  <c:v>1960.4346153846154</c:v>
                </c:pt>
                <c:pt idx="22">
                  <c:v>1960.5115384615385</c:v>
                </c:pt>
                <c:pt idx="23">
                  <c:v>1960.5884615384614</c:v>
                </c:pt>
                <c:pt idx="24">
                  <c:v>1960.6653846153845</c:v>
                </c:pt>
                <c:pt idx="25">
                  <c:v>1960.7423076923076</c:v>
                </c:pt>
                <c:pt idx="26">
                  <c:v>1960.8192307692307</c:v>
                </c:pt>
                <c:pt idx="27">
                  <c:v>1960.8961538461538</c:v>
                </c:pt>
                <c:pt idx="28">
                  <c:v>1960.9730769230769</c:v>
                </c:pt>
                <c:pt idx="29">
                  <c:v>1961.126923076923</c:v>
                </c:pt>
                <c:pt idx="30">
                  <c:v>1961.2038461538461</c:v>
                </c:pt>
                <c:pt idx="31">
                  <c:v>1961.2807692307692</c:v>
                </c:pt>
                <c:pt idx="32">
                  <c:v>1961.3576923076923</c:v>
                </c:pt>
                <c:pt idx="33">
                  <c:v>1961.4346153846154</c:v>
                </c:pt>
                <c:pt idx="34">
                  <c:v>1961.5115384615385</c:v>
                </c:pt>
                <c:pt idx="35">
                  <c:v>1961.5884615384614</c:v>
                </c:pt>
                <c:pt idx="36">
                  <c:v>1961.6653846153845</c:v>
                </c:pt>
                <c:pt idx="37">
                  <c:v>1961.7561965811965</c:v>
                </c:pt>
                <c:pt idx="38">
                  <c:v>1961.8192307692307</c:v>
                </c:pt>
                <c:pt idx="39">
                  <c:v>1961.9730769230769</c:v>
                </c:pt>
                <c:pt idx="40">
                  <c:v>1962.1297008547008</c:v>
                </c:pt>
                <c:pt idx="41">
                  <c:v>1962.231623931624</c:v>
                </c:pt>
                <c:pt idx="42">
                  <c:v>1962.3085470085471</c:v>
                </c:pt>
                <c:pt idx="43">
                  <c:v>1962.4401709401711</c:v>
                </c:pt>
                <c:pt idx="44">
                  <c:v>1962.6162393162392</c:v>
                </c:pt>
                <c:pt idx="45">
                  <c:v>1962.6653846153845</c:v>
                </c:pt>
                <c:pt idx="46">
                  <c:v>1962.7423076923076</c:v>
                </c:pt>
                <c:pt idx="47">
                  <c:v>1962.8192307692307</c:v>
                </c:pt>
                <c:pt idx="48">
                  <c:v>1962.8961538461538</c:v>
                </c:pt>
                <c:pt idx="49">
                  <c:v>1963.126923076923</c:v>
                </c:pt>
                <c:pt idx="50">
                  <c:v>1963.2038461538461</c:v>
                </c:pt>
                <c:pt idx="51">
                  <c:v>1963.2529914529914</c:v>
                </c:pt>
                <c:pt idx="52">
                  <c:v>1963.283547008547</c:v>
                </c:pt>
                <c:pt idx="53">
                  <c:v>1963.3299145299145</c:v>
                </c:pt>
                <c:pt idx="54">
                  <c:v>1963.3576923076923</c:v>
                </c:pt>
                <c:pt idx="55">
                  <c:v>1963.4068376068376</c:v>
                </c:pt>
                <c:pt idx="56">
                  <c:v>1963.4346153846154</c:v>
                </c:pt>
                <c:pt idx="57">
                  <c:v>1963.4837606837607</c:v>
                </c:pt>
                <c:pt idx="58">
                  <c:v>1963.5115384615385</c:v>
                </c:pt>
                <c:pt idx="59">
                  <c:v>1963.5606837606836</c:v>
                </c:pt>
                <c:pt idx="60">
                  <c:v>1963.5884615384614</c:v>
                </c:pt>
                <c:pt idx="61">
                  <c:v>1963.6376068376067</c:v>
                </c:pt>
                <c:pt idx="62">
                  <c:v>1963.6653846153845</c:v>
                </c:pt>
                <c:pt idx="63">
                  <c:v>1963.7145299145297</c:v>
                </c:pt>
                <c:pt idx="64">
                  <c:v>1963.7423076923076</c:v>
                </c:pt>
                <c:pt idx="65">
                  <c:v>1963.8192307692307</c:v>
                </c:pt>
                <c:pt idx="66">
                  <c:v>1963.8961538461538</c:v>
                </c:pt>
                <c:pt idx="67">
                  <c:v>1963.9730769230769</c:v>
                </c:pt>
                <c:pt idx="68">
                  <c:v>1964.126923076923</c:v>
                </c:pt>
                <c:pt idx="69">
                  <c:v>1964.2038461538461</c:v>
                </c:pt>
                <c:pt idx="70">
                  <c:v>1964.2807692307692</c:v>
                </c:pt>
                <c:pt idx="71">
                  <c:v>1964.3576923076923</c:v>
                </c:pt>
                <c:pt idx="72">
                  <c:v>1964.4346153846154</c:v>
                </c:pt>
                <c:pt idx="73">
                  <c:v>1964.5115384615385</c:v>
                </c:pt>
                <c:pt idx="74">
                  <c:v>1964.5884615384614</c:v>
                </c:pt>
                <c:pt idx="75">
                  <c:v>1964.6653846153845</c:v>
                </c:pt>
                <c:pt idx="76">
                  <c:v>1964.7423076923076</c:v>
                </c:pt>
                <c:pt idx="77">
                  <c:v>1964.8192307692307</c:v>
                </c:pt>
                <c:pt idx="78">
                  <c:v>1964.8961538461538</c:v>
                </c:pt>
                <c:pt idx="79">
                  <c:v>1964.9730769230769</c:v>
                </c:pt>
                <c:pt idx="80">
                  <c:v>1965.126923076923</c:v>
                </c:pt>
                <c:pt idx="81">
                  <c:v>1965.2094017094018</c:v>
                </c:pt>
                <c:pt idx="82">
                  <c:v>1965.2807692307692</c:v>
                </c:pt>
                <c:pt idx="83">
                  <c:v>1965.3576923076923</c:v>
                </c:pt>
                <c:pt idx="84">
                  <c:v>1965.4346153846154</c:v>
                </c:pt>
                <c:pt idx="85">
                  <c:v>1965.5115384615385</c:v>
                </c:pt>
                <c:pt idx="86">
                  <c:v>1965.6162393162392</c:v>
                </c:pt>
                <c:pt idx="87">
                  <c:v>1965.6653846153845</c:v>
                </c:pt>
                <c:pt idx="88">
                  <c:v>1965.7700854700854</c:v>
                </c:pt>
                <c:pt idx="89">
                  <c:v>1965.8470085470085</c:v>
                </c:pt>
                <c:pt idx="90">
                  <c:v>1965.8989316239315</c:v>
                </c:pt>
                <c:pt idx="91">
                  <c:v>1965.9730769230769</c:v>
                </c:pt>
                <c:pt idx="92">
                  <c:v>1966.1677350427351</c:v>
                </c:pt>
                <c:pt idx="93">
                  <c:v>1966.2232905982905</c:v>
                </c:pt>
                <c:pt idx="94">
                  <c:v>1966.3057692307693</c:v>
                </c:pt>
                <c:pt idx="95">
                  <c:v>1966.3771367521367</c:v>
                </c:pt>
                <c:pt idx="96">
                  <c:v>1966.4540598290598</c:v>
                </c:pt>
                <c:pt idx="97">
                  <c:v>1966.5309829059829</c:v>
                </c:pt>
                <c:pt idx="98">
                  <c:v>1966.6079059829058</c:v>
                </c:pt>
                <c:pt idx="99">
                  <c:v>1966.6848290598289</c:v>
                </c:pt>
                <c:pt idx="100">
                  <c:v>1966.761752136752</c:v>
                </c:pt>
                <c:pt idx="101">
                  <c:v>1966.8386752136751</c:v>
                </c:pt>
                <c:pt idx="102">
                  <c:v>1966.9155982905982</c:v>
                </c:pt>
                <c:pt idx="103">
                  <c:v>1966.9647435897436</c:v>
                </c:pt>
                <c:pt idx="104">
                  <c:v>1967.1463675213674</c:v>
                </c:pt>
                <c:pt idx="105">
                  <c:v>1967.2232905982905</c:v>
                </c:pt>
                <c:pt idx="106">
                  <c:v>1967.3002136752136</c:v>
                </c:pt>
                <c:pt idx="107">
                  <c:v>1967.3771367521367</c:v>
                </c:pt>
                <c:pt idx="108">
                  <c:v>1967.3985042735044</c:v>
                </c:pt>
                <c:pt idx="109">
                  <c:v>1967.6079059829058</c:v>
                </c:pt>
                <c:pt idx="110">
                  <c:v>1967.6848290598289</c:v>
                </c:pt>
                <c:pt idx="111">
                  <c:v>1967.761752136752</c:v>
                </c:pt>
                <c:pt idx="112">
                  <c:v>1967.8386752136751</c:v>
                </c:pt>
                <c:pt idx="113">
                  <c:v>1967.9155982905982</c:v>
                </c:pt>
                <c:pt idx="114">
                  <c:v>1967.9647435897436</c:v>
                </c:pt>
                <c:pt idx="115">
                  <c:v>1968.1677350427351</c:v>
                </c:pt>
                <c:pt idx="116">
                  <c:v>1968.2232905982905</c:v>
                </c:pt>
                <c:pt idx="117">
                  <c:v>1968.3002136752136</c:v>
                </c:pt>
                <c:pt idx="118">
                  <c:v>1968.3771367521367</c:v>
                </c:pt>
                <c:pt idx="119">
                  <c:v>1968.3985042735044</c:v>
                </c:pt>
                <c:pt idx="120">
                  <c:v>1968.4540598290598</c:v>
                </c:pt>
                <c:pt idx="121">
                  <c:v>1968.5309829059829</c:v>
                </c:pt>
                <c:pt idx="122">
                  <c:v>1968.6079059829058</c:v>
                </c:pt>
                <c:pt idx="123">
                  <c:v>1968.6848290598289</c:v>
                </c:pt>
                <c:pt idx="124">
                  <c:v>1968.761752136752</c:v>
                </c:pt>
                <c:pt idx="125">
                  <c:v>1968.8386752136751</c:v>
                </c:pt>
                <c:pt idx="126">
                  <c:v>1968.9155982905982</c:v>
                </c:pt>
                <c:pt idx="127">
                  <c:v>1968.9952991452992</c:v>
                </c:pt>
                <c:pt idx="128">
                  <c:v>1969.1185897435898</c:v>
                </c:pt>
                <c:pt idx="129">
                  <c:v>1969.2260683760685</c:v>
                </c:pt>
                <c:pt idx="130">
                  <c:v>1969.3002136752136</c:v>
                </c:pt>
                <c:pt idx="131">
                  <c:v>1969.3771367521367</c:v>
                </c:pt>
                <c:pt idx="132">
                  <c:v>1969.4540598290598</c:v>
                </c:pt>
                <c:pt idx="133">
                  <c:v>1969.5032051282053</c:v>
                </c:pt>
                <c:pt idx="134">
                  <c:v>1969.6079059829058</c:v>
                </c:pt>
                <c:pt idx="135">
                  <c:v>1969.6848290598289</c:v>
                </c:pt>
                <c:pt idx="136">
                  <c:v>1969.761752136752</c:v>
                </c:pt>
                <c:pt idx="137">
                  <c:v>1969.8108974358975</c:v>
                </c:pt>
                <c:pt idx="138">
                  <c:v>1969.8878205128206</c:v>
                </c:pt>
                <c:pt idx="139">
                  <c:v>1969.9675213675214</c:v>
                </c:pt>
                <c:pt idx="140">
                  <c:v>1970.1185897435898</c:v>
                </c:pt>
                <c:pt idx="141">
                  <c:v>1970.1677350427351</c:v>
                </c:pt>
                <c:pt idx="142">
                  <c:v>1970.2779914529915</c:v>
                </c:pt>
                <c:pt idx="143">
                  <c:v>1970.3493589743591</c:v>
                </c:pt>
                <c:pt idx="144">
                  <c:v>1970.4262820512822</c:v>
                </c:pt>
                <c:pt idx="145">
                  <c:v>1970.5032051282053</c:v>
                </c:pt>
                <c:pt idx="146">
                  <c:v>1970.5801282051282</c:v>
                </c:pt>
                <c:pt idx="147">
                  <c:v>1970.6570512820513</c:v>
                </c:pt>
                <c:pt idx="148">
                  <c:v>1970.7339743589744</c:v>
                </c:pt>
                <c:pt idx="149">
                  <c:v>1970.8108974358975</c:v>
                </c:pt>
                <c:pt idx="150">
                  <c:v>1970.8878205128206</c:v>
                </c:pt>
                <c:pt idx="151">
                  <c:v>1970.9675213675214</c:v>
                </c:pt>
                <c:pt idx="152">
                  <c:v>1971.1185897435898</c:v>
                </c:pt>
                <c:pt idx="153">
                  <c:v>1971.1955128205129</c:v>
                </c:pt>
                <c:pt idx="154">
                  <c:v>1971.2446581196582</c:v>
                </c:pt>
                <c:pt idx="155">
                  <c:v>1971.3493589743591</c:v>
                </c:pt>
                <c:pt idx="156">
                  <c:v>1971.4262820512822</c:v>
                </c:pt>
                <c:pt idx="157">
                  <c:v>1971.5032051282053</c:v>
                </c:pt>
                <c:pt idx="158">
                  <c:v>1971.5801282051282</c:v>
                </c:pt>
                <c:pt idx="159">
                  <c:v>1971.6570512820513</c:v>
                </c:pt>
                <c:pt idx="160">
                  <c:v>1971.7339743589744</c:v>
                </c:pt>
                <c:pt idx="161">
                  <c:v>1971.8136752136752</c:v>
                </c:pt>
                <c:pt idx="162">
                  <c:v>1971.8878205128206</c:v>
                </c:pt>
                <c:pt idx="163">
                  <c:v>1971.9647435897436</c:v>
                </c:pt>
                <c:pt idx="164">
                  <c:v>1972.1185897435898</c:v>
                </c:pt>
                <c:pt idx="165">
                  <c:v>1972.1955128205129</c:v>
                </c:pt>
                <c:pt idx="166">
                  <c:v>1972.272435897436</c:v>
                </c:pt>
                <c:pt idx="167">
                  <c:v>1972.3493589743591</c:v>
                </c:pt>
                <c:pt idx="168">
                  <c:v>1972.4262820512822</c:v>
                </c:pt>
                <c:pt idx="169">
                  <c:v>1972.4754273504275</c:v>
                </c:pt>
                <c:pt idx="170">
                  <c:v>1972.5309829059829</c:v>
                </c:pt>
                <c:pt idx="171">
                  <c:v>1972.6079059829058</c:v>
                </c:pt>
                <c:pt idx="172">
                  <c:v>1972.6876068376068</c:v>
                </c:pt>
                <c:pt idx="173">
                  <c:v>1972.841452991453</c:v>
                </c:pt>
                <c:pt idx="174">
                  <c:v>1972.9952991452992</c:v>
                </c:pt>
                <c:pt idx="175">
                  <c:v>1973.1463675213674</c:v>
                </c:pt>
                <c:pt idx="176">
                  <c:v>1973.1677350427351</c:v>
                </c:pt>
                <c:pt idx="177">
                  <c:v>1973.1955128205129</c:v>
                </c:pt>
                <c:pt idx="178">
                  <c:v>1973.2260683760685</c:v>
                </c:pt>
                <c:pt idx="179">
                  <c:v>1973.2474358974359</c:v>
                </c:pt>
                <c:pt idx="180">
                  <c:v>1973.2752136752138</c:v>
                </c:pt>
                <c:pt idx="181">
                  <c:v>1973.3029914529916</c:v>
                </c:pt>
                <c:pt idx="182">
                  <c:v>1973.3215811965813</c:v>
                </c:pt>
                <c:pt idx="183">
                  <c:v>1973.3493589743591</c:v>
                </c:pt>
                <c:pt idx="184">
                  <c:v>1973.4262820512822</c:v>
                </c:pt>
                <c:pt idx="185">
                  <c:v>1973.6079059829058</c:v>
                </c:pt>
                <c:pt idx="186">
                  <c:v>1973.761752136752</c:v>
                </c:pt>
                <c:pt idx="187">
                  <c:v>1973.7886752136751</c:v>
                </c:pt>
                <c:pt idx="188">
                  <c:v>1973.9155982905982</c:v>
                </c:pt>
                <c:pt idx="189">
                  <c:v>1973.9702991452991</c:v>
                </c:pt>
                <c:pt idx="190">
                  <c:v>1974.6079059829058</c:v>
                </c:pt>
                <c:pt idx="191">
                  <c:v>1974.7367521367521</c:v>
                </c:pt>
                <c:pt idx="192">
                  <c:v>1974.841452991453</c:v>
                </c:pt>
                <c:pt idx="193">
                  <c:v>1974.9155982905982</c:v>
                </c:pt>
                <c:pt idx="194">
                  <c:v>1974.9925213675212</c:v>
                </c:pt>
                <c:pt idx="195">
                  <c:v>1975.1185897435898</c:v>
                </c:pt>
                <c:pt idx="196">
                  <c:v>1975.2232905982905</c:v>
                </c:pt>
                <c:pt idx="197">
                  <c:v>1975.3002136752136</c:v>
                </c:pt>
                <c:pt idx="198">
                  <c:v>1975.3985042735044</c:v>
                </c:pt>
                <c:pt idx="199">
                  <c:v>1975.4540598290598</c:v>
                </c:pt>
                <c:pt idx="200">
                  <c:v>1975.9155982905982</c:v>
                </c:pt>
                <c:pt idx="201">
                  <c:v>1975.9647435897436</c:v>
                </c:pt>
                <c:pt idx="202">
                  <c:v>1976.1677350427351</c:v>
                </c:pt>
                <c:pt idx="203">
                  <c:v>1976.272435897436</c:v>
                </c:pt>
                <c:pt idx="204">
                  <c:v>1976.3002136752136</c:v>
                </c:pt>
                <c:pt idx="205">
                  <c:v>1976.3771367521367</c:v>
                </c:pt>
                <c:pt idx="206">
                  <c:v>1976.4540598290598</c:v>
                </c:pt>
                <c:pt idx="207">
                  <c:v>1976.4782051282052</c:v>
                </c:pt>
                <c:pt idx="208">
                  <c:v>1976.5087606837608</c:v>
                </c:pt>
                <c:pt idx="209">
                  <c:v>1976.5829059829059</c:v>
                </c:pt>
                <c:pt idx="210">
                  <c:v>1976.6134615384615</c:v>
                </c:pt>
                <c:pt idx="211">
                  <c:v>1976.6292735042734</c:v>
                </c:pt>
                <c:pt idx="212">
                  <c:v>1976.6848290598289</c:v>
                </c:pt>
                <c:pt idx="213">
                  <c:v>1976.7339743589744</c:v>
                </c:pt>
                <c:pt idx="214">
                  <c:v>1976.761752136752</c:v>
                </c:pt>
                <c:pt idx="215">
                  <c:v>1976.8905982905983</c:v>
                </c:pt>
                <c:pt idx="216">
                  <c:v>1976.9155982905982</c:v>
                </c:pt>
                <c:pt idx="217">
                  <c:v>1976.9647435897436</c:v>
                </c:pt>
                <c:pt idx="218">
                  <c:v>1976.9925213675212</c:v>
                </c:pt>
                <c:pt idx="219">
                  <c:v>1977.1185897435898</c:v>
                </c:pt>
                <c:pt idx="220">
                  <c:v>1977.1491452991454</c:v>
                </c:pt>
                <c:pt idx="221">
                  <c:v>1977.1955128205129</c:v>
                </c:pt>
                <c:pt idx="222">
                  <c:v>1977.2232905982905</c:v>
                </c:pt>
                <c:pt idx="223">
                  <c:v>1977.272435897436</c:v>
                </c:pt>
                <c:pt idx="224">
                  <c:v>1977.3029914529916</c:v>
                </c:pt>
                <c:pt idx="225">
                  <c:v>1977.3493589743591</c:v>
                </c:pt>
                <c:pt idx="226">
                  <c:v>1977.4040598290599</c:v>
                </c:pt>
                <c:pt idx="227">
                  <c:v>1977.4262820512822</c:v>
                </c:pt>
                <c:pt idx="228">
                  <c:v>1977.4754273504275</c:v>
                </c:pt>
                <c:pt idx="229">
                  <c:v>1977.5032051282053</c:v>
                </c:pt>
                <c:pt idx="230">
                  <c:v>1977.5337606837609</c:v>
                </c:pt>
                <c:pt idx="231">
                  <c:v>1977.6106837606837</c:v>
                </c:pt>
                <c:pt idx="232">
                  <c:v>1977.6570512820513</c:v>
                </c:pt>
                <c:pt idx="233">
                  <c:v>1977.6848290598289</c:v>
                </c:pt>
                <c:pt idx="234">
                  <c:v>1977.7061965811965</c:v>
                </c:pt>
                <c:pt idx="235">
                  <c:v>1977.841452991453</c:v>
                </c:pt>
                <c:pt idx="236">
                  <c:v>1977.8600427350427</c:v>
                </c:pt>
                <c:pt idx="237">
                  <c:v>1977.9647435897436</c:v>
                </c:pt>
                <c:pt idx="238">
                  <c:v>1977.9952991452992</c:v>
                </c:pt>
                <c:pt idx="239">
                  <c:v>1978.1185897435898</c:v>
                </c:pt>
                <c:pt idx="240">
                  <c:v>1978.1463675213674</c:v>
                </c:pt>
                <c:pt idx="241">
                  <c:v>1978.1705128205128</c:v>
                </c:pt>
                <c:pt idx="242">
                  <c:v>1978.1955128205129</c:v>
                </c:pt>
                <c:pt idx="243">
                  <c:v>1978.2260683760685</c:v>
                </c:pt>
                <c:pt idx="244">
                  <c:v>1978.2474358974359</c:v>
                </c:pt>
                <c:pt idx="245">
                  <c:v>1978.2752136752138</c:v>
                </c:pt>
                <c:pt idx="246">
                  <c:v>1978.3002136752136</c:v>
                </c:pt>
                <c:pt idx="247">
                  <c:v>1978.3215811965813</c:v>
                </c:pt>
                <c:pt idx="248">
                  <c:v>1978.3521367521369</c:v>
                </c:pt>
                <c:pt idx="249">
                  <c:v>1978.3799145299147</c:v>
                </c:pt>
                <c:pt idx="250">
                  <c:v>1978.4040598290599</c:v>
                </c:pt>
                <c:pt idx="251">
                  <c:v>1978.42905982906</c:v>
                </c:pt>
                <c:pt idx="252">
                  <c:v>1978.4540598290598</c:v>
                </c:pt>
                <c:pt idx="253">
                  <c:v>1978.4782051282052</c:v>
                </c:pt>
                <c:pt idx="254">
                  <c:v>1978.5309829059829</c:v>
                </c:pt>
                <c:pt idx="255">
                  <c:v>1978.5523504273503</c:v>
                </c:pt>
                <c:pt idx="256">
                  <c:v>1978.5801282051282</c:v>
                </c:pt>
                <c:pt idx="257">
                  <c:v>1978.6079059829058</c:v>
                </c:pt>
                <c:pt idx="258">
                  <c:v>1978.6292735042734</c:v>
                </c:pt>
                <c:pt idx="259">
                  <c:v>1978.659829059829</c:v>
                </c:pt>
                <c:pt idx="260">
                  <c:v>1978.6876068376068</c:v>
                </c:pt>
                <c:pt idx="261">
                  <c:v>1978.7061965811965</c:v>
                </c:pt>
                <c:pt idx="262">
                  <c:v>1978.7645299145299</c:v>
                </c:pt>
                <c:pt idx="263">
                  <c:v>1978.7831196581196</c:v>
                </c:pt>
                <c:pt idx="264">
                  <c:v>1978.8136752136752</c:v>
                </c:pt>
                <c:pt idx="265">
                  <c:v>1978.8386752136751</c:v>
                </c:pt>
                <c:pt idx="266">
                  <c:v>1978.8600427350427</c:v>
                </c:pt>
                <c:pt idx="267">
                  <c:v>1978.9155982905982</c:v>
                </c:pt>
                <c:pt idx="268">
                  <c:v>1978.9647435897436</c:v>
                </c:pt>
                <c:pt idx="269">
                  <c:v>1979.0935897435897</c:v>
                </c:pt>
                <c:pt idx="270">
                  <c:v>1979.1463675213674</c:v>
                </c:pt>
                <c:pt idx="271">
                  <c:v>1979.1677350427351</c:v>
                </c:pt>
                <c:pt idx="272">
                  <c:v>1979.2260683760685</c:v>
                </c:pt>
                <c:pt idx="273">
                  <c:v>1979.2446581196582</c:v>
                </c:pt>
                <c:pt idx="274">
                  <c:v>1979.2752136752138</c:v>
                </c:pt>
                <c:pt idx="275">
                  <c:v>1979.3002136752136</c:v>
                </c:pt>
                <c:pt idx="276">
                  <c:v>1979.3521367521369</c:v>
                </c:pt>
                <c:pt idx="277">
                  <c:v>1979.3985042735044</c:v>
                </c:pt>
                <c:pt idx="278">
                  <c:v>1979.4262820512822</c:v>
                </c:pt>
                <c:pt idx="279">
                  <c:v>1979.4596153846155</c:v>
                </c:pt>
                <c:pt idx="280">
                  <c:v>1979.4893162393164</c:v>
                </c:pt>
                <c:pt idx="281">
                  <c:v>1979.5309829059829</c:v>
                </c:pt>
                <c:pt idx="282">
                  <c:v>1979.5801282051282</c:v>
                </c:pt>
                <c:pt idx="283">
                  <c:v>1979.6320512820512</c:v>
                </c:pt>
                <c:pt idx="284">
                  <c:v>1979.6848290598289</c:v>
                </c:pt>
                <c:pt idx="285">
                  <c:v>1979.7061965811965</c:v>
                </c:pt>
                <c:pt idx="286">
                  <c:v>1979.7367521367521</c:v>
                </c:pt>
                <c:pt idx="287">
                  <c:v>1979.761752136752</c:v>
                </c:pt>
                <c:pt idx="288">
                  <c:v>1979.7831196581196</c:v>
                </c:pt>
                <c:pt idx="289">
                  <c:v>1979.8108974358975</c:v>
                </c:pt>
                <c:pt idx="290">
                  <c:v>1979.8878205128206</c:v>
                </c:pt>
                <c:pt idx="291">
                  <c:v>1979.9397435897436</c:v>
                </c:pt>
                <c:pt idx="292">
                  <c:v>1980.1185897435898</c:v>
                </c:pt>
                <c:pt idx="293">
                  <c:v>1980.1955128205129</c:v>
                </c:pt>
                <c:pt idx="294">
                  <c:v>1980.4262820512822</c:v>
                </c:pt>
                <c:pt idx="295">
                  <c:v>1980.5032051282053</c:v>
                </c:pt>
                <c:pt idx="296">
                  <c:v>1980.5309829059829</c:v>
                </c:pt>
                <c:pt idx="297">
                  <c:v>1980.6079059829058</c:v>
                </c:pt>
                <c:pt idx="298">
                  <c:v>1980.6570512820513</c:v>
                </c:pt>
                <c:pt idx="299">
                  <c:v>1980.7089743589743</c:v>
                </c:pt>
                <c:pt idx="300">
                  <c:v>1980.761752136752</c:v>
                </c:pt>
                <c:pt idx="301">
                  <c:v>1980.7831196581196</c:v>
                </c:pt>
                <c:pt idx="302">
                  <c:v>1980.8136752136752</c:v>
                </c:pt>
                <c:pt idx="303">
                  <c:v>1980.8600427350427</c:v>
                </c:pt>
                <c:pt idx="304">
                  <c:v>1980.8850427350426</c:v>
                </c:pt>
                <c:pt idx="305">
                  <c:v>1980.9183760683761</c:v>
                </c:pt>
                <c:pt idx="306">
                  <c:v>1980.9647435897436</c:v>
                </c:pt>
                <c:pt idx="307">
                  <c:v>1980.9925213675212</c:v>
                </c:pt>
                <c:pt idx="308">
                  <c:v>1981.090811965812</c:v>
                </c:pt>
                <c:pt idx="309">
                  <c:v>1981.1185897435898</c:v>
                </c:pt>
                <c:pt idx="310">
                  <c:v>1981.1463675213674</c:v>
                </c:pt>
                <c:pt idx="311">
                  <c:v>1981.1677350427351</c:v>
                </c:pt>
                <c:pt idx="312">
                  <c:v>1981.1955128205129</c:v>
                </c:pt>
                <c:pt idx="313">
                  <c:v>1981.2232905982905</c:v>
                </c:pt>
                <c:pt idx="314">
                  <c:v>1981.272435897436</c:v>
                </c:pt>
                <c:pt idx="315">
                  <c:v>1981.3002136752136</c:v>
                </c:pt>
                <c:pt idx="316">
                  <c:v>1981.3215811965813</c:v>
                </c:pt>
                <c:pt idx="317">
                  <c:v>1981.3493589743591</c:v>
                </c:pt>
                <c:pt idx="318">
                  <c:v>1981.3985042735044</c:v>
                </c:pt>
                <c:pt idx="319">
                  <c:v>1981.42905982906</c:v>
                </c:pt>
                <c:pt idx="320">
                  <c:v>1981.4754273504275</c:v>
                </c:pt>
                <c:pt idx="321">
                  <c:v>1981.505982905983</c:v>
                </c:pt>
                <c:pt idx="322">
                  <c:v>1981.5523504273503</c:v>
                </c:pt>
                <c:pt idx="323">
                  <c:v>1981.6079059829058</c:v>
                </c:pt>
                <c:pt idx="324">
                  <c:v>1981.6570512820513</c:v>
                </c:pt>
                <c:pt idx="325">
                  <c:v>1981.7339743589744</c:v>
                </c:pt>
                <c:pt idx="326">
                  <c:v>1981.841452991453</c:v>
                </c:pt>
                <c:pt idx="327">
                  <c:v>1981.9155982905982</c:v>
                </c:pt>
                <c:pt idx="328">
                  <c:v>1981.9647435897436</c:v>
                </c:pt>
                <c:pt idx="329">
                  <c:v>1982.090811965812</c:v>
                </c:pt>
                <c:pt idx="330">
                  <c:v>1982.1705128205128</c:v>
                </c:pt>
                <c:pt idx="331">
                  <c:v>1982.1955128205129</c:v>
                </c:pt>
                <c:pt idx="332">
                  <c:v>1982.2232905982905</c:v>
                </c:pt>
                <c:pt idx="333">
                  <c:v>1982.2474358974359</c:v>
                </c:pt>
                <c:pt idx="334">
                  <c:v>1982.3002136752136</c:v>
                </c:pt>
                <c:pt idx="335">
                  <c:v>1982.3215811965813</c:v>
                </c:pt>
                <c:pt idx="336">
                  <c:v>1982.3493589743591</c:v>
                </c:pt>
                <c:pt idx="337">
                  <c:v>1982.3771367521367</c:v>
                </c:pt>
                <c:pt idx="338">
                  <c:v>1982.42905982906</c:v>
                </c:pt>
                <c:pt idx="339">
                  <c:v>1982.4540598290598</c:v>
                </c:pt>
                <c:pt idx="340">
                  <c:v>1982.4754273504275</c:v>
                </c:pt>
                <c:pt idx="341">
                  <c:v>1982.5032051282053</c:v>
                </c:pt>
                <c:pt idx="342">
                  <c:v>1982.5309829059829</c:v>
                </c:pt>
                <c:pt idx="343">
                  <c:v>1982.5579059829058</c:v>
                </c:pt>
                <c:pt idx="344">
                  <c:v>1982.6292735042734</c:v>
                </c:pt>
                <c:pt idx="345">
                  <c:v>1982.659829059829</c:v>
                </c:pt>
                <c:pt idx="346">
                  <c:v>1982.7061965811965</c:v>
                </c:pt>
                <c:pt idx="347">
                  <c:v>1982.7339743589744</c:v>
                </c:pt>
                <c:pt idx="348">
                  <c:v>1982.761752136752</c:v>
                </c:pt>
                <c:pt idx="349">
                  <c:v>1982.9397435897436</c:v>
                </c:pt>
                <c:pt idx="350">
                  <c:v>1982.9647435897436</c:v>
                </c:pt>
                <c:pt idx="351">
                  <c:v>1982.998076923077</c:v>
                </c:pt>
                <c:pt idx="352">
                  <c:v>1983.1185897435898</c:v>
                </c:pt>
                <c:pt idx="353">
                  <c:v>1983.2232905982905</c:v>
                </c:pt>
                <c:pt idx="354">
                  <c:v>1983.272435897436</c:v>
                </c:pt>
                <c:pt idx="355">
                  <c:v>1983.3029914529916</c:v>
                </c:pt>
                <c:pt idx="356">
                  <c:v>1983.3215811965813</c:v>
                </c:pt>
                <c:pt idx="357">
                  <c:v>1983.3493589743591</c:v>
                </c:pt>
                <c:pt idx="358">
                  <c:v>1983.3771367521367</c:v>
                </c:pt>
                <c:pt idx="359">
                  <c:v>1983.3985042735044</c:v>
                </c:pt>
                <c:pt idx="360">
                  <c:v>1983.4235042735042</c:v>
                </c:pt>
                <c:pt idx="361">
                  <c:v>1983.4540598290598</c:v>
                </c:pt>
                <c:pt idx="362">
                  <c:v>1983.4782051282052</c:v>
                </c:pt>
                <c:pt idx="363">
                  <c:v>1983.5032051282053</c:v>
                </c:pt>
              </c:numCache>
            </c:numRef>
          </c:xVal>
          <c:yVal>
            <c:numRef>
              <c:f>'NH  Vermunt D14C'!$J$4:$J$367</c:f>
              <c:numCache>
                <c:formatCode>General</c:formatCode>
                <c:ptCount val="364"/>
                <c:pt idx="0">
                  <c:v>-26.35</c:v>
                </c:pt>
                <c:pt idx="1">
                  <c:v>-22.9</c:v>
                </c:pt>
                <c:pt idx="2">
                  <c:v>-24.1</c:v>
                </c:pt>
                <c:pt idx="3">
                  <c:v>-24.9</c:v>
                </c:pt>
                <c:pt idx="4">
                  <c:v>-25.3</c:v>
                </c:pt>
                <c:pt idx="5">
                  <c:v>-23.3</c:v>
                </c:pt>
                <c:pt idx="6">
                  <c:v>-23.4</c:v>
                </c:pt>
                <c:pt idx="7">
                  <c:v>-23.8</c:v>
                </c:pt>
                <c:pt idx="8">
                  <c:v>-20.399999999999999</c:v>
                </c:pt>
                <c:pt idx="9">
                  <c:v>-22.7</c:v>
                </c:pt>
                <c:pt idx="10">
                  <c:v>-21.3</c:v>
                </c:pt>
                <c:pt idx="11">
                  <c:v>-19.8</c:v>
                </c:pt>
                <c:pt idx="12">
                  <c:v>-22.7</c:v>
                </c:pt>
                <c:pt idx="13">
                  <c:v>-21.49</c:v>
                </c:pt>
                <c:pt idx="14">
                  <c:v>-22.7</c:v>
                </c:pt>
                <c:pt idx="15">
                  <c:v>-22.7</c:v>
                </c:pt>
                <c:pt idx="16">
                  <c:v>-22.7</c:v>
                </c:pt>
                <c:pt idx="17">
                  <c:v>-22.7</c:v>
                </c:pt>
                <c:pt idx="18">
                  <c:v>-22.7</c:v>
                </c:pt>
                <c:pt idx="19">
                  <c:v>-22.7</c:v>
                </c:pt>
                <c:pt idx="20">
                  <c:v>-22.7</c:v>
                </c:pt>
                <c:pt idx="21">
                  <c:v>-22.7</c:v>
                </c:pt>
                <c:pt idx="22">
                  <c:v>-22.7</c:v>
                </c:pt>
                <c:pt idx="23">
                  <c:v>-22.7</c:v>
                </c:pt>
                <c:pt idx="24">
                  <c:v>-22.7</c:v>
                </c:pt>
                <c:pt idx="25">
                  <c:v>-22.7</c:v>
                </c:pt>
                <c:pt idx="26">
                  <c:v>-22.7</c:v>
                </c:pt>
                <c:pt idx="27">
                  <c:v>-22.7</c:v>
                </c:pt>
                <c:pt idx="28">
                  <c:v>-22.7</c:v>
                </c:pt>
                <c:pt idx="29">
                  <c:v>-22.7</c:v>
                </c:pt>
                <c:pt idx="30">
                  <c:v>-22.7</c:v>
                </c:pt>
                <c:pt idx="31">
                  <c:v>-22.7</c:v>
                </c:pt>
                <c:pt idx="32">
                  <c:v>-22.7</c:v>
                </c:pt>
                <c:pt idx="33">
                  <c:v>-22.7</c:v>
                </c:pt>
                <c:pt idx="34">
                  <c:v>-22.7</c:v>
                </c:pt>
                <c:pt idx="35">
                  <c:v>-22.7</c:v>
                </c:pt>
                <c:pt idx="36">
                  <c:v>-22.7</c:v>
                </c:pt>
                <c:pt idx="37">
                  <c:v>-22.7</c:v>
                </c:pt>
                <c:pt idx="38">
                  <c:v>-21.7</c:v>
                </c:pt>
                <c:pt idx="39">
                  <c:v>-24.7</c:v>
                </c:pt>
                <c:pt idx="40">
                  <c:v>-23.6</c:v>
                </c:pt>
                <c:pt idx="41">
                  <c:v>-24.8</c:v>
                </c:pt>
                <c:pt idx="42">
                  <c:v>-24</c:v>
                </c:pt>
                <c:pt idx="43">
                  <c:v>-24.9</c:v>
                </c:pt>
                <c:pt idx="44">
                  <c:v>-21.4</c:v>
                </c:pt>
                <c:pt idx="45">
                  <c:v>-21.6</c:v>
                </c:pt>
                <c:pt idx="46">
                  <c:v>-24.8</c:v>
                </c:pt>
                <c:pt idx="47">
                  <c:v>-24.25</c:v>
                </c:pt>
                <c:pt idx="48">
                  <c:v>-25.1</c:v>
                </c:pt>
                <c:pt idx="49">
                  <c:v>-23.09</c:v>
                </c:pt>
                <c:pt idx="50">
                  <c:v>-24</c:v>
                </c:pt>
                <c:pt idx="51">
                  <c:v>-24</c:v>
                </c:pt>
                <c:pt idx="52">
                  <c:v>-23.8</c:v>
                </c:pt>
                <c:pt idx="53">
                  <c:v>-23.1</c:v>
                </c:pt>
                <c:pt idx="54">
                  <c:v>-23.4</c:v>
                </c:pt>
                <c:pt idx="55">
                  <c:v>-23.8</c:v>
                </c:pt>
                <c:pt idx="56">
                  <c:v>-21.9</c:v>
                </c:pt>
                <c:pt idx="57">
                  <c:v>-23.3</c:v>
                </c:pt>
                <c:pt idx="58">
                  <c:v>-23.3</c:v>
                </c:pt>
                <c:pt idx="59">
                  <c:v>-22.7</c:v>
                </c:pt>
                <c:pt idx="60">
                  <c:v>-20.6</c:v>
                </c:pt>
                <c:pt idx="61">
                  <c:v>-20.9</c:v>
                </c:pt>
                <c:pt idx="62">
                  <c:v>-21.95</c:v>
                </c:pt>
                <c:pt idx="63">
                  <c:v>-20</c:v>
                </c:pt>
                <c:pt idx="64">
                  <c:v>-20.6</c:v>
                </c:pt>
                <c:pt idx="65">
                  <c:v>-22.1</c:v>
                </c:pt>
                <c:pt idx="66">
                  <c:v>-22.8</c:v>
                </c:pt>
                <c:pt idx="67">
                  <c:v>-23</c:v>
                </c:pt>
                <c:pt idx="68">
                  <c:v>-23.5</c:v>
                </c:pt>
                <c:pt idx="69">
                  <c:v>-22.7</c:v>
                </c:pt>
                <c:pt idx="70">
                  <c:v>-24.27</c:v>
                </c:pt>
                <c:pt idx="71">
                  <c:v>-23.88</c:v>
                </c:pt>
                <c:pt idx="72">
                  <c:v>-20.3</c:v>
                </c:pt>
                <c:pt idx="73">
                  <c:v>-19.5</c:v>
                </c:pt>
                <c:pt idx="74">
                  <c:v>-20.7</c:v>
                </c:pt>
                <c:pt idx="75">
                  <c:v>-19.100000000000001</c:v>
                </c:pt>
                <c:pt idx="76">
                  <c:v>-19.5</c:v>
                </c:pt>
                <c:pt idx="77">
                  <c:v>-17.8</c:v>
                </c:pt>
                <c:pt idx="78">
                  <c:v>-18.5</c:v>
                </c:pt>
                <c:pt idx="79">
                  <c:v>-23.4</c:v>
                </c:pt>
                <c:pt idx="80">
                  <c:v>-20.2</c:v>
                </c:pt>
                <c:pt idx="81">
                  <c:v>-20.7</c:v>
                </c:pt>
                <c:pt idx="82">
                  <c:v>-20.7</c:v>
                </c:pt>
                <c:pt idx="83">
                  <c:v>-24.5</c:v>
                </c:pt>
                <c:pt idx="84">
                  <c:v>-24</c:v>
                </c:pt>
                <c:pt idx="85">
                  <c:v>-26.9</c:v>
                </c:pt>
                <c:pt idx="86">
                  <c:v>-22.5</c:v>
                </c:pt>
                <c:pt idx="87">
                  <c:v>-22.4</c:v>
                </c:pt>
                <c:pt idx="88">
                  <c:v>-22.7</c:v>
                </c:pt>
                <c:pt idx="89">
                  <c:v>-25.1</c:v>
                </c:pt>
                <c:pt idx="90">
                  <c:v>-23.1</c:v>
                </c:pt>
                <c:pt idx="91">
                  <c:v>-7.6</c:v>
                </c:pt>
                <c:pt idx="92">
                  <c:v>-7.66</c:v>
                </c:pt>
                <c:pt idx="93">
                  <c:v>-7.65</c:v>
                </c:pt>
                <c:pt idx="94">
                  <c:v>-7.87</c:v>
                </c:pt>
                <c:pt idx="95">
                  <c:v>-7.98</c:v>
                </c:pt>
                <c:pt idx="96">
                  <c:v>-7.71</c:v>
                </c:pt>
                <c:pt idx="97">
                  <c:v>-7.38</c:v>
                </c:pt>
                <c:pt idx="98">
                  <c:v>-8.06</c:v>
                </c:pt>
                <c:pt idx="99">
                  <c:v>-7.02</c:v>
                </c:pt>
                <c:pt idx="100">
                  <c:v>-7.59</c:v>
                </c:pt>
                <c:pt idx="101">
                  <c:v>-7.7</c:v>
                </c:pt>
                <c:pt idx="102">
                  <c:v>-26.66</c:v>
                </c:pt>
                <c:pt idx="103">
                  <c:v>-8.36</c:v>
                </c:pt>
                <c:pt idx="104">
                  <c:v>-2.65</c:v>
                </c:pt>
                <c:pt idx="105">
                  <c:v>-8.77</c:v>
                </c:pt>
                <c:pt idx="106">
                  <c:v>-7.65</c:v>
                </c:pt>
                <c:pt idx="107">
                  <c:v>-7.64</c:v>
                </c:pt>
                <c:pt idx="108">
                  <c:v>-7.41</c:v>
                </c:pt>
                <c:pt idx="109">
                  <c:v>-6.97</c:v>
                </c:pt>
                <c:pt idx="110">
                  <c:v>-7.49</c:v>
                </c:pt>
                <c:pt idx="111">
                  <c:v>-9.02</c:v>
                </c:pt>
                <c:pt idx="112">
                  <c:v>-7.2</c:v>
                </c:pt>
                <c:pt idx="113">
                  <c:v>-7.7</c:v>
                </c:pt>
                <c:pt idx="114">
                  <c:v>-7.5</c:v>
                </c:pt>
                <c:pt idx="115">
                  <c:v>-11.52</c:v>
                </c:pt>
                <c:pt idx="116">
                  <c:v>-7.5</c:v>
                </c:pt>
                <c:pt idx="117">
                  <c:v>-7.79</c:v>
                </c:pt>
                <c:pt idx="118">
                  <c:v>-26.43</c:v>
                </c:pt>
                <c:pt idx="119">
                  <c:v>-26.79</c:v>
                </c:pt>
                <c:pt idx="120">
                  <c:v>-7.72</c:v>
                </c:pt>
                <c:pt idx="121">
                  <c:v>-7.84</c:v>
                </c:pt>
                <c:pt idx="122">
                  <c:v>-6.58</c:v>
                </c:pt>
                <c:pt idx="123">
                  <c:v>-7.5</c:v>
                </c:pt>
                <c:pt idx="124">
                  <c:v>-18.399999999999999</c:v>
                </c:pt>
                <c:pt idx="125">
                  <c:v>-15.67</c:v>
                </c:pt>
                <c:pt idx="126">
                  <c:v>-6.59</c:v>
                </c:pt>
                <c:pt idx="127">
                  <c:v>-8.06</c:v>
                </c:pt>
                <c:pt idx="128">
                  <c:v>-8.5500000000000007</c:v>
                </c:pt>
                <c:pt idx="129">
                  <c:v>-9.0500000000000007</c:v>
                </c:pt>
                <c:pt idx="130">
                  <c:v>-8.68</c:v>
                </c:pt>
                <c:pt idx="131">
                  <c:v>-7.5</c:v>
                </c:pt>
                <c:pt idx="132">
                  <c:v>-7.79</c:v>
                </c:pt>
                <c:pt idx="133">
                  <c:v>-8.1</c:v>
                </c:pt>
                <c:pt idx="134">
                  <c:v>-6.68</c:v>
                </c:pt>
                <c:pt idx="135">
                  <c:v>-7.72</c:v>
                </c:pt>
                <c:pt idx="136">
                  <c:v>-10.65</c:v>
                </c:pt>
                <c:pt idx="137">
                  <c:v>-7.52</c:v>
                </c:pt>
                <c:pt idx="138">
                  <c:v>-8.4499999999999993</c:v>
                </c:pt>
                <c:pt idx="139">
                  <c:v>-8.48</c:v>
                </c:pt>
                <c:pt idx="140">
                  <c:v>-8.2200000000000006</c:v>
                </c:pt>
                <c:pt idx="141">
                  <c:v>-8.73</c:v>
                </c:pt>
                <c:pt idx="142">
                  <c:v>-8</c:v>
                </c:pt>
                <c:pt idx="143">
                  <c:v>-8.43</c:v>
                </c:pt>
                <c:pt idx="144">
                  <c:v>-7.21</c:v>
                </c:pt>
                <c:pt idx="145">
                  <c:v>-7.29</c:v>
                </c:pt>
                <c:pt idx="146">
                  <c:v>-5.35</c:v>
                </c:pt>
                <c:pt idx="147">
                  <c:v>-7.03</c:v>
                </c:pt>
                <c:pt idx="148">
                  <c:v>-7.69</c:v>
                </c:pt>
                <c:pt idx="149">
                  <c:v>-7.75</c:v>
                </c:pt>
                <c:pt idx="150">
                  <c:v>-7.39</c:v>
                </c:pt>
                <c:pt idx="151">
                  <c:v>-7.98</c:v>
                </c:pt>
                <c:pt idx="152">
                  <c:v>-7.85</c:v>
                </c:pt>
                <c:pt idx="153">
                  <c:v>-5.0199999999999996</c:v>
                </c:pt>
                <c:pt idx="154">
                  <c:v>-6.96</c:v>
                </c:pt>
                <c:pt idx="155">
                  <c:v>-7.52</c:v>
                </c:pt>
                <c:pt idx="156">
                  <c:v>-7.34</c:v>
                </c:pt>
                <c:pt idx="157">
                  <c:v>-7.67</c:v>
                </c:pt>
                <c:pt idx="158">
                  <c:v>-7.66</c:v>
                </c:pt>
                <c:pt idx="159">
                  <c:v>-7.5</c:v>
                </c:pt>
                <c:pt idx="160">
                  <c:v>-7.5</c:v>
                </c:pt>
                <c:pt idx="161">
                  <c:v>-8.17</c:v>
                </c:pt>
                <c:pt idx="162">
                  <c:v>-8.4</c:v>
                </c:pt>
                <c:pt idx="163">
                  <c:v>-9.19</c:v>
                </c:pt>
                <c:pt idx="164">
                  <c:v>-8.4499999999999993</c:v>
                </c:pt>
                <c:pt idx="165">
                  <c:v>-8.42</c:v>
                </c:pt>
                <c:pt idx="166">
                  <c:v>-8.1999999999999993</c:v>
                </c:pt>
                <c:pt idx="167">
                  <c:v>-7.85</c:v>
                </c:pt>
                <c:pt idx="168">
                  <c:v>-7.95</c:v>
                </c:pt>
                <c:pt idx="169">
                  <c:v>-7.9</c:v>
                </c:pt>
                <c:pt idx="170">
                  <c:v>-7.5</c:v>
                </c:pt>
                <c:pt idx="171">
                  <c:v>-7.83</c:v>
                </c:pt>
                <c:pt idx="172">
                  <c:v>-7.71</c:v>
                </c:pt>
                <c:pt idx="173">
                  <c:v>-7.99</c:v>
                </c:pt>
                <c:pt idx="174">
                  <c:v>-8.23</c:v>
                </c:pt>
                <c:pt idx="175">
                  <c:v>-8.5299999999999994</c:v>
                </c:pt>
                <c:pt idx="176">
                  <c:v>-8.2899999999999991</c:v>
                </c:pt>
                <c:pt idx="177">
                  <c:v>-8.17</c:v>
                </c:pt>
                <c:pt idx="178">
                  <c:v>-8.4700000000000006</c:v>
                </c:pt>
                <c:pt idx="179">
                  <c:v>-7.41</c:v>
                </c:pt>
                <c:pt idx="180">
                  <c:v>-8.3699999999999992</c:v>
                </c:pt>
                <c:pt idx="181">
                  <c:v>-7.68</c:v>
                </c:pt>
                <c:pt idx="182">
                  <c:v>-8.76</c:v>
                </c:pt>
                <c:pt idx="183">
                  <c:v>-8.26</c:v>
                </c:pt>
                <c:pt idx="184">
                  <c:v>-8.24</c:v>
                </c:pt>
                <c:pt idx="185">
                  <c:v>-7.64</c:v>
                </c:pt>
                <c:pt idx="186">
                  <c:v>-7.97</c:v>
                </c:pt>
                <c:pt idx="187">
                  <c:v>-8.0500000000000007</c:v>
                </c:pt>
                <c:pt idx="188">
                  <c:v>-7.8</c:v>
                </c:pt>
                <c:pt idx="189">
                  <c:v>-8.32</c:v>
                </c:pt>
                <c:pt idx="190">
                  <c:v>-7.92</c:v>
                </c:pt>
                <c:pt idx="191">
                  <c:v>-8.1300000000000008</c:v>
                </c:pt>
                <c:pt idx="192">
                  <c:v>-8.3800000000000008</c:v>
                </c:pt>
                <c:pt idx="193">
                  <c:v>-8.1300000000000008</c:v>
                </c:pt>
                <c:pt idx="194">
                  <c:v>-11.05</c:v>
                </c:pt>
                <c:pt idx="195">
                  <c:v>-8.4</c:v>
                </c:pt>
                <c:pt idx="196">
                  <c:v>-8.1</c:v>
                </c:pt>
                <c:pt idx="197">
                  <c:v>-8.74</c:v>
                </c:pt>
                <c:pt idx="198">
                  <c:v>-8.06</c:v>
                </c:pt>
                <c:pt idx="199">
                  <c:v>-8.3000000000000007</c:v>
                </c:pt>
                <c:pt idx="200">
                  <c:v>-8.33</c:v>
                </c:pt>
                <c:pt idx="201">
                  <c:v>-9.57</c:v>
                </c:pt>
                <c:pt idx="202">
                  <c:v>-8.33</c:v>
                </c:pt>
                <c:pt idx="203">
                  <c:v>-9.3000000000000007</c:v>
                </c:pt>
                <c:pt idx="204">
                  <c:v>-9.8800000000000008</c:v>
                </c:pt>
                <c:pt idx="205">
                  <c:v>-9.7200000000000006</c:v>
                </c:pt>
                <c:pt idx="206">
                  <c:v>-9.5299999999999994</c:v>
                </c:pt>
                <c:pt idx="207">
                  <c:v>-10.17</c:v>
                </c:pt>
                <c:pt idx="208">
                  <c:v>-9.26</c:v>
                </c:pt>
                <c:pt idx="209">
                  <c:v>-9.44</c:v>
                </c:pt>
                <c:pt idx="210">
                  <c:v>-8.84</c:v>
                </c:pt>
                <c:pt idx="211">
                  <c:v>-8.42</c:v>
                </c:pt>
                <c:pt idx="212">
                  <c:v>-7.68</c:v>
                </c:pt>
                <c:pt idx="213">
                  <c:v>-8.06</c:v>
                </c:pt>
                <c:pt idx="214">
                  <c:v>-7.94</c:v>
                </c:pt>
                <c:pt idx="215">
                  <c:v>-8.5399999999999991</c:v>
                </c:pt>
                <c:pt idx="216">
                  <c:v>-8.6</c:v>
                </c:pt>
                <c:pt idx="217">
                  <c:v>-8.9</c:v>
                </c:pt>
                <c:pt idx="218">
                  <c:v>-8.52</c:v>
                </c:pt>
                <c:pt idx="219">
                  <c:v>-8.52</c:v>
                </c:pt>
                <c:pt idx="220">
                  <c:v>-8.86</c:v>
                </c:pt>
                <c:pt idx="221">
                  <c:v>-8.8000000000000007</c:v>
                </c:pt>
                <c:pt idx="222">
                  <c:v>-8.68</c:v>
                </c:pt>
                <c:pt idx="223">
                  <c:v>-8.52</c:v>
                </c:pt>
                <c:pt idx="224">
                  <c:v>-8.58</c:v>
                </c:pt>
                <c:pt idx="225">
                  <c:v>-8.69</c:v>
                </c:pt>
                <c:pt idx="226">
                  <c:v>-8.58</c:v>
                </c:pt>
                <c:pt idx="227">
                  <c:v>-8.61</c:v>
                </c:pt>
                <c:pt idx="228">
                  <c:v>-8.0299999999999994</c:v>
                </c:pt>
                <c:pt idx="229">
                  <c:v>-8.48</c:v>
                </c:pt>
                <c:pt idx="230">
                  <c:v>-8.15</c:v>
                </c:pt>
                <c:pt idx="231">
                  <c:v>-8.5299999999999994</c:v>
                </c:pt>
                <c:pt idx="232">
                  <c:v>-8.34</c:v>
                </c:pt>
                <c:pt idx="233">
                  <c:v>-8.3800000000000008</c:v>
                </c:pt>
                <c:pt idx="234">
                  <c:v>-7.88</c:v>
                </c:pt>
                <c:pt idx="235">
                  <c:v>-10.3</c:v>
                </c:pt>
                <c:pt idx="236">
                  <c:v>-9.42</c:v>
                </c:pt>
                <c:pt idx="237">
                  <c:v>-8.84</c:v>
                </c:pt>
                <c:pt idx="238">
                  <c:v>-8.15</c:v>
                </c:pt>
                <c:pt idx="239">
                  <c:v>-8.69</c:v>
                </c:pt>
                <c:pt idx="240">
                  <c:v>-9.33</c:v>
                </c:pt>
                <c:pt idx="241">
                  <c:v>-9.06</c:v>
                </c:pt>
                <c:pt idx="242">
                  <c:v>-9.74</c:v>
                </c:pt>
                <c:pt idx="243">
                  <c:v>-9.57</c:v>
                </c:pt>
                <c:pt idx="244">
                  <c:v>-10.11</c:v>
                </c:pt>
                <c:pt idx="245">
                  <c:v>-11.72</c:v>
                </c:pt>
                <c:pt idx="246">
                  <c:v>-9.68</c:v>
                </c:pt>
                <c:pt idx="247">
                  <c:v>-9.93</c:v>
                </c:pt>
                <c:pt idx="248">
                  <c:v>-10.3</c:v>
                </c:pt>
                <c:pt idx="249">
                  <c:v>-10</c:v>
                </c:pt>
                <c:pt idx="250">
                  <c:v>-9.77</c:v>
                </c:pt>
                <c:pt idx="251">
                  <c:v>-9.4</c:v>
                </c:pt>
                <c:pt idx="252">
                  <c:v>-9.57</c:v>
                </c:pt>
                <c:pt idx="253">
                  <c:v>-9.57</c:v>
                </c:pt>
                <c:pt idx="254">
                  <c:v>-9.02</c:v>
                </c:pt>
                <c:pt idx="255">
                  <c:v>-9.4</c:v>
                </c:pt>
                <c:pt idx="256">
                  <c:v>-8.7200000000000006</c:v>
                </c:pt>
                <c:pt idx="257">
                  <c:v>-8.35</c:v>
                </c:pt>
                <c:pt idx="258">
                  <c:v>-8</c:v>
                </c:pt>
                <c:pt idx="259">
                  <c:v>-8.57</c:v>
                </c:pt>
                <c:pt idx="260">
                  <c:v>-7.52</c:v>
                </c:pt>
                <c:pt idx="261">
                  <c:v>-8.51</c:v>
                </c:pt>
                <c:pt idx="262">
                  <c:v>-9.31</c:v>
                </c:pt>
                <c:pt idx="263">
                  <c:v>-9.9600000000000009</c:v>
                </c:pt>
                <c:pt idx="264">
                  <c:v>-8.27</c:v>
                </c:pt>
                <c:pt idx="265">
                  <c:v>-9.35</c:v>
                </c:pt>
                <c:pt idx="266">
                  <c:v>-9.8000000000000007</c:v>
                </c:pt>
                <c:pt idx="267">
                  <c:v>-9.65</c:v>
                </c:pt>
                <c:pt idx="268">
                  <c:v>-9.65</c:v>
                </c:pt>
                <c:pt idx="269">
                  <c:v>-3.08</c:v>
                </c:pt>
                <c:pt idx="270">
                  <c:v>-8.8000000000000007</c:v>
                </c:pt>
                <c:pt idx="271">
                  <c:v>-8.4499999999999993</c:v>
                </c:pt>
                <c:pt idx="272">
                  <c:v>-8.14</c:v>
                </c:pt>
                <c:pt idx="273">
                  <c:v>-8.74</c:v>
                </c:pt>
                <c:pt idx="274">
                  <c:v>-8.92</c:v>
                </c:pt>
                <c:pt idx="275">
                  <c:v>-8.73</c:v>
                </c:pt>
                <c:pt idx="276">
                  <c:v>-8.8699999999999992</c:v>
                </c:pt>
                <c:pt idx="277">
                  <c:v>-8.89</c:v>
                </c:pt>
                <c:pt idx="278">
                  <c:v>-8.5500000000000007</c:v>
                </c:pt>
                <c:pt idx="279">
                  <c:v>-8.25</c:v>
                </c:pt>
                <c:pt idx="280">
                  <c:v>-8.58</c:v>
                </c:pt>
                <c:pt idx="281">
                  <c:v>-8.93</c:v>
                </c:pt>
                <c:pt idx="282">
                  <c:v>-8.49</c:v>
                </c:pt>
                <c:pt idx="283">
                  <c:v>-7.83</c:v>
                </c:pt>
                <c:pt idx="284">
                  <c:v>-7.74</c:v>
                </c:pt>
                <c:pt idx="285">
                  <c:v>-7.68</c:v>
                </c:pt>
                <c:pt idx="286">
                  <c:v>-7.99</c:v>
                </c:pt>
                <c:pt idx="287">
                  <c:v>-7.76</c:v>
                </c:pt>
                <c:pt idx="288">
                  <c:v>-8.1199999999999992</c:v>
                </c:pt>
                <c:pt idx="289">
                  <c:v>-8.36</c:v>
                </c:pt>
                <c:pt idx="290">
                  <c:v>-8.08</c:v>
                </c:pt>
                <c:pt idx="291">
                  <c:v>-8.4</c:v>
                </c:pt>
                <c:pt idx="292">
                  <c:v>-8.4600000000000009</c:v>
                </c:pt>
                <c:pt idx="293">
                  <c:v>-8.52</c:v>
                </c:pt>
                <c:pt idx="294">
                  <c:v>-8.33</c:v>
                </c:pt>
                <c:pt idx="295">
                  <c:v>-8.9</c:v>
                </c:pt>
                <c:pt idx="296">
                  <c:v>-8.18</c:v>
                </c:pt>
                <c:pt idx="297">
                  <c:v>-8.15</c:v>
                </c:pt>
                <c:pt idx="298">
                  <c:v>-8.07</c:v>
                </c:pt>
                <c:pt idx="299">
                  <c:v>-8.2799999999999994</c:v>
                </c:pt>
                <c:pt idx="300">
                  <c:v>-7.99</c:v>
                </c:pt>
                <c:pt idx="301">
                  <c:v>-8.64</c:v>
                </c:pt>
                <c:pt idx="302">
                  <c:v>-8.5299999999999994</c:v>
                </c:pt>
                <c:pt idx="303">
                  <c:v>-9.3800000000000008</c:v>
                </c:pt>
                <c:pt idx="304">
                  <c:v>-10</c:v>
                </c:pt>
                <c:pt idx="305">
                  <c:v>-8.4700000000000006</c:v>
                </c:pt>
                <c:pt idx="306">
                  <c:v>-9.17</c:v>
                </c:pt>
                <c:pt idx="307">
                  <c:v>-8.9499999999999993</c:v>
                </c:pt>
                <c:pt idx="308">
                  <c:v>-9.43</c:v>
                </c:pt>
                <c:pt idx="309">
                  <c:v>-8.99</c:v>
                </c:pt>
                <c:pt idx="310">
                  <c:v>-8.84</c:v>
                </c:pt>
                <c:pt idx="311">
                  <c:v>-9.0399999999999991</c:v>
                </c:pt>
                <c:pt idx="312">
                  <c:v>-8.73</c:v>
                </c:pt>
                <c:pt idx="313">
                  <c:v>-9.25</c:v>
                </c:pt>
                <c:pt idx="314">
                  <c:v>-9.43</c:v>
                </c:pt>
                <c:pt idx="315">
                  <c:v>-8.82</c:v>
                </c:pt>
                <c:pt idx="316">
                  <c:v>-8.61</c:v>
                </c:pt>
                <c:pt idx="317">
                  <c:v>-8.93</c:v>
                </c:pt>
                <c:pt idx="318">
                  <c:v>-8.2799999999999994</c:v>
                </c:pt>
                <c:pt idx="319">
                  <c:v>-8.1199999999999992</c:v>
                </c:pt>
                <c:pt idx="320">
                  <c:v>-8.39</c:v>
                </c:pt>
                <c:pt idx="321">
                  <c:v>-7.99</c:v>
                </c:pt>
                <c:pt idx="322">
                  <c:v>-7.91</c:v>
                </c:pt>
                <c:pt idx="323">
                  <c:v>-8.2899999999999991</c:v>
                </c:pt>
                <c:pt idx="324">
                  <c:v>-7.41</c:v>
                </c:pt>
                <c:pt idx="325">
                  <c:v>-8.08</c:v>
                </c:pt>
                <c:pt idx="326">
                  <c:v>-8.66</c:v>
                </c:pt>
                <c:pt idx="327">
                  <c:v>-8.66</c:v>
                </c:pt>
                <c:pt idx="328">
                  <c:v>-8.67</c:v>
                </c:pt>
                <c:pt idx="329">
                  <c:v>-8.83</c:v>
                </c:pt>
                <c:pt idx="330">
                  <c:v>-8.74</c:v>
                </c:pt>
                <c:pt idx="331">
                  <c:v>-8.57</c:v>
                </c:pt>
                <c:pt idx="332">
                  <c:v>-8.81</c:v>
                </c:pt>
                <c:pt idx="333">
                  <c:v>-8.93</c:v>
                </c:pt>
                <c:pt idx="334">
                  <c:v>-9.3699999999999992</c:v>
                </c:pt>
                <c:pt idx="335">
                  <c:v>-8.8699999999999992</c:v>
                </c:pt>
                <c:pt idx="336">
                  <c:v>-8.6999999999999993</c:v>
                </c:pt>
                <c:pt idx="337">
                  <c:v>-8</c:v>
                </c:pt>
                <c:pt idx="338">
                  <c:v>-8.34</c:v>
                </c:pt>
                <c:pt idx="339">
                  <c:v>-8.26</c:v>
                </c:pt>
                <c:pt idx="340">
                  <c:v>-8.2899999999999991</c:v>
                </c:pt>
                <c:pt idx="341">
                  <c:v>-7.96</c:v>
                </c:pt>
                <c:pt idx="342">
                  <c:v>-8.17</c:v>
                </c:pt>
                <c:pt idx="343">
                  <c:v>-7.69</c:v>
                </c:pt>
                <c:pt idx="344">
                  <c:v>-7.91</c:v>
                </c:pt>
                <c:pt idx="345">
                  <c:v>-7.84</c:v>
                </c:pt>
                <c:pt idx="346">
                  <c:v>-7.83</c:v>
                </c:pt>
                <c:pt idx="347">
                  <c:v>-7.98</c:v>
                </c:pt>
                <c:pt idx="348">
                  <c:v>-8.2200000000000006</c:v>
                </c:pt>
                <c:pt idx="349">
                  <c:v>-9.1</c:v>
                </c:pt>
                <c:pt idx="350">
                  <c:v>-8.39</c:v>
                </c:pt>
                <c:pt idx="351">
                  <c:v>-8.58</c:v>
                </c:pt>
                <c:pt idx="352">
                  <c:v>-8.52</c:v>
                </c:pt>
                <c:pt idx="353">
                  <c:v>-8.36</c:v>
                </c:pt>
                <c:pt idx="354">
                  <c:v>-8.25</c:v>
                </c:pt>
                <c:pt idx="355">
                  <c:v>-8.5</c:v>
                </c:pt>
                <c:pt idx="356">
                  <c:v>-8.48</c:v>
                </c:pt>
                <c:pt idx="357">
                  <c:v>-8.49</c:v>
                </c:pt>
                <c:pt idx="358">
                  <c:v>-8.85</c:v>
                </c:pt>
                <c:pt idx="359">
                  <c:v>-8.11</c:v>
                </c:pt>
                <c:pt idx="360">
                  <c:v>-8.2899999999999991</c:v>
                </c:pt>
                <c:pt idx="361">
                  <c:v>-8.36</c:v>
                </c:pt>
                <c:pt idx="362">
                  <c:v>-8.15</c:v>
                </c:pt>
                <c:pt idx="363">
                  <c:v>-8.2799999999999994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27680"/>
        <c:axId val="105728256"/>
      </c:scatterChart>
      <c:valAx>
        <c:axId val="105727680"/>
        <c:scaling>
          <c:orientation val="minMax"/>
          <c:max val="1985"/>
          <c:min val="1965"/>
        </c:scaling>
        <c:delete val="0"/>
        <c:axPos val="b"/>
        <c:majorGridlines>
          <c:spPr>
            <a:ln>
              <a:solidFill>
                <a:srgbClr val="808080"/>
              </a:solidFill>
            </a:ln>
          </c:spPr>
        </c:majorGridlines>
        <c:numFmt formatCode="0" sourceLinked="0"/>
        <c:majorTickMark val="out"/>
        <c:minorTickMark val="none"/>
        <c:tickLblPos val="high"/>
        <c:spPr>
          <a:ln>
            <a:solidFill>
              <a:srgbClr val="C0C0C0"/>
            </a:solidFill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Arial"/>
              </a:defRPr>
            </a:pPr>
            <a:endParaRPr lang="fr-FR"/>
          </a:p>
        </c:txPr>
        <c:crossAx val="105728256"/>
        <c:crosses val="autoZero"/>
        <c:crossBetween val="midCat"/>
      </c:valAx>
      <c:valAx>
        <c:axId val="105728256"/>
        <c:scaling>
          <c:orientation val="minMax"/>
          <c:max val="0"/>
          <c:min val="-20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C0C0C0"/>
            </a:solidFill>
          </a:ln>
        </c:spPr>
        <c:txPr>
          <a:bodyPr/>
          <a:lstStyle/>
          <a:p>
            <a:pPr>
              <a:defRPr sz="1400" b="1" strike="noStrike" spc="-1">
                <a:solidFill>
                  <a:schemeClr val="accent6">
                    <a:lumMod val="75000"/>
                  </a:schemeClr>
                </a:solidFill>
                <a:latin typeface="Arial"/>
              </a:defRPr>
            </a:pPr>
            <a:endParaRPr lang="fr-FR"/>
          </a:p>
        </c:txPr>
        <c:crossAx val="105727680"/>
        <c:crosses val="autoZero"/>
        <c:crossBetween val="midCat"/>
      </c:valAx>
      <c:spPr>
        <a:solidFill>
          <a:srgbClr val="FFFFFF"/>
        </a:solidFill>
        <a:ln>
          <a:solidFill>
            <a:srgbClr val="C0C0C0"/>
          </a:solidFill>
        </a:ln>
      </c:spPr>
    </c:plotArea>
    <c:legend>
      <c:legendPos val="r"/>
      <c:layout>
        <c:manualLayout>
          <c:xMode val="edge"/>
          <c:yMode val="edge"/>
          <c:x val="0.53491799381982397"/>
          <c:y val="0.133426814798835"/>
          <c:w val="0.19616459627329194"/>
          <c:h val="0.11779935275080899"/>
        </c:manualLayout>
      </c:layout>
      <c:overlay val="1"/>
      <c:spPr>
        <a:solidFill>
          <a:schemeClr val="accent6">
            <a:lumMod val="40000"/>
            <a:lumOff val="60000"/>
          </a:schemeClr>
        </a:solidFill>
        <a:ln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Arial"/>
            </a:defRPr>
          </a:pPr>
          <a:endParaRPr lang="fr-FR"/>
        </a:p>
      </c:txPr>
    </c:legend>
    <c:plotVisOnly val="1"/>
    <c:dispBlanksAs val="span"/>
    <c:showDLblsOverMax val="1"/>
  </c:chart>
  <c:spPr>
    <a:solidFill>
      <a:schemeClr val="accent6">
        <a:lumMod val="20000"/>
        <a:lumOff val="80000"/>
      </a:schemeClr>
    </a:solidFill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92828778304678E-2"/>
          <c:y val="2.5879999265826046E-2"/>
          <c:w val="0.9034368378123272"/>
          <c:h val="0.9157245379292623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'Observations vs CO2 '!$B$3</c:f>
              <c:strCache>
                <c:ptCount val="1"/>
                <c:pt idx="0">
                  <c:v>  [CO2] (ppm) MLO lissage 13 mois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'Observations vs CO2 '!$A$4:$A$60</c:f>
              <c:numCache>
                <c:formatCode>General</c:formatCode>
                <c:ptCount val="57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</c:numCache>
            </c:numRef>
          </c:xVal>
          <c:yVal>
            <c:numRef>
              <c:f>'Observations vs CO2 '!$B$4:$B$60</c:f>
              <c:numCache>
                <c:formatCode>General</c:formatCode>
                <c:ptCount val="57"/>
                <c:pt idx="0">
                  <c:v>315.97000000000003</c:v>
                </c:pt>
                <c:pt idx="1">
                  <c:v>316.91000000000003</c:v>
                </c:pt>
                <c:pt idx="2">
                  <c:v>317.64</c:v>
                </c:pt>
                <c:pt idx="3">
                  <c:v>318.45</c:v>
                </c:pt>
                <c:pt idx="4">
                  <c:v>318.99</c:v>
                </c:pt>
                <c:pt idx="5">
                  <c:v>319.62</c:v>
                </c:pt>
                <c:pt idx="6">
                  <c:v>320.04000000000002</c:v>
                </c:pt>
                <c:pt idx="7">
                  <c:v>321.38</c:v>
                </c:pt>
                <c:pt idx="8">
                  <c:v>322.16000000000003</c:v>
                </c:pt>
                <c:pt idx="9">
                  <c:v>323.04000000000002</c:v>
                </c:pt>
                <c:pt idx="10">
                  <c:v>324.62</c:v>
                </c:pt>
                <c:pt idx="11">
                  <c:v>325.68</c:v>
                </c:pt>
                <c:pt idx="12">
                  <c:v>326.32</c:v>
                </c:pt>
                <c:pt idx="13">
                  <c:v>327.45</c:v>
                </c:pt>
                <c:pt idx="14">
                  <c:v>329.68</c:v>
                </c:pt>
                <c:pt idx="15">
                  <c:v>330.18</c:v>
                </c:pt>
                <c:pt idx="16">
                  <c:v>331.11</c:v>
                </c:pt>
                <c:pt idx="17">
                  <c:v>332.04</c:v>
                </c:pt>
                <c:pt idx="18">
                  <c:v>333.83</c:v>
                </c:pt>
                <c:pt idx="19">
                  <c:v>335.4</c:v>
                </c:pt>
                <c:pt idx="20">
                  <c:v>336.84</c:v>
                </c:pt>
                <c:pt idx="21">
                  <c:v>338.75</c:v>
                </c:pt>
                <c:pt idx="22">
                  <c:v>340.11</c:v>
                </c:pt>
                <c:pt idx="23">
                  <c:v>341.45</c:v>
                </c:pt>
                <c:pt idx="24">
                  <c:v>343.05</c:v>
                </c:pt>
                <c:pt idx="25">
                  <c:v>344.65</c:v>
                </c:pt>
                <c:pt idx="26">
                  <c:v>346.12</c:v>
                </c:pt>
                <c:pt idx="27">
                  <c:v>347.42</c:v>
                </c:pt>
                <c:pt idx="28">
                  <c:v>349.19</c:v>
                </c:pt>
                <c:pt idx="29">
                  <c:v>351.57</c:v>
                </c:pt>
                <c:pt idx="30">
                  <c:v>353.12</c:v>
                </c:pt>
                <c:pt idx="31">
                  <c:v>354.39</c:v>
                </c:pt>
                <c:pt idx="32">
                  <c:v>355.61</c:v>
                </c:pt>
                <c:pt idx="33">
                  <c:v>356.45</c:v>
                </c:pt>
                <c:pt idx="34">
                  <c:v>357.1</c:v>
                </c:pt>
                <c:pt idx="35">
                  <c:v>358.83</c:v>
                </c:pt>
                <c:pt idx="36">
                  <c:v>360.82</c:v>
                </c:pt>
                <c:pt idx="37">
                  <c:v>362.61</c:v>
                </c:pt>
                <c:pt idx="38">
                  <c:v>363.73</c:v>
                </c:pt>
                <c:pt idx="39">
                  <c:v>366.7</c:v>
                </c:pt>
                <c:pt idx="40">
                  <c:v>368.38</c:v>
                </c:pt>
                <c:pt idx="41">
                  <c:v>369.55</c:v>
                </c:pt>
                <c:pt idx="42">
                  <c:v>371.14</c:v>
                </c:pt>
                <c:pt idx="43">
                  <c:v>373.28</c:v>
                </c:pt>
                <c:pt idx="44">
                  <c:v>375.8</c:v>
                </c:pt>
                <c:pt idx="45">
                  <c:v>377.52</c:v>
                </c:pt>
                <c:pt idx="46">
                  <c:v>379.8</c:v>
                </c:pt>
                <c:pt idx="47">
                  <c:v>381.9</c:v>
                </c:pt>
                <c:pt idx="48">
                  <c:v>383.79</c:v>
                </c:pt>
                <c:pt idx="49">
                  <c:v>385.6</c:v>
                </c:pt>
                <c:pt idx="50">
                  <c:v>387.43</c:v>
                </c:pt>
                <c:pt idx="51">
                  <c:v>389.9</c:v>
                </c:pt>
                <c:pt idx="52">
                  <c:v>391.65</c:v>
                </c:pt>
                <c:pt idx="53">
                  <c:v>393.85</c:v>
                </c:pt>
                <c:pt idx="54">
                  <c:v>396.52</c:v>
                </c:pt>
                <c:pt idx="55">
                  <c:v>398.65</c:v>
                </c:pt>
                <c:pt idx="56">
                  <c:v>400.83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32288"/>
        <c:axId val="105732864"/>
      </c:scatterChart>
      <c:scatterChart>
        <c:scatterStyle val="smoothMarker"/>
        <c:varyColors val="0"/>
        <c:ser>
          <c:idx val="1"/>
          <c:order val="1"/>
          <c:tx>
            <c:strRef>
              <c:f>'Observations vs CO2 '!$C$3</c:f>
              <c:strCache>
                <c:ptCount val="1"/>
                <c:pt idx="0">
                  <c:v>cumul anthropique depuis 1958 (ppm)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'Observations vs CO2 '!$A$4:$A$60</c:f>
              <c:numCache>
                <c:formatCode>General</c:formatCode>
                <c:ptCount val="57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</c:numCache>
            </c:numRef>
          </c:xVal>
          <c:yVal>
            <c:numRef>
              <c:f>'Observations vs CO2 '!$C$4:$C$60</c:f>
              <c:numCache>
                <c:formatCode>0.000</c:formatCode>
                <c:ptCount val="57"/>
                <c:pt idx="0">
                  <c:v>1.1575471698113209</c:v>
                </c:pt>
                <c:pt idx="1">
                  <c:v>2.3693396226415091</c:v>
                </c:pt>
                <c:pt idx="2">
                  <c:v>3.5863207547169806</c:v>
                </c:pt>
                <c:pt idx="3">
                  <c:v>4.853301886792452</c:v>
                </c:pt>
                <c:pt idx="4">
                  <c:v>6.189622641509434</c:v>
                </c:pt>
                <c:pt idx="5">
                  <c:v>7.6023584905660382</c:v>
                </c:pt>
                <c:pt idx="6">
                  <c:v>9.0787735849056599</c:v>
                </c:pt>
                <c:pt idx="7">
                  <c:v>10.629716981132075</c:v>
                </c:pt>
                <c:pt idx="8">
                  <c:v>12.230188679245282</c:v>
                </c:pt>
                <c:pt idx="9">
                  <c:v>13.912264150943395</c:v>
                </c:pt>
                <c:pt idx="10">
                  <c:v>15.695283018867924</c:v>
                </c:pt>
                <c:pt idx="11">
                  <c:v>17.60707547169811</c:v>
                </c:pt>
                <c:pt idx="12">
                  <c:v>19.591981132075468</c:v>
                </c:pt>
                <c:pt idx="13">
                  <c:v>21.656132075471696</c:v>
                </c:pt>
                <c:pt idx="14">
                  <c:v>23.832547169811317</c:v>
                </c:pt>
                <c:pt idx="15">
                  <c:v>26.013207547169806</c:v>
                </c:pt>
                <c:pt idx="16">
                  <c:v>28.181132075471691</c:v>
                </c:pt>
                <c:pt idx="17">
                  <c:v>30.4754716981132</c:v>
                </c:pt>
                <c:pt idx="18">
                  <c:v>32.841509433962258</c:v>
                </c:pt>
                <c:pt idx="19">
                  <c:v>35.234905660377351</c:v>
                </c:pt>
                <c:pt idx="20">
                  <c:v>37.761792452830186</c:v>
                </c:pt>
                <c:pt idx="21">
                  <c:v>40.262264150943395</c:v>
                </c:pt>
                <c:pt idx="22">
                  <c:v>42.685849056603772</c:v>
                </c:pt>
                <c:pt idx="23">
                  <c:v>45.088679245283011</c:v>
                </c:pt>
                <c:pt idx="24">
                  <c:v>47.482547169811319</c:v>
                </c:pt>
                <c:pt idx="25">
                  <c:v>49.9627358490566</c:v>
                </c:pt>
                <c:pt idx="26">
                  <c:v>52.517924528301883</c:v>
                </c:pt>
                <c:pt idx="27">
                  <c:v>55.151415094339619</c:v>
                </c:pt>
                <c:pt idx="28">
                  <c:v>57.851886792452824</c:v>
                </c:pt>
                <c:pt idx="29">
                  <c:v>60.651886792452821</c:v>
                </c:pt>
                <c:pt idx="30">
                  <c:v>63.513207547169806</c:v>
                </c:pt>
                <c:pt idx="31">
                  <c:v>66.378301886792457</c:v>
                </c:pt>
                <c:pt idx="32">
                  <c:v>69.275471698113208</c:v>
                </c:pt>
                <c:pt idx="33">
                  <c:v>72.142452830188674</c:v>
                </c:pt>
                <c:pt idx="34">
                  <c:v>75.005660377358481</c:v>
                </c:pt>
                <c:pt idx="35">
                  <c:v>77.917924528301882</c:v>
                </c:pt>
                <c:pt idx="36">
                  <c:v>80.891981132075472</c:v>
                </c:pt>
                <c:pt idx="37">
                  <c:v>83.933490566037747</c:v>
                </c:pt>
                <c:pt idx="38">
                  <c:v>87.025943396226424</c:v>
                </c:pt>
                <c:pt idx="39">
                  <c:v>90.127830188679255</c:v>
                </c:pt>
                <c:pt idx="40">
                  <c:v>93.22264150943397</c:v>
                </c:pt>
                <c:pt idx="41">
                  <c:v>96.398584905660385</c:v>
                </c:pt>
                <c:pt idx="42">
                  <c:v>99.65000000000002</c:v>
                </c:pt>
                <c:pt idx="43">
                  <c:v>102.9490566037736</c:v>
                </c:pt>
                <c:pt idx="44">
                  <c:v>106.42830188679247</c:v>
                </c:pt>
                <c:pt idx="45">
                  <c:v>110.0806603773585</c:v>
                </c:pt>
                <c:pt idx="46">
                  <c:v>113.8740566037736</c:v>
                </c:pt>
                <c:pt idx="47">
                  <c:v>117.80613207547172</c:v>
                </c:pt>
                <c:pt idx="48">
                  <c:v>121.8169811320755</c:v>
                </c:pt>
                <c:pt idx="49">
                  <c:v>125.95660377358493</c:v>
                </c:pt>
                <c:pt idx="50">
                  <c:v>130.05896226415098</c:v>
                </c:pt>
                <c:pt idx="51">
                  <c:v>134.36462264150947</c:v>
                </c:pt>
                <c:pt idx="52">
                  <c:v>138.84716981132078</c:v>
                </c:pt>
                <c:pt idx="53">
                  <c:v>143.40990566037738</c:v>
                </c:pt>
                <c:pt idx="54">
                  <c:v>148.01981132075474</c:v>
                </c:pt>
                <c:pt idx="55">
                  <c:v>152.66839622641513</c:v>
                </c:pt>
                <c:pt idx="56">
                  <c:v>156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'Observations vs CO2 '!$E$3</c:f>
              <c:strCache>
                <c:ptCount val="1"/>
                <c:pt idx="0">
                  <c:v>  22%  du cumul anthropique depuis 1958 (ppm)</c:v>
                </c:pt>
              </c:strCache>
            </c:strRef>
          </c:tx>
          <c:spPr>
            <a:ln w="762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'Observations vs CO2 '!$A$4:$A$60</c:f>
              <c:numCache>
                <c:formatCode>General</c:formatCode>
                <c:ptCount val="57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</c:numCache>
            </c:numRef>
          </c:xVal>
          <c:yVal>
            <c:numRef>
              <c:f>'Observations vs CO2 '!$E$4:$E$60</c:f>
              <c:numCache>
                <c:formatCode>General</c:formatCode>
                <c:ptCount val="57"/>
                <c:pt idx="0">
                  <c:v>0.25466037735849062</c:v>
                </c:pt>
                <c:pt idx="1">
                  <c:v>0.52125471698113202</c:v>
                </c:pt>
                <c:pt idx="2">
                  <c:v>0.78899056603773576</c:v>
                </c:pt>
                <c:pt idx="3">
                  <c:v>1.0677264150943395</c:v>
                </c:pt>
                <c:pt idx="4">
                  <c:v>1.3617169811320755</c:v>
                </c:pt>
                <c:pt idx="5">
                  <c:v>1.6725188679245284</c:v>
                </c:pt>
                <c:pt idx="6">
                  <c:v>1.9973301886792452</c:v>
                </c:pt>
                <c:pt idx="7">
                  <c:v>2.3385377358490564</c:v>
                </c:pt>
                <c:pt idx="8">
                  <c:v>2.690641509433962</c:v>
                </c:pt>
                <c:pt idx="9">
                  <c:v>3.0606981132075468</c:v>
                </c:pt>
                <c:pt idx="10">
                  <c:v>3.4529622641509432</c:v>
                </c:pt>
                <c:pt idx="11">
                  <c:v>3.8735566037735842</c:v>
                </c:pt>
                <c:pt idx="12">
                  <c:v>4.3102358490566033</c:v>
                </c:pt>
                <c:pt idx="13">
                  <c:v>4.7643490566037734</c:v>
                </c:pt>
                <c:pt idx="14">
                  <c:v>5.2431603773584898</c:v>
                </c:pt>
                <c:pt idx="15">
                  <c:v>5.7229056603773572</c:v>
                </c:pt>
                <c:pt idx="16">
                  <c:v>6.1998490566037718</c:v>
                </c:pt>
                <c:pt idx="17">
                  <c:v>6.7046037735849042</c:v>
                </c:pt>
                <c:pt idx="18">
                  <c:v>7.2251320754716968</c:v>
                </c:pt>
                <c:pt idx="19">
                  <c:v>7.7516792452830172</c:v>
                </c:pt>
                <c:pt idx="20">
                  <c:v>8.307594339622641</c:v>
                </c:pt>
                <c:pt idx="21">
                  <c:v>8.8576981132075474</c:v>
                </c:pt>
                <c:pt idx="22">
                  <c:v>9.3908867924528305</c:v>
                </c:pt>
                <c:pt idx="23">
                  <c:v>9.9195094339622631</c:v>
                </c:pt>
                <c:pt idx="24">
                  <c:v>10.44616037735849</c:v>
                </c:pt>
                <c:pt idx="25">
                  <c:v>10.991801886792452</c:v>
                </c:pt>
                <c:pt idx="26">
                  <c:v>11.553943396226414</c:v>
                </c:pt>
                <c:pt idx="27">
                  <c:v>12.133311320754716</c:v>
                </c:pt>
                <c:pt idx="28">
                  <c:v>12.727415094339621</c:v>
                </c:pt>
                <c:pt idx="29">
                  <c:v>13.343415094339621</c:v>
                </c:pt>
                <c:pt idx="30">
                  <c:v>13.972905660377357</c:v>
                </c:pt>
                <c:pt idx="31">
                  <c:v>14.60322641509434</c:v>
                </c:pt>
                <c:pt idx="32">
                  <c:v>15.240603773584906</c:v>
                </c:pt>
                <c:pt idx="33">
                  <c:v>15.871339622641509</c:v>
                </c:pt>
                <c:pt idx="34">
                  <c:v>16.501245283018864</c:v>
                </c:pt>
                <c:pt idx="35">
                  <c:v>17.141943396226413</c:v>
                </c:pt>
                <c:pt idx="36">
                  <c:v>17.796235849056604</c:v>
                </c:pt>
                <c:pt idx="37">
                  <c:v>18.465367924528305</c:v>
                </c:pt>
                <c:pt idx="38">
                  <c:v>19.145707547169813</c:v>
                </c:pt>
                <c:pt idx="39">
                  <c:v>19.828122641509434</c:v>
                </c:pt>
                <c:pt idx="40">
                  <c:v>20.508981132075473</c:v>
                </c:pt>
                <c:pt idx="41">
                  <c:v>21.207688679245283</c:v>
                </c:pt>
                <c:pt idx="42">
                  <c:v>21.923000000000005</c:v>
                </c:pt>
                <c:pt idx="43">
                  <c:v>22.648792452830193</c:v>
                </c:pt>
                <c:pt idx="44">
                  <c:v>23.414226415094344</c:v>
                </c:pt>
                <c:pt idx="45">
                  <c:v>24.217745283018871</c:v>
                </c:pt>
                <c:pt idx="46">
                  <c:v>25.052292452830191</c:v>
                </c:pt>
                <c:pt idx="47">
                  <c:v>25.917349056603779</c:v>
                </c:pt>
                <c:pt idx="48">
                  <c:v>26.79973584905661</c:v>
                </c:pt>
                <c:pt idx="49">
                  <c:v>27.710452830188686</c:v>
                </c:pt>
                <c:pt idx="50">
                  <c:v>28.612971698113217</c:v>
                </c:pt>
                <c:pt idx="51">
                  <c:v>29.560216981132083</c:v>
                </c:pt>
                <c:pt idx="52">
                  <c:v>30.546377358490574</c:v>
                </c:pt>
                <c:pt idx="53">
                  <c:v>31.550179245283022</c:v>
                </c:pt>
                <c:pt idx="54">
                  <c:v>32.564358490566043</c:v>
                </c:pt>
                <c:pt idx="55">
                  <c:v>33.587047169811328</c:v>
                </c:pt>
                <c:pt idx="56">
                  <c:v>34.32</c:v>
                </c:pt>
              </c:numCache>
            </c:numRef>
          </c:yVal>
          <c:smooth val="1"/>
        </c:ser>
        <c:ser>
          <c:idx val="5"/>
          <c:order val="3"/>
          <c:tx>
            <c:strRef>
              <c:f>'Observations vs CO2 '!$G$3</c:f>
              <c:strCache>
                <c:ptCount val="1"/>
                <c:pt idx="0">
                  <c:v> Cumul anthropique des 10 années précédentes (ppm)</c:v>
                </c:pt>
              </c:strCache>
            </c:strRef>
          </c:tx>
          <c:spPr>
            <a:ln w="5715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'Observations vs CO2 '!$A$4:$A$60</c:f>
              <c:numCache>
                <c:formatCode>General</c:formatCode>
                <c:ptCount val="57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</c:numCache>
            </c:numRef>
          </c:xVal>
          <c:yVal>
            <c:numRef>
              <c:f>'Observations vs CO2 '!$G$4:$G$60</c:f>
              <c:numCache>
                <c:formatCode>General</c:formatCode>
                <c:ptCount val="57"/>
                <c:pt idx="0">
                  <c:v>1.4622641509433265E-2</c:v>
                </c:pt>
                <c:pt idx="1">
                  <c:v>0.45754716981132049</c:v>
                </c:pt>
                <c:pt idx="2">
                  <c:v>0.84103773584905639</c:v>
                </c:pt>
                <c:pt idx="3">
                  <c:v>1.26132075471698</c:v>
                </c:pt>
                <c:pt idx="4">
                  <c:v>1.7292452830188676</c:v>
                </c:pt>
                <c:pt idx="5">
                  <c:v>2.2622641509433965</c:v>
                </c:pt>
                <c:pt idx="6">
                  <c:v>2.7754716981132077</c:v>
                </c:pt>
                <c:pt idx="7">
                  <c:v>3.2995283018867951</c:v>
                </c:pt>
                <c:pt idx="8">
                  <c:v>3.8292452830188672</c:v>
                </c:pt>
                <c:pt idx="9">
                  <c:v>4.4122641509433969</c:v>
                </c:pt>
                <c:pt idx="10">
                  <c:v>5.0377358490566024</c:v>
                </c:pt>
                <c:pt idx="11">
                  <c:v>5.7377358490566017</c:v>
                </c:pt>
                <c:pt idx="12">
                  <c:v>6.5056603773584918</c:v>
                </c:pt>
                <c:pt idx="13">
                  <c:v>7.3028301886792448</c:v>
                </c:pt>
                <c:pt idx="14">
                  <c:v>8.1429245283018865</c:v>
                </c:pt>
                <c:pt idx="15">
                  <c:v>8.910849056603773</c:v>
                </c:pt>
                <c:pt idx="16">
                  <c:v>9.60235849056604</c:v>
                </c:pt>
                <c:pt idx="17">
                  <c:v>10.345754716981133</c:v>
                </c:pt>
                <c:pt idx="18">
                  <c:v>11.111320754716985</c:v>
                </c:pt>
                <c:pt idx="19">
                  <c:v>11.822641509433961</c:v>
                </c:pt>
                <c:pt idx="20">
                  <c:v>12.566509433962267</c:v>
                </c:pt>
                <c:pt idx="21">
                  <c:v>13.155188679245285</c:v>
                </c:pt>
                <c:pt idx="22">
                  <c:v>13.593867924528304</c:v>
                </c:pt>
                <c:pt idx="23">
                  <c:v>13.932547169811322</c:v>
                </c:pt>
                <c:pt idx="24">
                  <c:v>14.149999999999999</c:v>
                </c:pt>
                <c:pt idx="25">
                  <c:v>14.449528301886794</c:v>
                </c:pt>
                <c:pt idx="26">
                  <c:v>14.836792452830188</c:v>
                </c:pt>
                <c:pt idx="27">
                  <c:v>15.175943396226415</c:v>
                </c:pt>
                <c:pt idx="28">
                  <c:v>15.510377358490569</c:v>
                </c:pt>
                <c:pt idx="29">
                  <c:v>15.916981132075474</c:v>
                </c:pt>
                <c:pt idx="30">
                  <c:v>16.251415094339624</c:v>
                </c:pt>
                <c:pt idx="31">
                  <c:v>16.616037735849059</c:v>
                </c:pt>
                <c:pt idx="32">
                  <c:v>17.089622641509433</c:v>
                </c:pt>
                <c:pt idx="33">
                  <c:v>17.553773584905663</c:v>
                </c:pt>
                <c:pt idx="34">
                  <c:v>18.023113207547169</c:v>
                </c:pt>
                <c:pt idx="35">
                  <c:v>18.455188679245285</c:v>
                </c:pt>
                <c:pt idx="36">
                  <c:v>18.874056603773589</c:v>
                </c:pt>
                <c:pt idx="37">
                  <c:v>19.282075471698118</c:v>
                </c:pt>
                <c:pt idx="38">
                  <c:v>19.674056603773586</c:v>
                </c:pt>
                <c:pt idx="39">
                  <c:v>19.97594339622642</c:v>
                </c:pt>
                <c:pt idx="40">
                  <c:v>20.20943396226415</c:v>
                </c:pt>
                <c:pt idx="41">
                  <c:v>20.520283018867929</c:v>
                </c:pt>
                <c:pt idx="42">
                  <c:v>20.874528301886794</c:v>
                </c:pt>
                <c:pt idx="43">
                  <c:v>21.306603773584907</c:v>
                </c:pt>
                <c:pt idx="44">
                  <c:v>21.922641509433969</c:v>
                </c:pt>
                <c:pt idx="45">
                  <c:v>22.66273584905661</c:v>
                </c:pt>
                <c:pt idx="46">
                  <c:v>23.482075471698117</c:v>
                </c:pt>
                <c:pt idx="47">
                  <c:v>24.372641509433961</c:v>
                </c:pt>
                <c:pt idx="48">
                  <c:v>25.291037735849059</c:v>
                </c:pt>
                <c:pt idx="49">
                  <c:v>26.328773584905662</c:v>
                </c:pt>
                <c:pt idx="50">
                  <c:v>27.336320754716986</c:v>
                </c:pt>
                <c:pt idx="51">
                  <c:v>28.466037735849056</c:v>
                </c:pt>
                <c:pt idx="52">
                  <c:v>29.697169811320755</c:v>
                </c:pt>
                <c:pt idx="53">
                  <c:v>30.96084905660377</c:v>
                </c:pt>
                <c:pt idx="54">
                  <c:v>32.091509433962258</c:v>
                </c:pt>
                <c:pt idx="55">
                  <c:v>33.0877358490566</c:v>
                </c:pt>
                <c:pt idx="56">
                  <c:v>33.994339622641512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73120"/>
        <c:axId val="105733440"/>
      </c:scatterChart>
      <c:valAx>
        <c:axId val="105732288"/>
        <c:scaling>
          <c:orientation val="minMax"/>
          <c:max val="2015"/>
          <c:min val="195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105732864"/>
        <c:crosses val="autoZero"/>
        <c:crossBetween val="midCat"/>
      </c:valAx>
      <c:valAx>
        <c:axId val="105732864"/>
        <c:scaling>
          <c:orientation val="minMax"/>
          <c:max val="415"/>
          <c:min val="3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B050"/>
                </a:solidFill>
              </a:defRPr>
            </a:pPr>
            <a:endParaRPr lang="fr-FR"/>
          </a:p>
        </c:txPr>
        <c:crossAx val="105732288"/>
        <c:crosses val="autoZero"/>
        <c:crossBetween val="midCat"/>
      </c:valAx>
      <c:valAx>
        <c:axId val="105733440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FF0000"/>
                </a:solidFill>
              </a:defRPr>
            </a:pPr>
            <a:endParaRPr lang="fr-FR"/>
          </a:p>
        </c:txPr>
        <c:crossAx val="131973120"/>
        <c:crosses val="max"/>
        <c:crossBetween val="midCat"/>
      </c:valAx>
      <c:valAx>
        <c:axId val="13197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7334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2796727109800629E-2"/>
          <c:y val="1.797423695472215E-2"/>
          <c:w val="0.46540456667351887"/>
          <c:h val="0.40281912328555475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50" b="1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92828778304678E-2"/>
          <c:y val="2.5879999265826046E-2"/>
          <c:w val="0.9034368378123272"/>
          <c:h val="0.9157245379292623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'Observations vs CO2 '!$B$3</c:f>
              <c:strCache>
                <c:ptCount val="1"/>
                <c:pt idx="0">
                  <c:v>  [CO2] (ppm) MLO lissage 13 mois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'Observations vs CO2 '!$A$4:$A$60</c:f>
              <c:numCache>
                <c:formatCode>General</c:formatCode>
                <c:ptCount val="57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</c:numCache>
            </c:numRef>
          </c:xVal>
          <c:yVal>
            <c:numRef>
              <c:f>'Observations vs CO2 '!$B$4:$B$60</c:f>
              <c:numCache>
                <c:formatCode>General</c:formatCode>
                <c:ptCount val="57"/>
                <c:pt idx="0">
                  <c:v>315.97000000000003</c:v>
                </c:pt>
                <c:pt idx="1">
                  <c:v>316.91000000000003</c:v>
                </c:pt>
                <c:pt idx="2">
                  <c:v>317.64</c:v>
                </c:pt>
                <c:pt idx="3">
                  <c:v>318.45</c:v>
                </c:pt>
                <c:pt idx="4">
                  <c:v>318.99</c:v>
                </c:pt>
                <c:pt idx="5">
                  <c:v>319.62</c:v>
                </c:pt>
                <c:pt idx="6">
                  <c:v>320.04000000000002</c:v>
                </c:pt>
                <c:pt idx="7">
                  <c:v>321.38</c:v>
                </c:pt>
                <c:pt idx="8">
                  <c:v>322.16000000000003</c:v>
                </c:pt>
                <c:pt idx="9">
                  <c:v>323.04000000000002</c:v>
                </c:pt>
                <c:pt idx="10">
                  <c:v>324.62</c:v>
                </c:pt>
                <c:pt idx="11">
                  <c:v>325.68</c:v>
                </c:pt>
                <c:pt idx="12">
                  <c:v>326.32</c:v>
                </c:pt>
                <c:pt idx="13">
                  <c:v>327.45</c:v>
                </c:pt>
                <c:pt idx="14">
                  <c:v>329.68</c:v>
                </c:pt>
                <c:pt idx="15">
                  <c:v>330.18</c:v>
                </c:pt>
                <c:pt idx="16">
                  <c:v>331.11</c:v>
                </c:pt>
                <c:pt idx="17">
                  <c:v>332.04</c:v>
                </c:pt>
                <c:pt idx="18">
                  <c:v>333.83</c:v>
                </c:pt>
                <c:pt idx="19">
                  <c:v>335.4</c:v>
                </c:pt>
                <c:pt idx="20">
                  <c:v>336.84</c:v>
                </c:pt>
                <c:pt idx="21">
                  <c:v>338.75</c:v>
                </c:pt>
                <c:pt idx="22">
                  <c:v>340.11</c:v>
                </c:pt>
                <c:pt idx="23">
                  <c:v>341.45</c:v>
                </c:pt>
                <c:pt idx="24">
                  <c:v>343.05</c:v>
                </c:pt>
                <c:pt idx="25">
                  <c:v>344.65</c:v>
                </c:pt>
                <c:pt idx="26">
                  <c:v>346.12</c:v>
                </c:pt>
                <c:pt idx="27">
                  <c:v>347.42</c:v>
                </c:pt>
                <c:pt idx="28">
                  <c:v>349.19</c:v>
                </c:pt>
                <c:pt idx="29">
                  <c:v>351.57</c:v>
                </c:pt>
                <c:pt idx="30">
                  <c:v>353.12</c:v>
                </c:pt>
                <c:pt idx="31">
                  <c:v>354.39</c:v>
                </c:pt>
                <c:pt idx="32">
                  <c:v>355.61</c:v>
                </c:pt>
                <c:pt idx="33">
                  <c:v>356.45</c:v>
                </c:pt>
                <c:pt idx="34">
                  <c:v>357.1</c:v>
                </c:pt>
                <c:pt idx="35">
                  <c:v>358.83</c:v>
                </c:pt>
                <c:pt idx="36">
                  <c:v>360.82</c:v>
                </c:pt>
                <c:pt idx="37">
                  <c:v>362.61</c:v>
                </c:pt>
                <c:pt idx="38">
                  <c:v>363.73</c:v>
                </c:pt>
                <c:pt idx="39">
                  <c:v>366.7</c:v>
                </c:pt>
                <c:pt idx="40">
                  <c:v>368.38</c:v>
                </c:pt>
                <c:pt idx="41">
                  <c:v>369.55</c:v>
                </c:pt>
                <c:pt idx="42">
                  <c:v>371.14</c:v>
                </c:pt>
                <c:pt idx="43">
                  <c:v>373.28</c:v>
                </c:pt>
                <c:pt idx="44">
                  <c:v>375.8</c:v>
                </c:pt>
                <c:pt idx="45">
                  <c:v>377.52</c:v>
                </c:pt>
                <c:pt idx="46">
                  <c:v>379.8</c:v>
                </c:pt>
                <c:pt idx="47">
                  <c:v>381.9</c:v>
                </c:pt>
                <c:pt idx="48">
                  <c:v>383.79</c:v>
                </c:pt>
                <c:pt idx="49">
                  <c:v>385.6</c:v>
                </c:pt>
                <c:pt idx="50">
                  <c:v>387.43</c:v>
                </c:pt>
                <c:pt idx="51">
                  <c:v>389.9</c:v>
                </c:pt>
                <c:pt idx="52">
                  <c:v>391.65</c:v>
                </c:pt>
                <c:pt idx="53">
                  <c:v>393.85</c:v>
                </c:pt>
                <c:pt idx="54">
                  <c:v>396.52</c:v>
                </c:pt>
                <c:pt idx="55">
                  <c:v>398.65</c:v>
                </c:pt>
                <c:pt idx="56">
                  <c:v>400.83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76000"/>
        <c:axId val="131976576"/>
      </c:scatterChart>
      <c:scatterChart>
        <c:scatterStyle val="smoothMarker"/>
        <c:varyColors val="0"/>
        <c:ser>
          <c:idx val="3"/>
          <c:order val="1"/>
          <c:tx>
            <c:strRef>
              <c:f>'Observations vs CO2 '!$E$3</c:f>
              <c:strCache>
                <c:ptCount val="1"/>
                <c:pt idx="0">
                  <c:v>  22%  du cumul anthropique depuis 1958 (ppm)</c:v>
                </c:pt>
              </c:strCache>
            </c:strRef>
          </c:tx>
          <c:spPr>
            <a:ln w="762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'Observations vs CO2 '!$A$4:$A$60</c:f>
              <c:numCache>
                <c:formatCode>General</c:formatCode>
                <c:ptCount val="57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</c:numCache>
            </c:numRef>
          </c:xVal>
          <c:yVal>
            <c:numRef>
              <c:f>'Observations vs CO2 '!$E$4:$E$60</c:f>
              <c:numCache>
                <c:formatCode>General</c:formatCode>
                <c:ptCount val="57"/>
                <c:pt idx="0">
                  <c:v>0.25466037735849062</c:v>
                </c:pt>
                <c:pt idx="1">
                  <c:v>0.52125471698113202</c:v>
                </c:pt>
                <c:pt idx="2">
                  <c:v>0.78899056603773576</c:v>
                </c:pt>
                <c:pt idx="3">
                  <c:v>1.0677264150943395</c:v>
                </c:pt>
                <c:pt idx="4">
                  <c:v>1.3617169811320755</c:v>
                </c:pt>
                <c:pt idx="5">
                  <c:v>1.6725188679245284</c:v>
                </c:pt>
                <c:pt idx="6">
                  <c:v>1.9973301886792452</c:v>
                </c:pt>
                <c:pt idx="7">
                  <c:v>2.3385377358490564</c:v>
                </c:pt>
                <c:pt idx="8">
                  <c:v>2.690641509433962</c:v>
                </c:pt>
                <c:pt idx="9">
                  <c:v>3.0606981132075468</c:v>
                </c:pt>
                <c:pt idx="10">
                  <c:v>3.4529622641509432</c:v>
                </c:pt>
                <c:pt idx="11">
                  <c:v>3.8735566037735842</c:v>
                </c:pt>
                <c:pt idx="12">
                  <c:v>4.3102358490566033</c:v>
                </c:pt>
                <c:pt idx="13">
                  <c:v>4.7643490566037734</c:v>
                </c:pt>
                <c:pt idx="14">
                  <c:v>5.2431603773584898</c:v>
                </c:pt>
                <c:pt idx="15">
                  <c:v>5.7229056603773572</c:v>
                </c:pt>
                <c:pt idx="16">
                  <c:v>6.1998490566037718</c:v>
                </c:pt>
                <c:pt idx="17">
                  <c:v>6.7046037735849042</c:v>
                </c:pt>
                <c:pt idx="18">
                  <c:v>7.2251320754716968</c:v>
                </c:pt>
                <c:pt idx="19">
                  <c:v>7.7516792452830172</c:v>
                </c:pt>
                <c:pt idx="20">
                  <c:v>8.307594339622641</c:v>
                </c:pt>
                <c:pt idx="21">
                  <c:v>8.8576981132075474</c:v>
                </c:pt>
                <c:pt idx="22">
                  <c:v>9.3908867924528305</c:v>
                </c:pt>
                <c:pt idx="23">
                  <c:v>9.9195094339622631</c:v>
                </c:pt>
                <c:pt idx="24">
                  <c:v>10.44616037735849</c:v>
                </c:pt>
                <c:pt idx="25">
                  <c:v>10.991801886792452</c:v>
                </c:pt>
                <c:pt idx="26">
                  <c:v>11.553943396226414</c:v>
                </c:pt>
                <c:pt idx="27">
                  <c:v>12.133311320754716</c:v>
                </c:pt>
                <c:pt idx="28">
                  <c:v>12.727415094339621</c:v>
                </c:pt>
                <c:pt idx="29">
                  <c:v>13.343415094339621</c:v>
                </c:pt>
                <c:pt idx="30">
                  <c:v>13.972905660377357</c:v>
                </c:pt>
                <c:pt idx="31">
                  <c:v>14.60322641509434</c:v>
                </c:pt>
                <c:pt idx="32">
                  <c:v>15.240603773584906</c:v>
                </c:pt>
                <c:pt idx="33">
                  <c:v>15.871339622641509</c:v>
                </c:pt>
                <c:pt idx="34">
                  <c:v>16.501245283018864</c:v>
                </c:pt>
                <c:pt idx="35">
                  <c:v>17.141943396226413</c:v>
                </c:pt>
                <c:pt idx="36">
                  <c:v>17.796235849056604</c:v>
                </c:pt>
                <c:pt idx="37">
                  <c:v>18.465367924528305</c:v>
                </c:pt>
                <c:pt idx="38">
                  <c:v>19.145707547169813</c:v>
                </c:pt>
                <c:pt idx="39">
                  <c:v>19.828122641509434</c:v>
                </c:pt>
                <c:pt idx="40">
                  <c:v>20.508981132075473</c:v>
                </c:pt>
                <c:pt idx="41">
                  <c:v>21.207688679245283</c:v>
                </c:pt>
                <c:pt idx="42">
                  <c:v>21.923000000000005</c:v>
                </c:pt>
                <c:pt idx="43">
                  <c:v>22.648792452830193</c:v>
                </c:pt>
                <c:pt idx="44">
                  <c:v>23.414226415094344</c:v>
                </c:pt>
                <c:pt idx="45">
                  <c:v>24.217745283018871</c:v>
                </c:pt>
                <c:pt idx="46">
                  <c:v>25.052292452830191</c:v>
                </c:pt>
                <c:pt idx="47">
                  <c:v>25.917349056603779</c:v>
                </c:pt>
                <c:pt idx="48">
                  <c:v>26.79973584905661</c:v>
                </c:pt>
                <c:pt idx="49">
                  <c:v>27.710452830188686</c:v>
                </c:pt>
                <c:pt idx="50">
                  <c:v>28.612971698113217</c:v>
                </c:pt>
                <c:pt idx="51">
                  <c:v>29.560216981132083</c:v>
                </c:pt>
                <c:pt idx="52">
                  <c:v>30.546377358490574</c:v>
                </c:pt>
                <c:pt idx="53">
                  <c:v>31.550179245283022</c:v>
                </c:pt>
                <c:pt idx="54">
                  <c:v>32.564358490566043</c:v>
                </c:pt>
                <c:pt idx="55">
                  <c:v>33.587047169811328</c:v>
                </c:pt>
                <c:pt idx="56">
                  <c:v>34.32</c:v>
                </c:pt>
              </c:numCache>
            </c:numRef>
          </c:yVal>
          <c:smooth val="1"/>
        </c:ser>
        <c:ser>
          <c:idx val="5"/>
          <c:order val="2"/>
          <c:tx>
            <c:strRef>
              <c:f>'Observations vs CO2 '!$G$3</c:f>
              <c:strCache>
                <c:ptCount val="1"/>
                <c:pt idx="0">
                  <c:v> Cumul anthropique des 10 années précédentes (ppm)</c:v>
                </c:pt>
              </c:strCache>
            </c:strRef>
          </c:tx>
          <c:spPr>
            <a:ln w="5715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'Observations vs CO2 '!$A$4:$A$60</c:f>
              <c:numCache>
                <c:formatCode>General</c:formatCode>
                <c:ptCount val="57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</c:numCache>
            </c:numRef>
          </c:xVal>
          <c:yVal>
            <c:numRef>
              <c:f>'Observations vs CO2 '!$G$4:$G$60</c:f>
              <c:numCache>
                <c:formatCode>General</c:formatCode>
                <c:ptCount val="57"/>
                <c:pt idx="0">
                  <c:v>1.4622641509433265E-2</c:v>
                </c:pt>
                <c:pt idx="1">
                  <c:v>0.45754716981132049</c:v>
                </c:pt>
                <c:pt idx="2">
                  <c:v>0.84103773584905639</c:v>
                </c:pt>
                <c:pt idx="3">
                  <c:v>1.26132075471698</c:v>
                </c:pt>
                <c:pt idx="4">
                  <c:v>1.7292452830188676</c:v>
                </c:pt>
                <c:pt idx="5">
                  <c:v>2.2622641509433965</c:v>
                </c:pt>
                <c:pt idx="6">
                  <c:v>2.7754716981132077</c:v>
                </c:pt>
                <c:pt idx="7">
                  <c:v>3.2995283018867951</c:v>
                </c:pt>
                <c:pt idx="8">
                  <c:v>3.8292452830188672</c:v>
                </c:pt>
                <c:pt idx="9">
                  <c:v>4.4122641509433969</c:v>
                </c:pt>
                <c:pt idx="10">
                  <c:v>5.0377358490566024</c:v>
                </c:pt>
                <c:pt idx="11">
                  <c:v>5.7377358490566017</c:v>
                </c:pt>
                <c:pt idx="12">
                  <c:v>6.5056603773584918</c:v>
                </c:pt>
                <c:pt idx="13">
                  <c:v>7.3028301886792448</c:v>
                </c:pt>
                <c:pt idx="14">
                  <c:v>8.1429245283018865</c:v>
                </c:pt>
                <c:pt idx="15">
                  <c:v>8.910849056603773</c:v>
                </c:pt>
                <c:pt idx="16">
                  <c:v>9.60235849056604</c:v>
                </c:pt>
                <c:pt idx="17">
                  <c:v>10.345754716981133</c:v>
                </c:pt>
                <c:pt idx="18">
                  <c:v>11.111320754716985</c:v>
                </c:pt>
                <c:pt idx="19">
                  <c:v>11.822641509433961</c:v>
                </c:pt>
                <c:pt idx="20">
                  <c:v>12.566509433962267</c:v>
                </c:pt>
                <c:pt idx="21">
                  <c:v>13.155188679245285</c:v>
                </c:pt>
                <c:pt idx="22">
                  <c:v>13.593867924528304</c:v>
                </c:pt>
                <c:pt idx="23">
                  <c:v>13.932547169811322</c:v>
                </c:pt>
                <c:pt idx="24">
                  <c:v>14.149999999999999</c:v>
                </c:pt>
                <c:pt idx="25">
                  <c:v>14.449528301886794</c:v>
                </c:pt>
                <c:pt idx="26">
                  <c:v>14.836792452830188</c:v>
                </c:pt>
                <c:pt idx="27">
                  <c:v>15.175943396226415</c:v>
                </c:pt>
                <c:pt idx="28">
                  <c:v>15.510377358490569</c:v>
                </c:pt>
                <c:pt idx="29">
                  <c:v>15.916981132075474</c:v>
                </c:pt>
                <c:pt idx="30">
                  <c:v>16.251415094339624</c:v>
                </c:pt>
                <c:pt idx="31">
                  <c:v>16.616037735849059</c:v>
                </c:pt>
                <c:pt idx="32">
                  <c:v>17.089622641509433</c:v>
                </c:pt>
                <c:pt idx="33">
                  <c:v>17.553773584905663</c:v>
                </c:pt>
                <c:pt idx="34">
                  <c:v>18.023113207547169</c:v>
                </c:pt>
                <c:pt idx="35">
                  <c:v>18.455188679245285</c:v>
                </c:pt>
                <c:pt idx="36">
                  <c:v>18.874056603773589</c:v>
                </c:pt>
                <c:pt idx="37">
                  <c:v>19.282075471698118</c:v>
                </c:pt>
                <c:pt idx="38">
                  <c:v>19.674056603773586</c:v>
                </c:pt>
                <c:pt idx="39">
                  <c:v>19.97594339622642</c:v>
                </c:pt>
                <c:pt idx="40">
                  <c:v>20.20943396226415</c:v>
                </c:pt>
                <c:pt idx="41">
                  <c:v>20.520283018867929</c:v>
                </c:pt>
                <c:pt idx="42">
                  <c:v>20.874528301886794</c:v>
                </c:pt>
                <c:pt idx="43">
                  <c:v>21.306603773584907</c:v>
                </c:pt>
                <c:pt idx="44">
                  <c:v>21.922641509433969</c:v>
                </c:pt>
                <c:pt idx="45">
                  <c:v>22.66273584905661</c:v>
                </c:pt>
                <c:pt idx="46">
                  <c:v>23.482075471698117</c:v>
                </c:pt>
                <c:pt idx="47">
                  <c:v>24.372641509433961</c:v>
                </c:pt>
                <c:pt idx="48">
                  <c:v>25.291037735849059</c:v>
                </c:pt>
                <c:pt idx="49">
                  <c:v>26.328773584905662</c:v>
                </c:pt>
                <c:pt idx="50">
                  <c:v>27.336320754716986</c:v>
                </c:pt>
                <c:pt idx="51">
                  <c:v>28.466037735849056</c:v>
                </c:pt>
                <c:pt idx="52">
                  <c:v>29.697169811320755</c:v>
                </c:pt>
                <c:pt idx="53">
                  <c:v>30.96084905660377</c:v>
                </c:pt>
                <c:pt idx="54">
                  <c:v>32.091509433962258</c:v>
                </c:pt>
                <c:pt idx="55">
                  <c:v>33.0877358490566</c:v>
                </c:pt>
                <c:pt idx="56">
                  <c:v>33.994339622641512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77728"/>
        <c:axId val="131977152"/>
      </c:scatterChart>
      <c:valAx>
        <c:axId val="131976000"/>
        <c:scaling>
          <c:orientation val="minMax"/>
          <c:max val="2015"/>
          <c:min val="195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131976576"/>
        <c:crosses val="autoZero"/>
        <c:crossBetween val="midCat"/>
      </c:valAx>
      <c:valAx>
        <c:axId val="131976576"/>
        <c:scaling>
          <c:orientation val="minMax"/>
          <c:max val="405"/>
          <c:min val="3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B050"/>
                </a:solidFill>
              </a:defRPr>
            </a:pPr>
            <a:endParaRPr lang="fr-FR"/>
          </a:p>
        </c:txPr>
        <c:crossAx val="131976000"/>
        <c:crosses val="autoZero"/>
        <c:crossBetween val="midCat"/>
      </c:valAx>
      <c:valAx>
        <c:axId val="131977152"/>
        <c:scaling>
          <c:orientation val="minMax"/>
          <c:max val="9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FF0000"/>
                </a:solidFill>
              </a:defRPr>
            </a:pPr>
            <a:endParaRPr lang="fr-FR"/>
          </a:p>
        </c:txPr>
        <c:crossAx val="131977728"/>
        <c:crosses val="max"/>
        <c:crossBetween val="midCat"/>
      </c:valAx>
      <c:valAx>
        <c:axId val="13197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9771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6.7602140839509703E-2"/>
          <c:y val="4.610787338922126E-2"/>
          <c:w val="0.50784675269868518"/>
          <c:h val="0.29555963437902688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50" b="1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92828778304678E-2"/>
          <c:y val="2.5879999265826046E-2"/>
          <c:w val="0.9034368378123272"/>
          <c:h val="0.9157245379292623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'Observations vs CO2 '!$B$3</c:f>
              <c:strCache>
                <c:ptCount val="1"/>
                <c:pt idx="0">
                  <c:v>  [CO2] (ppm) MLO lissage 13 mois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'Observations vs CO2 '!$A$4:$A$60</c:f>
              <c:numCache>
                <c:formatCode>General</c:formatCode>
                <c:ptCount val="57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</c:numCache>
            </c:numRef>
          </c:xVal>
          <c:yVal>
            <c:numRef>
              <c:f>'Observations vs CO2 '!$B$4:$B$60</c:f>
              <c:numCache>
                <c:formatCode>General</c:formatCode>
                <c:ptCount val="57"/>
                <c:pt idx="0">
                  <c:v>315.97000000000003</c:v>
                </c:pt>
                <c:pt idx="1">
                  <c:v>316.91000000000003</c:v>
                </c:pt>
                <c:pt idx="2">
                  <c:v>317.64</c:v>
                </c:pt>
                <c:pt idx="3">
                  <c:v>318.45</c:v>
                </c:pt>
                <c:pt idx="4">
                  <c:v>318.99</c:v>
                </c:pt>
                <c:pt idx="5">
                  <c:v>319.62</c:v>
                </c:pt>
                <c:pt idx="6">
                  <c:v>320.04000000000002</c:v>
                </c:pt>
                <c:pt idx="7">
                  <c:v>321.38</c:v>
                </c:pt>
                <c:pt idx="8">
                  <c:v>322.16000000000003</c:v>
                </c:pt>
                <c:pt idx="9">
                  <c:v>323.04000000000002</c:v>
                </c:pt>
                <c:pt idx="10">
                  <c:v>324.62</c:v>
                </c:pt>
                <c:pt idx="11">
                  <c:v>325.68</c:v>
                </c:pt>
                <c:pt idx="12">
                  <c:v>326.32</c:v>
                </c:pt>
                <c:pt idx="13">
                  <c:v>327.45</c:v>
                </c:pt>
                <c:pt idx="14">
                  <c:v>329.68</c:v>
                </c:pt>
                <c:pt idx="15">
                  <c:v>330.18</c:v>
                </c:pt>
                <c:pt idx="16">
                  <c:v>331.11</c:v>
                </c:pt>
                <c:pt idx="17">
                  <c:v>332.04</c:v>
                </c:pt>
                <c:pt idx="18">
                  <c:v>333.83</c:v>
                </c:pt>
                <c:pt idx="19">
                  <c:v>335.4</c:v>
                </c:pt>
                <c:pt idx="20">
                  <c:v>336.84</c:v>
                </c:pt>
                <c:pt idx="21">
                  <c:v>338.75</c:v>
                </c:pt>
                <c:pt idx="22">
                  <c:v>340.11</c:v>
                </c:pt>
                <c:pt idx="23">
                  <c:v>341.45</c:v>
                </c:pt>
                <c:pt idx="24">
                  <c:v>343.05</c:v>
                </c:pt>
                <c:pt idx="25">
                  <c:v>344.65</c:v>
                </c:pt>
                <c:pt idx="26">
                  <c:v>346.12</c:v>
                </c:pt>
                <c:pt idx="27">
                  <c:v>347.42</c:v>
                </c:pt>
                <c:pt idx="28">
                  <c:v>349.19</c:v>
                </c:pt>
                <c:pt idx="29">
                  <c:v>351.57</c:v>
                </c:pt>
                <c:pt idx="30">
                  <c:v>353.12</c:v>
                </c:pt>
                <c:pt idx="31">
                  <c:v>354.39</c:v>
                </c:pt>
                <c:pt idx="32">
                  <c:v>355.61</c:v>
                </c:pt>
                <c:pt idx="33">
                  <c:v>356.45</c:v>
                </c:pt>
                <c:pt idx="34">
                  <c:v>357.1</c:v>
                </c:pt>
                <c:pt idx="35">
                  <c:v>358.83</c:v>
                </c:pt>
                <c:pt idx="36">
                  <c:v>360.82</c:v>
                </c:pt>
                <c:pt idx="37">
                  <c:v>362.61</c:v>
                </c:pt>
                <c:pt idx="38">
                  <c:v>363.73</c:v>
                </c:pt>
                <c:pt idx="39">
                  <c:v>366.7</c:v>
                </c:pt>
                <c:pt idx="40">
                  <c:v>368.38</c:v>
                </c:pt>
                <c:pt idx="41">
                  <c:v>369.55</c:v>
                </c:pt>
                <c:pt idx="42">
                  <c:v>371.14</c:v>
                </c:pt>
                <c:pt idx="43">
                  <c:v>373.28</c:v>
                </c:pt>
                <c:pt idx="44">
                  <c:v>375.8</c:v>
                </c:pt>
                <c:pt idx="45">
                  <c:v>377.52</c:v>
                </c:pt>
                <c:pt idx="46">
                  <c:v>379.8</c:v>
                </c:pt>
                <c:pt idx="47">
                  <c:v>381.9</c:v>
                </c:pt>
                <c:pt idx="48">
                  <c:v>383.79</c:v>
                </c:pt>
                <c:pt idx="49">
                  <c:v>385.6</c:v>
                </c:pt>
                <c:pt idx="50">
                  <c:v>387.43</c:v>
                </c:pt>
                <c:pt idx="51">
                  <c:v>389.9</c:v>
                </c:pt>
                <c:pt idx="52">
                  <c:v>391.65</c:v>
                </c:pt>
                <c:pt idx="53">
                  <c:v>393.85</c:v>
                </c:pt>
                <c:pt idx="54">
                  <c:v>396.52</c:v>
                </c:pt>
                <c:pt idx="55">
                  <c:v>398.65</c:v>
                </c:pt>
                <c:pt idx="56">
                  <c:v>400.83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80608"/>
        <c:axId val="132669440"/>
      </c:scatterChart>
      <c:scatterChart>
        <c:scatterStyle val="smoothMarker"/>
        <c:varyColors val="0"/>
        <c:ser>
          <c:idx val="3"/>
          <c:order val="1"/>
          <c:tx>
            <c:strRef>
              <c:f>'Observations vs CO2 '!$E$3</c:f>
              <c:strCache>
                <c:ptCount val="1"/>
                <c:pt idx="0">
                  <c:v>  22%  du cumul anthropique depuis 1958 (ppm)</c:v>
                </c:pt>
              </c:strCache>
            </c:strRef>
          </c:tx>
          <c:spPr>
            <a:ln w="762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'Observations vs CO2 '!$A$4:$A$60</c:f>
              <c:numCache>
                <c:formatCode>General</c:formatCode>
                <c:ptCount val="57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</c:numCache>
            </c:numRef>
          </c:xVal>
          <c:yVal>
            <c:numRef>
              <c:f>'Observations vs CO2 '!$E$4:$E$60</c:f>
              <c:numCache>
                <c:formatCode>General</c:formatCode>
                <c:ptCount val="57"/>
                <c:pt idx="0">
                  <c:v>0.25466037735849062</c:v>
                </c:pt>
                <c:pt idx="1">
                  <c:v>0.52125471698113202</c:v>
                </c:pt>
                <c:pt idx="2">
                  <c:v>0.78899056603773576</c:v>
                </c:pt>
                <c:pt idx="3">
                  <c:v>1.0677264150943395</c:v>
                </c:pt>
                <c:pt idx="4">
                  <c:v>1.3617169811320755</c:v>
                </c:pt>
                <c:pt idx="5">
                  <c:v>1.6725188679245284</c:v>
                </c:pt>
                <c:pt idx="6">
                  <c:v>1.9973301886792452</c:v>
                </c:pt>
                <c:pt idx="7">
                  <c:v>2.3385377358490564</c:v>
                </c:pt>
                <c:pt idx="8">
                  <c:v>2.690641509433962</c:v>
                </c:pt>
                <c:pt idx="9">
                  <c:v>3.0606981132075468</c:v>
                </c:pt>
                <c:pt idx="10">
                  <c:v>3.4529622641509432</c:v>
                </c:pt>
                <c:pt idx="11">
                  <c:v>3.8735566037735842</c:v>
                </c:pt>
                <c:pt idx="12">
                  <c:v>4.3102358490566033</c:v>
                </c:pt>
                <c:pt idx="13">
                  <c:v>4.7643490566037734</c:v>
                </c:pt>
                <c:pt idx="14">
                  <c:v>5.2431603773584898</c:v>
                </c:pt>
                <c:pt idx="15">
                  <c:v>5.7229056603773572</c:v>
                </c:pt>
                <c:pt idx="16">
                  <c:v>6.1998490566037718</c:v>
                </c:pt>
                <c:pt idx="17">
                  <c:v>6.7046037735849042</c:v>
                </c:pt>
                <c:pt idx="18">
                  <c:v>7.2251320754716968</c:v>
                </c:pt>
                <c:pt idx="19">
                  <c:v>7.7516792452830172</c:v>
                </c:pt>
                <c:pt idx="20">
                  <c:v>8.307594339622641</c:v>
                </c:pt>
                <c:pt idx="21">
                  <c:v>8.8576981132075474</c:v>
                </c:pt>
                <c:pt idx="22">
                  <c:v>9.3908867924528305</c:v>
                </c:pt>
                <c:pt idx="23">
                  <c:v>9.9195094339622631</c:v>
                </c:pt>
                <c:pt idx="24">
                  <c:v>10.44616037735849</c:v>
                </c:pt>
                <c:pt idx="25">
                  <c:v>10.991801886792452</c:v>
                </c:pt>
                <c:pt idx="26">
                  <c:v>11.553943396226414</c:v>
                </c:pt>
                <c:pt idx="27">
                  <c:v>12.133311320754716</c:v>
                </c:pt>
                <c:pt idx="28">
                  <c:v>12.727415094339621</c:v>
                </c:pt>
                <c:pt idx="29">
                  <c:v>13.343415094339621</c:v>
                </c:pt>
                <c:pt idx="30">
                  <c:v>13.972905660377357</c:v>
                </c:pt>
                <c:pt idx="31">
                  <c:v>14.60322641509434</c:v>
                </c:pt>
                <c:pt idx="32">
                  <c:v>15.240603773584906</c:v>
                </c:pt>
                <c:pt idx="33">
                  <c:v>15.871339622641509</c:v>
                </c:pt>
                <c:pt idx="34">
                  <c:v>16.501245283018864</c:v>
                </c:pt>
                <c:pt idx="35">
                  <c:v>17.141943396226413</c:v>
                </c:pt>
                <c:pt idx="36">
                  <c:v>17.796235849056604</c:v>
                </c:pt>
                <c:pt idx="37">
                  <c:v>18.465367924528305</c:v>
                </c:pt>
                <c:pt idx="38">
                  <c:v>19.145707547169813</c:v>
                </c:pt>
                <c:pt idx="39">
                  <c:v>19.828122641509434</c:v>
                </c:pt>
                <c:pt idx="40">
                  <c:v>20.508981132075473</c:v>
                </c:pt>
                <c:pt idx="41">
                  <c:v>21.207688679245283</c:v>
                </c:pt>
                <c:pt idx="42">
                  <c:v>21.923000000000005</c:v>
                </c:pt>
                <c:pt idx="43">
                  <c:v>22.648792452830193</c:v>
                </c:pt>
                <c:pt idx="44">
                  <c:v>23.414226415094344</c:v>
                </c:pt>
                <c:pt idx="45">
                  <c:v>24.217745283018871</c:v>
                </c:pt>
                <c:pt idx="46">
                  <c:v>25.052292452830191</c:v>
                </c:pt>
                <c:pt idx="47">
                  <c:v>25.917349056603779</c:v>
                </c:pt>
                <c:pt idx="48">
                  <c:v>26.79973584905661</c:v>
                </c:pt>
                <c:pt idx="49">
                  <c:v>27.710452830188686</c:v>
                </c:pt>
                <c:pt idx="50">
                  <c:v>28.612971698113217</c:v>
                </c:pt>
                <c:pt idx="51">
                  <c:v>29.560216981132083</c:v>
                </c:pt>
                <c:pt idx="52">
                  <c:v>30.546377358490574</c:v>
                </c:pt>
                <c:pt idx="53">
                  <c:v>31.550179245283022</c:v>
                </c:pt>
                <c:pt idx="54">
                  <c:v>32.564358490566043</c:v>
                </c:pt>
                <c:pt idx="55">
                  <c:v>33.587047169811328</c:v>
                </c:pt>
                <c:pt idx="56">
                  <c:v>34.32</c:v>
                </c:pt>
              </c:numCache>
            </c:numRef>
          </c:yVal>
          <c:smooth val="1"/>
        </c:ser>
        <c:ser>
          <c:idx val="5"/>
          <c:order val="2"/>
          <c:tx>
            <c:strRef>
              <c:f>'Observations vs CO2 '!$G$3</c:f>
              <c:strCache>
                <c:ptCount val="1"/>
                <c:pt idx="0">
                  <c:v> Cumul anthropique des 10 années précédentes (ppm)</c:v>
                </c:pt>
              </c:strCache>
            </c:strRef>
          </c:tx>
          <c:spPr>
            <a:ln w="762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'Observations vs CO2 '!$A$4:$A$60</c:f>
              <c:numCache>
                <c:formatCode>General</c:formatCode>
                <c:ptCount val="57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</c:numCache>
            </c:numRef>
          </c:xVal>
          <c:yVal>
            <c:numRef>
              <c:f>'Observations vs CO2 '!$G$4:$G$60</c:f>
              <c:numCache>
                <c:formatCode>General</c:formatCode>
                <c:ptCount val="57"/>
                <c:pt idx="0">
                  <c:v>1.4622641509433265E-2</c:v>
                </c:pt>
                <c:pt idx="1">
                  <c:v>0.45754716981132049</c:v>
                </c:pt>
                <c:pt idx="2">
                  <c:v>0.84103773584905639</c:v>
                </c:pt>
                <c:pt idx="3">
                  <c:v>1.26132075471698</c:v>
                </c:pt>
                <c:pt idx="4">
                  <c:v>1.7292452830188676</c:v>
                </c:pt>
                <c:pt idx="5">
                  <c:v>2.2622641509433965</c:v>
                </c:pt>
                <c:pt idx="6">
                  <c:v>2.7754716981132077</c:v>
                </c:pt>
                <c:pt idx="7">
                  <c:v>3.2995283018867951</c:v>
                </c:pt>
                <c:pt idx="8">
                  <c:v>3.8292452830188672</c:v>
                </c:pt>
                <c:pt idx="9">
                  <c:v>4.4122641509433969</c:v>
                </c:pt>
                <c:pt idx="10">
                  <c:v>5.0377358490566024</c:v>
                </c:pt>
                <c:pt idx="11">
                  <c:v>5.7377358490566017</c:v>
                </c:pt>
                <c:pt idx="12">
                  <c:v>6.5056603773584918</c:v>
                </c:pt>
                <c:pt idx="13">
                  <c:v>7.3028301886792448</c:v>
                </c:pt>
                <c:pt idx="14">
                  <c:v>8.1429245283018865</c:v>
                </c:pt>
                <c:pt idx="15">
                  <c:v>8.910849056603773</c:v>
                </c:pt>
                <c:pt idx="16">
                  <c:v>9.60235849056604</c:v>
                </c:pt>
                <c:pt idx="17">
                  <c:v>10.345754716981133</c:v>
                </c:pt>
                <c:pt idx="18">
                  <c:v>11.111320754716985</c:v>
                </c:pt>
                <c:pt idx="19">
                  <c:v>11.822641509433961</c:v>
                </c:pt>
                <c:pt idx="20">
                  <c:v>12.566509433962267</c:v>
                </c:pt>
                <c:pt idx="21">
                  <c:v>13.155188679245285</c:v>
                </c:pt>
                <c:pt idx="22">
                  <c:v>13.593867924528304</c:v>
                </c:pt>
                <c:pt idx="23">
                  <c:v>13.932547169811322</c:v>
                </c:pt>
                <c:pt idx="24">
                  <c:v>14.149999999999999</c:v>
                </c:pt>
                <c:pt idx="25">
                  <c:v>14.449528301886794</c:v>
                </c:pt>
                <c:pt idx="26">
                  <c:v>14.836792452830188</c:v>
                </c:pt>
                <c:pt idx="27">
                  <c:v>15.175943396226415</c:v>
                </c:pt>
                <c:pt idx="28">
                  <c:v>15.510377358490569</c:v>
                </c:pt>
                <c:pt idx="29">
                  <c:v>15.916981132075474</c:v>
                </c:pt>
                <c:pt idx="30">
                  <c:v>16.251415094339624</c:v>
                </c:pt>
                <c:pt idx="31">
                  <c:v>16.616037735849059</c:v>
                </c:pt>
                <c:pt idx="32">
                  <c:v>17.089622641509433</c:v>
                </c:pt>
                <c:pt idx="33">
                  <c:v>17.553773584905663</c:v>
                </c:pt>
                <c:pt idx="34">
                  <c:v>18.023113207547169</c:v>
                </c:pt>
                <c:pt idx="35">
                  <c:v>18.455188679245285</c:v>
                </c:pt>
                <c:pt idx="36">
                  <c:v>18.874056603773589</c:v>
                </c:pt>
                <c:pt idx="37">
                  <c:v>19.282075471698118</c:v>
                </c:pt>
                <c:pt idx="38">
                  <c:v>19.674056603773586</c:v>
                </c:pt>
                <c:pt idx="39">
                  <c:v>19.97594339622642</c:v>
                </c:pt>
                <c:pt idx="40">
                  <c:v>20.20943396226415</c:v>
                </c:pt>
                <c:pt idx="41">
                  <c:v>20.520283018867929</c:v>
                </c:pt>
                <c:pt idx="42">
                  <c:v>20.874528301886794</c:v>
                </c:pt>
                <c:pt idx="43">
                  <c:v>21.306603773584907</c:v>
                </c:pt>
                <c:pt idx="44">
                  <c:v>21.922641509433969</c:v>
                </c:pt>
                <c:pt idx="45">
                  <c:v>22.66273584905661</c:v>
                </c:pt>
                <c:pt idx="46">
                  <c:v>23.482075471698117</c:v>
                </c:pt>
                <c:pt idx="47">
                  <c:v>24.372641509433961</c:v>
                </c:pt>
                <c:pt idx="48">
                  <c:v>25.291037735849059</c:v>
                </c:pt>
                <c:pt idx="49">
                  <c:v>26.328773584905662</c:v>
                </c:pt>
                <c:pt idx="50">
                  <c:v>27.336320754716986</c:v>
                </c:pt>
                <c:pt idx="51">
                  <c:v>28.466037735849056</c:v>
                </c:pt>
                <c:pt idx="52">
                  <c:v>29.697169811320755</c:v>
                </c:pt>
                <c:pt idx="53">
                  <c:v>30.96084905660377</c:v>
                </c:pt>
                <c:pt idx="54">
                  <c:v>32.091509433962258</c:v>
                </c:pt>
                <c:pt idx="55">
                  <c:v>33.0877358490566</c:v>
                </c:pt>
                <c:pt idx="56">
                  <c:v>33.994339622641512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670592"/>
        <c:axId val="132670016"/>
      </c:scatterChart>
      <c:valAx>
        <c:axId val="131980608"/>
        <c:scaling>
          <c:orientation val="minMax"/>
          <c:max val="2015"/>
          <c:min val="195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132669440"/>
        <c:crosses val="autoZero"/>
        <c:crossBetween val="midCat"/>
      </c:valAx>
      <c:valAx>
        <c:axId val="132669440"/>
        <c:scaling>
          <c:orientation val="minMax"/>
          <c:max val="405"/>
          <c:min val="3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B050"/>
                </a:solidFill>
              </a:defRPr>
            </a:pPr>
            <a:endParaRPr lang="fr-FR"/>
          </a:p>
        </c:txPr>
        <c:crossAx val="131980608"/>
        <c:crosses val="autoZero"/>
        <c:crossBetween val="midCat"/>
      </c:valAx>
      <c:valAx>
        <c:axId val="132670016"/>
        <c:scaling>
          <c:orientation val="minMax"/>
          <c:max val="9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FF0000"/>
                </a:solidFill>
              </a:defRPr>
            </a:pPr>
            <a:endParaRPr lang="fr-FR"/>
          </a:p>
        </c:txPr>
        <c:crossAx val="132670592"/>
        <c:crosses val="max"/>
        <c:crossBetween val="midCat"/>
      </c:valAx>
      <c:valAx>
        <c:axId val="132670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26700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6.7602140839509703E-2"/>
          <c:y val="4.610787338922126E-2"/>
          <c:w val="0.50784675269868518"/>
          <c:h val="0.29555963437902688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50" b="1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098745431940629E-2"/>
          <c:y val="1.7155933425603922E-2"/>
          <c:w val="0.92546503158397064"/>
          <c:h val="0.9409537018729377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'Observations vs CO2 '!$D$3</c:f>
              <c:strCache>
                <c:ptCount val="1"/>
                <c:pt idx="0">
                  <c:v>  Croissance [CO2] depuis 1958 (ppm)</c:v>
                </c:pt>
              </c:strCache>
            </c:strRef>
          </c:tx>
          <c:spPr>
            <a:ln w="762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'Observations vs CO2 '!$A$4:$A$63</c:f>
              <c:numCache>
                <c:formatCode>General</c:formatCode>
                <c:ptCount val="60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</c:numCache>
            </c:numRef>
          </c:xVal>
          <c:yVal>
            <c:numRef>
              <c:f>'Observations vs CO2 '!$D$4:$D$63</c:f>
              <c:numCache>
                <c:formatCode>General</c:formatCode>
                <c:ptCount val="60"/>
                <c:pt idx="0">
                  <c:v>0.97000000000002728</c:v>
                </c:pt>
                <c:pt idx="1">
                  <c:v>1.910000000000025</c:v>
                </c:pt>
                <c:pt idx="2">
                  <c:v>2.6399999999999864</c:v>
                </c:pt>
                <c:pt idx="3">
                  <c:v>3.4499999999999886</c:v>
                </c:pt>
                <c:pt idx="4">
                  <c:v>3.9900000000000091</c:v>
                </c:pt>
                <c:pt idx="5">
                  <c:v>4.6200000000000045</c:v>
                </c:pt>
                <c:pt idx="6">
                  <c:v>5.0400000000000205</c:v>
                </c:pt>
                <c:pt idx="7">
                  <c:v>6.3799999999999955</c:v>
                </c:pt>
                <c:pt idx="8">
                  <c:v>7.160000000000025</c:v>
                </c:pt>
                <c:pt idx="9">
                  <c:v>8.0400000000000205</c:v>
                </c:pt>
                <c:pt idx="10">
                  <c:v>9.6200000000000045</c:v>
                </c:pt>
                <c:pt idx="11">
                  <c:v>10.680000000000007</c:v>
                </c:pt>
                <c:pt idx="12">
                  <c:v>11.319999999999993</c:v>
                </c:pt>
                <c:pt idx="13">
                  <c:v>12.449999999999989</c:v>
                </c:pt>
                <c:pt idx="14">
                  <c:v>14.680000000000007</c:v>
                </c:pt>
                <c:pt idx="15">
                  <c:v>15.180000000000007</c:v>
                </c:pt>
                <c:pt idx="16">
                  <c:v>16.110000000000014</c:v>
                </c:pt>
                <c:pt idx="17">
                  <c:v>17.04000000000002</c:v>
                </c:pt>
                <c:pt idx="18">
                  <c:v>18.829999999999984</c:v>
                </c:pt>
                <c:pt idx="19">
                  <c:v>20.399999999999977</c:v>
                </c:pt>
                <c:pt idx="20">
                  <c:v>21.839999999999975</c:v>
                </c:pt>
                <c:pt idx="21">
                  <c:v>23.75</c:v>
                </c:pt>
                <c:pt idx="22">
                  <c:v>25.110000000000014</c:v>
                </c:pt>
                <c:pt idx="23">
                  <c:v>26.449999999999989</c:v>
                </c:pt>
                <c:pt idx="24">
                  <c:v>28.050000000000011</c:v>
                </c:pt>
                <c:pt idx="25">
                  <c:v>29.649999999999977</c:v>
                </c:pt>
                <c:pt idx="26">
                  <c:v>31.120000000000005</c:v>
                </c:pt>
                <c:pt idx="27">
                  <c:v>32.420000000000016</c:v>
                </c:pt>
                <c:pt idx="28">
                  <c:v>34.19</c:v>
                </c:pt>
                <c:pt idx="29">
                  <c:v>36.569999999999993</c:v>
                </c:pt>
                <c:pt idx="30">
                  <c:v>38.120000000000005</c:v>
                </c:pt>
                <c:pt idx="31">
                  <c:v>39.389999999999986</c:v>
                </c:pt>
                <c:pt idx="32">
                  <c:v>40.610000000000014</c:v>
                </c:pt>
                <c:pt idx="33">
                  <c:v>41.449999999999989</c:v>
                </c:pt>
                <c:pt idx="34">
                  <c:v>42.100000000000023</c:v>
                </c:pt>
                <c:pt idx="35">
                  <c:v>43.829999999999984</c:v>
                </c:pt>
                <c:pt idx="36">
                  <c:v>45.819999999999993</c:v>
                </c:pt>
                <c:pt idx="37">
                  <c:v>47.610000000000014</c:v>
                </c:pt>
                <c:pt idx="38">
                  <c:v>48.730000000000018</c:v>
                </c:pt>
                <c:pt idx="39">
                  <c:v>51.699999999999989</c:v>
                </c:pt>
                <c:pt idx="40">
                  <c:v>53.379999999999995</c:v>
                </c:pt>
                <c:pt idx="41">
                  <c:v>54.550000000000011</c:v>
                </c:pt>
                <c:pt idx="42">
                  <c:v>56.139999999999986</c:v>
                </c:pt>
                <c:pt idx="43">
                  <c:v>58.279999999999973</c:v>
                </c:pt>
                <c:pt idx="44">
                  <c:v>60.800000000000011</c:v>
                </c:pt>
                <c:pt idx="45">
                  <c:v>62.519999999999982</c:v>
                </c:pt>
                <c:pt idx="46">
                  <c:v>64.800000000000011</c:v>
                </c:pt>
                <c:pt idx="47">
                  <c:v>66.899999999999977</c:v>
                </c:pt>
                <c:pt idx="48">
                  <c:v>68.79000000000002</c:v>
                </c:pt>
                <c:pt idx="49">
                  <c:v>70.600000000000023</c:v>
                </c:pt>
                <c:pt idx="50">
                  <c:v>72.430000000000007</c:v>
                </c:pt>
                <c:pt idx="51">
                  <c:v>74.899999999999977</c:v>
                </c:pt>
                <c:pt idx="52">
                  <c:v>76.649999999999977</c:v>
                </c:pt>
                <c:pt idx="53">
                  <c:v>78.850000000000023</c:v>
                </c:pt>
                <c:pt idx="54">
                  <c:v>81.519999999999982</c:v>
                </c:pt>
                <c:pt idx="55">
                  <c:v>83.649999999999977</c:v>
                </c:pt>
                <c:pt idx="56">
                  <c:v>85.829999999999984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'Observations vs CO2 '!$E$3</c:f>
              <c:strCache>
                <c:ptCount val="1"/>
                <c:pt idx="0">
                  <c:v>  22%  du cumul anthropique depuis 1958 (ppm)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'Observations vs CO2 '!$A$4:$A$63</c:f>
              <c:numCache>
                <c:formatCode>General</c:formatCode>
                <c:ptCount val="60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</c:numCache>
            </c:numRef>
          </c:xVal>
          <c:yVal>
            <c:numRef>
              <c:f>'Observations vs CO2 '!$E$4:$E$63</c:f>
              <c:numCache>
                <c:formatCode>General</c:formatCode>
                <c:ptCount val="60"/>
                <c:pt idx="0">
                  <c:v>0.25466037735849062</c:v>
                </c:pt>
                <c:pt idx="1">
                  <c:v>0.52125471698113202</c:v>
                </c:pt>
                <c:pt idx="2">
                  <c:v>0.78899056603773576</c:v>
                </c:pt>
                <c:pt idx="3">
                  <c:v>1.0677264150943395</c:v>
                </c:pt>
                <c:pt idx="4">
                  <c:v>1.3617169811320755</c:v>
                </c:pt>
                <c:pt idx="5">
                  <c:v>1.6725188679245284</c:v>
                </c:pt>
                <c:pt idx="6">
                  <c:v>1.9973301886792452</c:v>
                </c:pt>
                <c:pt idx="7">
                  <c:v>2.3385377358490564</c:v>
                </c:pt>
                <c:pt idx="8">
                  <c:v>2.690641509433962</c:v>
                </c:pt>
                <c:pt idx="9">
                  <c:v>3.0606981132075468</c:v>
                </c:pt>
                <c:pt idx="10">
                  <c:v>3.4529622641509432</c:v>
                </c:pt>
                <c:pt idx="11">
                  <c:v>3.8735566037735842</c:v>
                </c:pt>
                <c:pt idx="12">
                  <c:v>4.3102358490566033</c:v>
                </c:pt>
                <c:pt idx="13">
                  <c:v>4.7643490566037734</c:v>
                </c:pt>
                <c:pt idx="14">
                  <c:v>5.2431603773584898</c:v>
                </c:pt>
                <c:pt idx="15">
                  <c:v>5.7229056603773572</c:v>
                </c:pt>
                <c:pt idx="16">
                  <c:v>6.1998490566037718</c:v>
                </c:pt>
                <c:pt idx="17">
                  <c:v>6.7046037735849042</c:v>
                </c:pt>
                <c:pt idx="18">
                  <c:v>7.2251320754716968</c:v>
                </c:pt>
                <c:pt idx="19">
                  <c:v>7.7516792452830172</c:v>
                </c:pt>
                <c:pt idx="20">
                  <c:v>8.307594339622641</c:v>
                </c:pt>
                <c:pt idx="21">
                  <c:v>8.8576981132075474</c:v>
                </c:pt>
                <c:pt idx="22">
                  <c:v>9.3908867924528305</c:v>
                </c:pt>
                <c:pt idx="23">
                  <c:v>9.9195094339622631</c:v>
                </c:pt>
                <c:pt idx="24">
                  <c:v>10.44616037735849</c:v>
                </c:pt>
                <c:pt idx="25">
                  <c:v>10.991801886792452</c:v>
                </c:pt>
                <c:pt idx="26">
                  <c:v>11.553943396226414</c:v>
                </c:pt>
                <c:pt idx="27">
                  <c:v>12.133311320754716</c:v>
                </c:pt>
                <c:pt idx="28">
                  <c:v>12.727415094339621</c:v>
                </c:pt>
                <c:pt idx="29">
                  <c:v>13.343415094339621</c:v>
                </c:pt>
                <c:pt idx="30">
                  <c:v>13.972905660377357</c:v>
                </c:pt>
                <c:pt idx="31">
                  <c:v>14.60322641509434</c:v>
                </c:pt>
                <c:pt idx="32">
                  <c:v>15.240603773584906</c:v>
                </c:pt>
                <c:pt idx="33">
                  <c:v>15.871339622641509</c:v>
                </c:pt>
                <c:pt idx="34">
                  <c:v>16.501245283018864</c:v>
                </c:pt>
                <c:pt idx="35">
                  <c:v>17.141943396226413</c:v>
                </c:pt>
                <c:pt idx="36">
                  <c:v>17.796235849056604</c:v>
                </c:pt>
                <c:pt idx="37">
                  <c:v>18.465367924528305</c:v>
                </c:pt>
                <c:pt idx="38">
                  <c:v>19.145707547169813</c:v>
                </c:pt>
                <c:pt idx="39">
                  <c:v>19.828122641509434</c:v>
                </c:pt>
                <c:pt idx="40">
                  <c:v>20.508981132075473</c:v>
                </c:pt>
                <c:pt idx="41">
                  <c:v>21.207688679245283</c:v>
                </c:pt>
                <c:pt idx="42">
                  <c:v>21.923000000000005</c:v>
                </c:pt>
                <c:pt idx="43">
                  <c:v>22.648792452830193</c:v>
                </c:pt>
                <c:pt idx="44">
                  <c:v>23.414226415094344</c:v>
                </c:pt>
                <c:pt idx="45">
                  <c:v>24.217745283018871</c:v>
                </c:pt>
                <c:pt idx="46">
                  <c:v>25.052292452830191</c:v>
                </c:pt>
                <c:pt idx="47">
                  <c:v>25.917349056603779</c:v>
                </c:pt>
                <c:pt idx="48">
                  <c:v>26.79973584905661</c:v>
                </c:pt>
                <c:pt idx="49">
                  <c:v>27.710452830188686</c:v>
                </c:pt>
                <c:pt idx="50">
                  <c:v>28.612971698113217</c:v>
                </c:pt>
                <c:pt idx="51">
                  <c:v>29.560216981132083</c:v>
                </c:pt>
                <c:pt idx="52">
                  <c:v>30.546377358490574</c:v>
                </c:pt>
                <c:pt idx="53">
                  <c:v>31.550179245283022</c:v>
                </c:pt>
                <c:pt idx="54">
                  <c:v>32.564358490566043</c:v>
                </c:pt>
                <c:pt idx="55">
                  <c:v>33.587047169811328</c:v>
                </c:pt>
                <c:pt idx="56">
                  <c:v>34.32</c:v>
                </c:pt>
              </c:numCache>
            </c:numRef>
          </c:yVal>
          <c:smooth val="1"/>
        </c:ser>
        <c:ser>
          <c:idx val="4"/>
          <c:order val="2"/>
          <c:tx>
            <c:strRef>
              <c:f>'Observations vs CO2 '!$F$3</c:f>
              <c:strCache>
                <c:ptCount val="1"/>
                <c:pt idx="0">
                  <c:v> Convolution (ppm)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'Observations vs CO2 '!$A$4:$A$63</c:f>
              <c:numCache>
                <c:formatCode>General</c:formatCode>
                <c:ptCount val="60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</c:numCache>
            </c:numRef>
          </c:xVal>
          <c:yVal>
            <c:numRef>
              <c:f>'Observations vs CO2 '!$F$4:$F$63</c:f>
              <c:numCache>
                <c:formatCode>General</c:formatCode>
                <c:ptCount val="60"/>
                <c:pt idx="0">
                  <c:v>0</c:v>
                </c:pt>
                <c:pt idx="1">
                  <c:v>1.0990566037735754</c:v>
                </c:pt>
                <c:pt idx="2">
                  <c:v>2.1615700109024432</c:v>
                </c:pt>
                <c:pt idx="3">
                  <c:v>3.1873678206327591</c:v>
                </c:pt>
                <c:pt idx="4">
                  <c:v>4.1314420880250191</c:v>
                </c:pt>
                <c:pt idx="5">
                  <c:v>5.0465056636777827</c:v>
                </c:pt>
                <c:pt idx="6">
                  <c:v>5.9551657847751409</c:v>
                </c:pt>
                <c:pt idx="7">
                  <c:v>6.8657793299766974</c:v>
                </c:pt>
                <c:pt idx="8">
                  <c:v>7.7661569392677823</c:v>
                </c:pt>
                <c:pt idx="9">
                  <c:v>8.6687429033699051</c:v>
                </c:pt>
                <c:pt idx="10">
                  <c:v>9.5490410910118388</c:v>
                </c:pt>
                <c:pt idx="11">
                  <c:v>10.441744145077688</c:v>
                </c:pt>
                <c:pt idx="12">
                  <c:v>11.365783894262783</c:v>
                </c:pt>
                <c:pt idx="13">
                  <c:v>12.346949644624152</c:v>
                </c:pt>
                <c:pt idx="14">
                  <c:v>13.325329781885424</c:v>
                </c:pt>
                <c:pt idx="15">
                  <c:v>14.308026455521791</c:v>
                </c:pt>
                <c:pt idx="16">
                  <c:v>15.328405175242642</c:v>
                </c:pt>
                <c:pt idx="17">
                  <c:v>16.27590531933566</c:v>
                </c:pt>
                <c:pt idx="18">
                  <c:v>17.140588431900515</c:v>
                </c:pt>
                <c:pt idx="19">
                  <c:v>18.069439832478395</c:v>
                </c:pt>
                <c:pt idx="20">
                  <c:v>19.002792048123961</c:v>
                </c:pt>
                <c:pt idx="21">
                  <c:v>19.896561882940563</c:v>
                </c:pt>
                <c:pt idx="22">
                  <c:v>20.860947182789054</c:v>
                </c:pt>
                <c:pt idx="23">
                  <c:v>21.730540354240706</c:v>
                </c:pt>
                <c:pt idx="24">
                  <c:v>22.463723171053395</c:v>
                </c:pt>
                <c:pt idx="25">
                  <c:v>23.128994784960611</c:v>
                </c:pt>
                <c:pt idx="26">
                  <c:v>23.744472888936507</c:v>
                </c:pt>
                <c:pt idx="27">
                  <c:v>24.410138362037547</c:v>
                </c:pt>
                <c:pt idx="28">
                  <c:v>25.110677979093676</c:v>
                </c:pt>
                <c:pt idx="29">
                  <c:v>25.846763625968016</c:v>
                </c:pt>
                <c:pt idx="30">
                  <c:v>26.604411718082407</c:v>
                </c:pt>
                <c:pt idx="31">
                  <c:v>27.414741318231506</c:v>
                </c:pt>
                <c:pt idx="32">
                  <c:v>28.235439674617972</c:v>
                </c:pt>
                <c:pt idx="33">
                  <c:v>29.008552573675235</c:v>
                </c:pt>
                <c:pt idx="34">
                  <c:v>29.766989982374714</c:v>
                </c:pt>
                <c:pt idx="35">
                  <c:v>30.450205882233774</c:v>
                </c:pt>
                <c:pt idx="36">
                  <c:v>31.091552315575136</c:v>
                </c:pt>
                <c:pt idx="37">
                  <c:v>31.747845870902921</c:v>
                </c:pt>
                <c:pt idx="38">
                  <c:v>32.430857652827022</c:v>
                </c:pt>
                <c:pt idx="39">
                  <c:v>33.144274733530565</c:v>
                </c:pt>
                <c:pt idx="40">
                  <c:v>33.869314517065327</c:v>
                </c:pt>
                <c:pt idx="41">
                  <c:v>34.563840349807592</c:v>
                </c:pt>
                <c:pt idx="42">
                  <c:v>35.214365096940845</c:v>
                </c:pt>
                <c:pt idx="43">
                  <c:v>35.913255779863917</c:v>
                </c:pt>
                <c:pt idx="44">
                  <c:v>36.650984696166788</c:v>
                </c:pt>
                <c:pt idx="45">
                  <c:v>37.396715333889574</c:v>
                </c:pt>
                <c:pt idx="46">
                  <c:v>38.282683809706128</c:v>
                </c:pt>
                <c:pt idx="47">
                  <c:v>39.29007233019906</c:v>
                </c:pt>
                <c:pt idx="48">
                  <c:v>40.376803063738727</c:v>
                </c:pt>
                <c:pt idx="49">
                  <c:v>41.534249665075286</c:v>
                </c:pt>
                <c:pt idx="50">
                  <c:v>42.697044745279669</c:v>
                </c:pt>
                <c:pt idx="51">
                  <c:v>43.915431269237544</c:v>
                </c:pt>
                <c:pt idx="52">
                  <c:v>45.019267698470749</c:v>
                </c:pt>
                <c:pt idx="53">
                  <c:v>46.259767577387308</c:v>
                </c:pt>
                <c:pt idx="54">
                  <c:v>47.599338965896699</c:v>
                </c:pt>
                <c:pt idx="55">
                  <c:v>48.93346480603207</c:v>
                </c:pt>
                <c:pt idx="56">
                  <c:v>50.23041983844481</c:v>
                </c:pt>
                <c:pt idx="57">
                  <c:v>51.485737912391031</c:v>
                </c:pt>
                <c:pt idx="58">
                  <c:v>52.719356997191973</c:v>
                </c:pt>
              </c:numCache>
            </c:numRef>
          </c:yVal>
          <c:smooth val="1"/>
        </c:ser>
        <c:ser>
          <c:idx val="5"/>
          <c:order val="3"/>
          <c:tx>
            <c:strRef>
              <c:f>'Observations vs CO2 '!$G$3</c:f>
              <c:strCache>
                <c:ptCount val="1"/>
                <c:pt idx="0">
                  <c:v> Cumul anthropique des 10 années précédentes (ppm)</c:v>
                </c:pt>
              </c:strCache>
            </c:strRef>
          </c:tx>
          <c:spPr>
            <a:ln w="76200"/>
          </c:spPr>
          <c:marker>
            <c:symbol val="none"/>
          </c:marker>
          <c:xVal>
            <c:numRef>
              <c:f>'Observations vs CO2 '!$A$4:$A$63</c:f>
              <c:numCache>
                <c:formatCode>General</c:formatCode>
                <c:ptCount val="60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</c:numCache>
            </c:numRef>
          </c:xVal>
          <c:yVal>
            <c:numRef>
              <c:f>'Observations vs CO2 '!$G$4:$G$63</c:f>
              <c:numCache>
                <c:formatCode>General</c:formatCode>
                <c:ptCount val="60"/>
                <c:pt idx="0">
                  <c:v>1.4622641509433265E-2</c:v>
                </c:pt>
                <c:pt idx="1">
                  <c:v>0.45754716981132049</c:v>
                </c:pt>
                <c:pt idx="2">
                  <c:v>0.84103773584905639</c:v>
                </c:pt>
                <c:pt idx="3">
                  <c:v>1.26132075471698</c:v>
                </c:pt>
                <c:pt idx="4">
                  <c:v>1.7292452830188676</c:v>
                </c:pt>
                <c:pt idx="5">
                  <c:v>2.2622641509433965</c:v>
                </c:pt>
                <c:pt idx="6">
                  <c:v>2.7754716981132077</c:v>
                </c:pt>
                <c:pt idx="7">
                  <c:v>3.2995283018867951</c:v>
                </c:pt>
                <c:pt idx="8">
                  <c:v>3.8292452830188672</c:v>
                </c:pt>
                <c:pt idx="9">
                  <c:v>4.4122641509433969</c:v>
                </c:pt>
                <c:pt idx="10">
                  <c:v>5.0377358490566024</c:v>
                </c:pt>
                <c:pt idx="11">
                  <c:v>5.7377358490566017</c:v>
                </c:pt>
                <c:pt idx="12">
                  <c:v>6.5056603773584918</c:v>
                </c:pt>
                <c:pt idx="13">
                  <c:v>7.3028301886792448</c:v>
                </c:pt>
                <c:pt idx="14">
                  <c:v>8.1429245283018865</c:v>
                </c:pt>
                <c:pt idx="15">
                  <c:v>8.910849056603773</c:v>
                </c:pt>
                <c:pt idx="16">
                  <c:v>9.60235849056604</c:v>
                </c:pt>
                <c:pt idx="17">
                  <c:v>10.345754716981133</c:v>
                </c:pt>
                <c:pt idx="18">
                  <c:v>11.111320754716985</c:v>
                </c:pt>
                <c:pt idx="19">
                  <c:v>11.822641509433961</c:v>
                </c:pt>
                <c:pt idx="20">
                  <c:v>12.566509433962267</c:v>
                </c:pt>
                <c:pt idx="21">
                  <c:v>13.155188679245285</c:v>
                </c:pt>
                <c:pt idx="22">
                  <c:v>13.593867924528304</c:v>
                </c:pt>
                <c:pt idx="23">
                  <c:v>13.932547169811322</c:v>
                </c:pt>
                <c:pt idx="24">
                  <c:v>14.149999999999999</c:v>
                </c:pt>
                <c:pt idx="25">
                  <c:v>14.449528301886794</c:v>
                </c:pt>
                <c:pt idx="26">
                  <c:v>14.836792452830188</c:v>
                </c:pt>
                <c:pt idx="27">
                  <c:v>15.175943396226415</c:v>
                </c:pt>
                <c:pt idx="28">
                  <c:v>15.510377358490569</c:v>
                </c:pt>
                <c:pt idx="29">
                  <c:v>15.916981132075474</c:v>
                </c:pt>
                <c:pt idx="30">
                  <c:v>16.251415094339624</c:v>
                </c:pt>
                <c:pt idx="31">
                  <c:v>16.616037735849059</c:v>
                </c:pt>
                <c:pt idx="32">
                  <c:v>17.089622641509433</c:v>
                </c:pt>
                <c:pt idx="33">
                  <c:v>17.553773584905663</c:v>
                </c:pt>
                <c:pt idx="34">
                  <c:v>18.023113207547169</c:v>
                </c:pt>
                <c:pt idx="35">
                  <c:v>18.455188679245285</c:v>
                </c:pt>
                <c:pt idx="36">
                  <c:v>18.874056603773589</c:v>
                </c:pt>
                <c:pt idx="37">
                  <c:v>19.282075471698118</c:v>
                </c:pt>
                <c:pt idx="38">
                  <c:v>19.674056603773586</c:v>
                </c:pt>
                <c:pt idx="39">
                  <c:v>19.97594339622642</c:v>
                </c:pt>
                <c:pt idx="40">
                  <c:v>20.20943396226415</c:v>
                </c:pt>
                <c:pt idx="41">
                  <c:v>20.520283018867929</c:v>
                </c:pt>
                <c:pt idx="42">
                  <c:v>20.874528301886794</c:v>
                </c:pt>
                <c:pt idx="43">
                  <c:v>21.306603773584907</c:v>
                </c:pt>
                <c:pt idx="44">
                  <c:v>21.922641509433969</c:v>
                </c:pt>
                <c:pt idx="45">
                  <c:v>22.66273584905661</c:v>
                </c:pt>
                <c:pt idx="46">
                  <c:v>23.482075471698117</c:v>
                </c:pt>
                <c:pt idx="47">
                  <c:v>24.372641509433961</c:v>
                </c:pt>
                <c:pt idx="48">
                  <c:v>25.291037735849059</c:v>
                </c:pt>
                <c:pt idx="49">
                  <c:v>26.328773584905662</c:v>
                </c:pt>
                <c:pt idx="50">
                  <c:v>27.336320754716986</c:v>
                </c:pt>
                <c:pt idx="51">
                  <c:v>28.466037735849056</c:v>
                </c:pt>
                <c:pt idx="52">
                  <c:v>29.697169811320755</c:v>
                </c:pt>
                <c:pt idx="53">
                  <c:v>30.96084905660377</c:v>
                </c:pt>
                <c:pt idx="54">
                  <c:v>32.091509433962258</c:v>
                </c:pt>
                <c:pt idx="55">
                  <c:v>33.0877358490566</c:v>
                </c:pt>
                <c:pt idx="56">
                  <c:v>33.994339622641512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672896"/>
        <c:axId val="132673472"/>
      </c:scatterChart>
      <c:valAx>
        <c:axId val="132672896"/>
        <c:scaling>
          <c:orientation val="minMax"/>
          <c:max val="2015"/>
          <c:min val="195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fr-FR"/>
          </a:p>
        </c:txPr>
        <c:crossAx val="132673472"/>
        <c:crosses val="autoZero"/>
        <c:crossBetween val="midCat"/>
      </c:valAx>
      <c:valAx>
        <c:axId val="132673472"/>
        <c:scaling>
          <c:orientation val="minMax"/>
          <c:max val="90"/>
        </c:scaling>
        <c:delete val="0"/>
        <c:axPos val="l"/>
        <c:majorGridlines/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 sz="2400" b="1">
                <a:solidFill>
                  <a:srgbClr val="00B050"/>
                </a:solidFill>
              </a:defRPr>
            </a:pPr>
            <a:endParaRPr lang="fr-FR"/>
          </a:p>
        </c:txPr>
        <c:crossAx val="1326728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3.7718481960089909E-2"/>
          <c:y val="3.4976757890492635E-2"/>
          <c:w val="0.5476084717879165"/>
          <c:h val="0.26781113217568631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2400"/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8100">
      <a:solidFill>
        <a:schemeClr val="tx1"/>
      </a:solidFill>
    </a:ln>
  </c:spPr>
  <c:txPr>
    <a:bodyPr/>
    <a:lstStyle/>
    <a:p>
      <a:pPr>
        <a:defRPr sz="1600" b="1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Modéle GIEC versus observations à  MLO </a:t>
            </a:r>
          </a:p>
        </c:rich>
      </c:tx>
      <c:layout/>
      <c:overlay val="1"/>
      <c:spPr>
        <a:solidFill>
          <a:schemeClr val="accent3">
            <a:lumMod val="20000"/>
            <a:lumOff val="80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4.7174449464745367E-2"/>
          <c:y val="5.1400554097404488E-2"/>
          <c:w val="0.91681601063185214"/>
          <c:h val="0.8326195683872849"/>
        </c:manualLayout>
      </c:layout>
      <c:areaChart>
        <c:grouping val="standard"/>
        <c:varyColors val="0"/>
        <c:ser>
          <c:idx val="2"/>
          <c:order val="0"/>
          <c:tx>
            <c:strRef>
              <c:f>'Taux CO2 MLO '!$D$3</c:f>
              <c:strCache>
                <c:ptCount val="1"/>
                <c:pt idx="0">
                  <c:v>  Croissance [CO2] depuis 1958 à MLO</c:v>
                </c:pt>
              </c:strCache>
            </c:strRef>
          </c:tx>
          <c:spPr>
            <a:solidFill>
              <a:srgbClr val="92D050"/>
            </a:solidFill>
            <a:ln w="76200">
              <a:solidFill>
                <a:schemeClr val="tx1"/>
              </a:solidFill>
            </a:ln>
          </c:spPr>
          <c:cat>
            <c:numRef>
              <c:f>'Taux CO2 MLO '!$A$4:$A$59</c:f>
              <c:numCache>
                <c:formatCode>General</c:formatCode>
                <c:ptCount val="56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</c:numCache>
            </c:numRef>
          </c:cat>
          <c:val>
            <c:numRef>
              <c:f>'Taux CO2 MLO '!$D$4:$D$59</c:f>
              <c:numCache>
                <c:formatCode>General</c:formatCode>
                <c:ptCount val="56"/>
                <c:pt idx="0">
                  <c:v>0.97000000000002728</c:v>
                </c:pt>
                <c:pt idx="1">
                  <c:v>1.910000000000025</c:v>
                </c:pt>
                <c:pt idx="2">
                  <c:v>2.6399999999999864</c:v>
                </c:pt>
                <c:pt idx="3">
                  <c:v>3.4499999999999886</c:v>
                </c:pt>
                <c:pt idx="4">
                  <c:v>3.9900000000000091</c:v>
                </c:pt>
                <c:pt idx="5">
                  <c:v>4.6200000000000045</c:v>
                </c:pt>
                <c:pt idx="6">
                  <c:v>5.0400000000000205</c:v>
                </c:pt>
                <c:pt idx="7">
                  <c:v>6.3799999999999955</c:v>
                </c:pt>
                <c:pt idx="8">
                  <c:v>7.160000000000025</c:v>
                </c:pt>
                <c:pt idx="9">
                  <c:v>8.0400000000000205</c:v>
                </c:pt>
                <c:pt idx="10">
                  <c:v>9.6200000000000045</c:v>
                </c:pt>
                <c:pt idx="11">
                  <c:v>10.680000000000007</c:v>
                </c:pt>
                <c:pt idx="12">
                  <c:v>11.319999999999993</c:v>
                </c:pt>
                <c:pt idx="13">
                  <c:v>12.449999999999989</c:v>
                </c:pt>
                <c:pt idx="14">
                  <c:v>14.680000000000007</c:v>
                </c:pt>
                <c:pt idx="15">
                  <c:v>15.180000000000007</c:v>
                </c:pt>
                <c:pt idx="16">
                  <c:v>16.110000000000014</c:v>
                </c:pt>
                <c:pt idx="17">
                  <c:v>17.04000000000002</c:v>
                </c:pt>
                <c:pt idx="18">
                  <c:v>18.829999999999984</c:v>
                </c:pt>
                <c:pt idx="19">
                  <c:v>20.399999999999977</c:v>
                </c:pt>
                <c:pt idx="20">
                  <c:v>21.839999999999975</c:v>
                </c:pt>
                <c:pt idx="21">
                  <c:v>23.75</c:v>
                </c:pt>
                <c:pt idx="22">
                  <c:v>25.110000000000014</c:v>
                </c:pt>
                <c:pt idx="23">
                  <c:v>26.449999999999989</c:v>
                </c:pt>
                <c:pt idx="24">
                  <c:v>28.050000000000011</c:v>
                </c:pt>
                <c:pt idx="25">
                  <c:v>29.649999999999977</c:v>
                </c:pt>
                <c:pt idx="26">
                  <c:v>31.120000000000005</c:v>
                </c:pt>
                <c:pt idx="27">
                  <c:v>32.420000000000016</c:v>
                </c:pt>
                <c:pt idx="28">
                  <c:v>34.19</c:v>
                </c:pt>
                <c:pt idx="29">
                  <c:v>36.569999999999993</c:v>
                </c:pt>
                <c:pt idx="30">
                  <c:v>38.120000000000005</c:v>
                </c:pt>
                <c:pt idx="31">
                  <c:v>39.389999999999986</c:v>
                </c:pt>
                <c:pt idx="32">
                  <c:v>40.610000000000014</c:v>
                </c:pt>
                <c:pt idx="33">
                  <c:v>41.449999999999989</c:v>
                </c:pt>
                <c:pt idx="34">
                  <c:v>42.100000000000023</c:v>
                </c:pt>
                <c:pt idx="35">
                  <c:v>43.829999999999984</c:v>
                </c:pt>
                <c:pt idx="36">
                  <c:v>45.819999999999993</c:v>
                </c:pt>
                <c:pt idx="37">
                  <c:v>47.610000000000014</c:v>
                </c:pt>
                <c:pt idx="38">
                  <c:v>48.730000000000018</c:v>
                </c:pt>
                <c:pt idx="39">
                  <c:v>51.699999999999989</c:v>
                </c:pt>
                <c:pt idx="40">
                  <c:v>53.379999999999995</c:v>
                </c:pt>
                <c:pt idx="41">
                  <c:v>54.550000000000011</c:v>
                </c:pt>
                <c:pt idx="42">
                  <c:v>56.139999999999986</c:v>
                </c:pt>
                <c:pt idx="43">
                  <c:v>58.279999999999973</c:v>
                </c:pt>
                <c:pt idx="44">
                  <c:v>60.800000000000011</c:v>
                </c:pt>
                <c:pt idx="45">
                  <c:v>62.519999999999982</c:v>
                </c:pt>
                <c:pt idx="46">
                  <c:v>64.800000000000011</c:v>
                </c:pt>
                <c:pt idx="47">
                  <c:v>66.899999999999977</c:v>
                </c:pt>
                <c:pt idx="48">
                  <c:v>68.79000000000002</c:v>
                </c:pt>
                <c:pt idx="49">
                  <c:v>70.600000000000023</c:v>
                </c:pt>
                <c:pt idx="50">
                  <c:v>72.430000000000007</c:v>
                </c:pt>
                <c:pt idx="51">
                  <c:v>74.899999999999977</c:v>
                </c:pt>
                <c:pt idx="52">
                  <c:v>76.649999999999977</c:v>
                </c:pt>
                <c:pt idx="53">
                  <c:v>78.850000000000023</c:v>
                </c:pt>
                <c:pt idx="54">
                  <c:v>81.519999999999982</c:v>
                </c:pt>
                <c:pt idx="55">
                  <c:v>83.649999999999977</c:v>
                </c:pt>
              </c:numCache>
            </c:numRef>
          </c:val>
        </c:ser>
        <c:ser>
          <c:idx val="3"/>
          <c:order val="1"/>
          <c:tx>
            <c:strRef>
              <c:f>'Taux CO2 MLO '!$E$3</c:f>
              <c:strCache>
                <c:ptCount val="1"/>
                <c:pt idx="0">
                  <c:v>  55% du cumul des emissions anthropiques depuis 1958</c:v>
                </c:pt>
              </c:strCache>
            </c:strRef>
          </c:tx>
          <c:spPr>
            <a:solidFill>
              <a:srgbClr val="FF0000">
                <a:alpha val="80000"/>
              </a:srgbClr>
            </a:solidFill>
            <a:ln w="28575">
              <a:solidFill>
                <a:srgbClr val="FF0000"/>
              </a:solidFill>
            </a:ln>
          </c:spPr>
          <c:cat>
            <c:numRef>
              <c:f>'Taux CO2 MLO '!$A$4:$A$59</c:f>
              <c:numCache>
                <c:formatCode>General</c:formatCode>
                <c:ptCount val="56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</c:numCache>
            </c:numRef>
          </c:cat>
          <c:val>
            <c:numRef>
              <c:f>'Taux CO2 MLO '!$E$4:$E$59</c:f>
              <c:numCache>
                <c:formatCode>General</c:formatCode>
                <c:ptCount val="56"/>
                <c:pt idx="0">
                  <c:v>0.63665094339622652</c:v>
                </c:pt>
                <c:pt idx="1">
                  <c:v>1.3031367924528301</c:v>
                </c:pt>
                <c:pt idx="2">
                  <c:v>1.9724764150943395</c:v>
                </c:pt>
                <c:pt idx="3">
                  <c:v>2.6693160377358489</c:v>
                </c:pt>
                <c:pt idx="4">
                  <c:v>3.4042924528301888</c:v>
                </c:pt>
                <c:pt idx="5">
                  <c:v>4.1812971698113213</c:v>
                </c:pt>
                <c:pt idx="6">
                  <c:v>4.993325471698113</c:v>
                </c:pt>
                <c:pt idx="7">
                  <c:v>5.8463443396226422</c:v>
                </c:pt>
                <c:pt idx="8">
                  <c:v>6.7266037735849062</c:v>
                </c:pt>
                <c:pt idx="9">
                  <c:v>7.6517452830188679</c:v>
                </c:pt>
                <c:pt idx="10">
                  <c:v>8.6324056603773585</c:v>
                </c:pt>
                <c:pt idx="11">
                  <c:v>9.6838915094339608</c:v>
                </c:pt>
                <c:pt idx="12">
                  <c:v>10.775589622641508</c:v>
                </c:pt>
                <c:pt idx="13">
                  <c:v>11.910872641509433</c:v>
                </c:pt>
                <c:pt idx="14">
                  <c:v>13.107900943396226</c:v>
                </c:pt>
                <c:pt idx="15">
                  <c:v>14.307264150943395</c:v>
                </c:pt>
                <c:pt idx="16">
                  <c:v>15.499622641509431</c:v>
                </c:pt>
                <c:pt idx="17">
                  <c:v>16.76150943396226</c:v>
                </c:pt>
                <c:pt idx="18">
                  <c:v>18.062830188679243</c:v>
                </c:pt>
                <c:pt idx="19">
                  <c:v>19.379198113207543</c:v>
                </c:pt>
                <c:pt idx="20">
                  <c:v>20.768985849056605</c:v>
                </c:pt>
                <c:pt idx="21">
                  <c:v>22.144245283018869</c:v>
                </c:pt>
                <c:pt idx="22">
                  <c:v>23.477216981132077</c:v>
                </c:pt>
                <c:pt idx="23">
                  <c:v>24.798773584905657</c:v>
                </c:pt>
                <c:pt idx="24">
                  <c:v>26.115400943396228</c:v>
                </c:pt>
                <c:pt idx="25">
                  <c:v>27.479504716981133</c:v>
                </c:pt>
                <c:pt idx="26">
                  <c:v>28.884858490566039</c:v>
                </c:pt>
                <c:pt idx="27">
                  <c:v>30.333278301886793</c:v>
                </c:pt>
                <c:pt idx="28">
                  <c:v>31.818537735849056</c:v>
                </c:pt>
                <c:pt idx="29">
                  <c:v>33.358537735849055</c:v>
                </c:pt>
                <c:pt idx="30">
                  <c:v>34.932264150943396</c:v>
                </c:pt>
                <c:pt idx="31">
                  <c:v>36.508066037735851</c:v>
                </c:pt>
                <c:pt idx="32">
                  <c:v>38.101509433962271</c:v>
                </c:pt>
                <c:pt idx="33">
                  <c:v>39.678349056603771</c:v>
                </c:pt>
                <c:pt idx="34">
                  <c:v>41.253113207547166</c:v>
                </c:pt>
                <c:pt idx="35">
                  <c:v>42.854858490566038</c:v>
                </c:pt>
                <c:pt idx="36">
                  <c:v>44.490589622641515</c:v>
                </c:pt>
                <c:pt idx="37">
                  <c:v>46.163419811320765</c:v>
                </c:pt>
                <c:pt idx="38">
                  <c:v>47.864268867924537</c:v>
                </c:pt>
                <c:pt idx="39">
                  <c:v>49.570306603773595</c:v>
                </c:pt>
                <c:pt idx="40">
                  <c:v>51.272452830188691</c:v>
                </c:pt>
                <c:pt idx="41">
                  <c:v>53.019221698113213</c:v>
                </c:pt>
                <c:pt idx="42">
                  <c:v>54.807500000000019</c:v>
                </c:pt>
                <c:pt idx="43">
                  <c:v>56.621981132075483</c:v>
                </c:pt>
                <c:pt idx="44">
                  <c:v>58.535566037735862</c:v>
                </c:pt>
                <c:pt idx="45">
                  <c:v>60.544363207547178</c:v>
                </c:pt>
                <c:pt idx="46">
                  <c:v>62.630731132075482</c:v>
                </c:pt>
                <c:pt idx="47">
                  <c:v>64.79337264150945</c:v>
                </c:pt>
                <c:pt idx="48">
                  <c:v>66.999339622641529</c:v>
                </c:pt>
                <c:pt idx="49">
                  <c:v>69.276132075471722</c:v>
                </c:pt>
                <c:pt idx="50">
                  <c:v>71.532429245283041</c:v>
                </c:pt>
                <c:pt idx="51">
                  <c:v>73.900542452830209</c:v>
                </c:pt>
                <c:pt idx="52">
                  <c:v>76.365943396226442</c:v>
                </c:pt>
                <c:pt idx="53">
                  <c:v>78.875448113207568</c:v>
                </c:pt>
                <c:pt idx="54">
                  <c:v>81.410896226415119</c:v>
                </c:pt>
                <c:pt idx="55">
                  <c:v>83.967617924528327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24256"/>
        <c:axId val="96858048"/>
      </c:areaChart>
      <c:catAx>
        <c:axId val="105824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6858048"/>
        <c:crosses val="autoZero"/>
        <c:auto val="1"/>
        <c:lblAlgn val="ctr"/>
        <c:lblOffset val="100"/>
        <c:noMultiLvlLbl val="0"/>
      </c:catAx>
      <c:valAx>
        <c:axId val="96858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058242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1911110045795301E-2"/>
          <c:y val="0.12814109314180044"/>
          <c:w val="0.64081784297510824"/>
          <c:h val="0.24287383238771798"/>
        </c:manualLayout>
      </c:layout>
      <c:overlay val="0"/>
      <c:spPr>
        <a:solidFill>
          <a:schemeClr val="accent3">
            <a:lumMod val="20000"/>
            <a:lumOff val="80000"/>
          </a:schemeClr>
        </a:solidFill>
      </c:spPr>
      <c:txPr>
        <a:bodyPr/>
        <a:lstStyle/>
        <a:p>
          <a:pPr>
            <a:defRPr sz="1400" b="1"/>
          </a:pPr>
          <a:endParaRPr lang="fr-FR"/>
        </a:p>
      </c:txPr>
    </c:legend>
    <c:plotVisOnly val="1"/>
    <c:dispBlanksAs val="zero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174449464745367E-2"/>
          <c:y val="5.1400554097404488E-2"/>
          <c:w val="0.91681601063185214"/>
          <c:h val="0.8655696047237525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'Taux CO2 MLO '!$D$3</c:f>
              <c:strCache>
                <c:ptCount val="1"/>
                <c:pt idx="0">
                  <c:v>  Croissance [CO2] depuis 1958 à MLO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'Taux CO2 MLO '!$A$4:$A$59</c:f>
              <c:numCache>
                <c:formatCode>General</c:formatCode>
                <c:ptCount val="56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</c:numCache>
            </c:numRef>
          </c:xVal>
          <c:yVal>
            <c:numRef>
              <c:f>'Taux CO2 MLO '!$D$4:$D$59</c:f>
              <c:numCache>
                <c:formatCode>General</c:formatCode>
                <c:ptCount val="56"/>
                <c:pt idx="0">
                  <c:v>0.97000000000002728</c:v>
                </c:pt>
                <c:pt idx="1">
                  <c:v>1.910000000000025</c:v>
                </c:pt>
                <c:pt idx="2">
                  <c:v>2.6399999999999864</c:v>
                </c:pt>
                <c:pt idx="3">
                  <c:v>3.4499999999999886</c:v>
                </c:pt>
                <c:pt idx="4">
                  <c:v>3.9900000000000091</c:v>
                </c:pt>
                <c:pt idx="5">
                  <c:v>4.6200000000000045</c:v>
                </c:pt>
                <c:pt idx="6">
                  <c:v>5.0400000000000205</c:v>
                </c:pt>
                <c:pt idx="7">
                  <c:v>6.3799999999999955</c:v>
                </c:pt>
                <c:pt idx="8">
                  <c:v>7.160000000000025</c:v>
                </c:pt>
                <c:pt idx="9">
                  <c:v>8.0400000000000205</c:v>
                </c:pt>
                <c:pt idx="10">
                  <c:v>9.6200000000000045</c:v>
                </c:pt>
                <c:pt idx="11">
                  <c:v>10.680000000000007</c:v>
                </c:pt>
                <c:pt idx="12">
                  <c:v>11.319999999999993</c:v>
                </c:pt>
                <c:pt idx="13">
                  <c:v>12.449999999999989</c:v>
                </c:pt>
                <c:pt idx="14">
                  <c:v>14.680000000000007</c:v>
                </c:pt>
                <c:pt idx="15">
                  <c:v>15.180000000000007</c:v>
                </c:pt>
                <c:pt idx="16">
                  <c:v>16.110000000000014</c:v>
                </c:pt>
                <c:pt idx="17">
                  <c:v>17.04000000000002</c:v>
                </c:pt>
                <c:pt idx="18">
                  <c:v>18.829999999999984</c:v>
                </c:pt>
                <c:pt idx="19">
                  <c:v>20.399999999999977</c:v>
                </c:pt>
                <c:pt idx="20">
                  <c:v>21.839999999999975</c:v>
                </c:pt>
                <c:pt idx="21">
                  <c:v>23.75</c:v>
                </c:pt>
                <c:pt idx="22">
                  <c:v>25.110000000000014</c:v>
                </c:pt>
                <c:pt idx="23">
                  <c:v>26.449999999999989</c:v>
                </c:pt>
                <c:pt idx="24">
                  <c:v>28.050000000000011</c:v>
                </c:pt>
                <c:pt idx="25">
                  <c:v>29.649999999999977</c:v>
                </c:pt>
                <c:pt idx="26">
                  <c:v>31.120000000000005</c:v>
                </c:pt>
                <c:pt idx="27">
                  <c:v>32.420000000000016</c:v>
                </c:pt>
                <c:pt idx="28">
                  <c:v>34.19</c:v>
                </c:pt>
                <c:pt idx="29">
                  <c:v>36.569999999999993</c:v>
                </c:pt>
                <c:pt idx="30">
                  <c:v>38.120000000000005</c:v>
                </c:pt>
                <c:pt idx="31">
                  <c:v>39.389999999999986</c:v>
                </c:pt>
                <c:pt idx="32">
                  <c:v>40.610000000000014</c:v>
                </c:pt>
                <c:pt idx="33">
                  <c:v>41.449999999999989</c:v>
                </c:pt>
                <c:pt idx="34">
                  <c:v>42.100000000000023</c:v>
                </c:pt>
                <c:pt idx="35">
                  <c:v>43.829999999999984</c:v>
                </c:pt>
                <c:pt idx="36">
                  <c:v>45.819999999999993</c:v>
                </c:pt>
                <c:pt idx="37">
                  <c:v>47.610000000000014</c:v>
                </c:pt>
                <c:pt idx="38">
                  <c:v>48.730000000000018</c:v>
                </c:pt>
                <c:pt idx="39">
                  <c:v>51.699999999999989</c:v>
                </c:pt>
                <c:pt idx="40">
                  <c:v>53.379999999999995</c:v>
                </c:pt>
                <c:pt idx="41">
                  <c:v>54.550000000000011</c:v>
                </c:pt>
                <c:pt idx="42">
                  <c:v>56.139999999999986</c:v>
                </c:pt>
                <c:pt idx="43">
                  <c:v>58.279999999999973</c:v>
                </c:pt>
                <c:pt idx="44">
                  <c:v>60.800000000000011</c:v>
                </c:pt>
                <c:pt idx="45">
                  <c:v>62.519999999999982</c:v>
                </c:pt>
                <c:pt idx="46">
                  <c:v>64.800000000000011</c:v>
                </c:pt>
                <c:pt idx="47">
                  <c:v>66.899999999999977</c:v>
                </c:pt>
                <c:pt idx="48">
                  <c:v>68.79000000000002</c:v>
                </c:pt>
                <c:pt idx="49">
                  <c:v>70.600000000000023</c:v>
                </c:pt>
                <c:pt idx="50">
                  <c:v>72.430000000000007</c:v>
                </c:pt>
                <c:pt idx="51">
                  <c:v>74.899999999999977</c:v>
                </c:pt>
                <c:pt idx="52">
                  <c:v>76.649999999999977</c:v>
                </c:pt>
                <c:pt idx="53">
                  <c:v>78.850000000000023</c:v>
                </c:pt>
                <c:pt idx="54">
                  <c:v>81.519999999999982</c:v>
                </c:pt>
                <c:pt idx="55">
                  <c:v>83.649999999999977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'Taux CO2 MLO '!$E$3</c:f>
              <c:strCache>
                <c:ptCount val="1"/>
                <c:pt idx="0">
                  <c:v>  55% du cumul des emissions anthropiques depuis 1958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'Taux CO2 MLO '!$A$4:$A$59</c:f>
              <c:numCache>
                <c:formatCode>General</c:formatCode>
                <c:ptCount val="56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</c:numCache>
            </c:numRef>
          </c:xVal>
          <c:yVal>
            <c:numRef>
              <c:f>'Taux CO2 MLO '!$E$4:$E$59</c:f>
              <c:numCache>
                <c:formatCode>General</c:formatCode>
                <c:ptCount val="56"/>
                <c:pt idx="0">
                  <c:v>0.63665094339622652</c:v>
                </c:pt>
                <c:pt idx="1">
                  <c:v>1.3031367924528301</c:v>
                </c:pt>
                <c:pt idx="2">
                  <c:v>1.9724764150943395</c:v>
                </c:pt>
                <c:pt idx="3">
                  <c:v>2.6693160377358489</c:v>
                </c:pt>
                <c:pt idx="4">
                  <c:v>3.4042924528301888</c:v>
                </c:pt>
                <c:pt idx="5">
                  <c:v>4.1812971698113213</c:v>
                </c:pt>
                <c:pt idx="6">
                  <c:v>4.993325471698113</c:v>
                </c:pt>
                <c:pt idx="7">
                  <c:v>5.8463443396226422</c:v>
                </c:pt>
                <c:pt idx="8">
                  <c:v>6.7266037735849062</c:v>
                </c:pt>
                <c:pt idx="9">
                  <c:v>7.6517452830188679</c:v>
                </c:pt>
                <c:pt idx="10">
                  <c:v>8.6324056603773585</c:v>
                </c:pt>
                <c:pt idx="11">
                  <c:v>9.6838915094339608</c:v>
                </c:pt>
                <c:pt idx="12">
                  <c:v>10.775589622641508</c:v>
                </c:pt>
                <c:pt idx="13">
                  <c:v>11.910872641509433</c:v>
                </c:pt>
                <c:pt idx="14">
                  <c:v>13.107900943396226</c:v>
                </c:pt>
                <c:pt idx="15">
                  <c:v>14.307264150943395</c:v>
                </c:pt>
                <c:pt idx="16">
                  <c:v>15.499622641509431</c:v>
                </c:pt>
                <c:pt idx="17">
                  <c:v>16.76150943396226</c:v>
                </c:pt>
                <c:pt idx="18">
                  <c:v>18.062830188679243</c:v>
                </c:pt>
                <c:pt idx="19">
                  <c:v>19.379198113207543</c:v>
                </c:pt>
                <c:pt idx="20">
                  <c:v>20.768985849056605</c:v>
                </c:pt>
                <c:pt idx="21">
                  <c:v>22.144245283018869</c:v>
                </c:pt>
                <c:pt idx="22">
                  <c:v>23.477216981132077</c:v>
                </c:pt>
                <c:pt idx="23">
                  <c:v>24.798773584905657</c:v>
                </c:pt>
                <c:pt idx="24">
                  <c:v>26.115400943396228</c:v>
                </c:pt>
                <c:pt idx="25">
                  <c:v>27.479504716981133</c:v>
                </c:pt>
                <c:pt idx="26">
                  <c:v>28.884858490566039</c:v>
                </c:pt>
                <c:pt idx="27">
                  <c:v>30.333278301886793</c:v>
                </c:pt>
                <c:pt idx="28">
                  <c:v>31.818537735849056</c:v>
                </c:pt>
                <c:pt idx="29">
                  <c:v>33.358537735849055</c:v>
                </c:pt>
                <c:pt idx="30">
                  <c:v>34.932264150943396</c:v>
                </c:pt>
                <c:pt idx="31">
                  <c:v>36.508066037735851</c:v>
                </c:pt>
                <c:pt idx="32">
                  <c:v>38.101509433962271</c:v>
                </c:pt>
                <c:pt idx="33">
                  <c:v>39.678349056603771</c:v>
                </c:pt>
                <c:pt idx="34">
                  <c:v>41.253113207547166</c:v>
                </c:pt>
                <c:pt idx="35">
                  <c:v>42.854858490566038</c:v>
                </c:pt>
                <c:pt idx="36">
                  <c:v>44.490589622641515</c:v>
                </c:pt>
                <c:pt idx="37">
                  <c:v>46.163419811320765</c:v>
                </c:pt>
                <c:pt idx="38">
                  <c:v>47.864268867924537</c:v>
                </c:pt>
                <c:pt idx="39">
                  <c:v>49.570306603773595</c:v>
                </c:pt>
                <c:pt idx="40">
                  <c:v>51.272452830188691</c:v>
                </c:pt>
                <c:pt idx="41">
                  <c:v>53.019221698113213</c:v>
                </c:pt>
                <c:pt idx="42">
                  <c:v>54.807500000000019</c:v>
                </c:pt>
                <c:pt idx="43">
                  <c:v>56.621981132075483</c:v>
                </c:pt>
                <c:pt idx="44">
                  <c:v>58.535566037735862</c:v>
                </c:pt>
                <c:pt idx="45">
                  <c:v>60.544363207547178</c:v>
                </c:pt>
                <c:pt idx="46">
                  <c:v>62.630731132075482</c:v>
                </c:pt>
                <c:pt idx="47">
                  <c:v>64.79337264150945</c:v>
                </c:pt>
                <c:pt idx="48">
                  <c:v>66.999339622641529</c:v>
                </c:pt>
                <c:pt idx="49">
                  <c:v>69.276132075471722</c:v>
                </c:pt>
                <c:pt idx="50">
                  <c:v>71.532429245283041</c:v>
                </c:pt>
                <c:pt idx="51">
                  <c:v>73.900542452830209</c:v>
                </c:pt>
                <c:pt idx="52">
                  <c:v>76.365943396226442</c:v>
                </c:pt>
                <c:pt idx="53">
                  <c:v>78.875448113207568</c:v>
                </c:pt>
                <c:pt idx="54">
                  <c:v>81.410896226415119</c:v>
                </c:pt>
                <c:pt idx="55">
                  <c:v>83.967617924528327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60352"/>
        <c:axId val="96860928"/>
      </c:scatterChart>
      <c:valAx>
        <c:axId val="96860352"/>
        <c:scaling>
          <c:orientation val="minMax"/>
          <c:max val="2015"/>
          <c:min val="195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6860928"/>
        <c:crosses val="autoZero"/>
        <c:crossBetween val="midCat"/>
      </c:valAx>
      <c:valAx>
        <c:axId val="968609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ppm</a:t>
                </a:r>
              </a:p>
            </c:rich>
          </c:tx>
          <c:layout>
            <c:manualLayout>
              <c:xMode val="edge"/>
              <c:yMode val="edge"/>
              <c:x val="5.5441153944320393E-2"/>
              <c:y val="1.817774449416599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68603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1911110045795301E-2"/>
          <c:y val="0.12814109314180044"/>
          <c:w val="0.71037143794525681"/>
          <c:h val="0.18265911396563739"/>
        </c:manualLayout>
      </c:layout>
      <c:overlay val="0"/>
      <c:spPr>
        <a:solidFill>
          <a:schemeClr val="accent3">
            <a:lumMod val="20000"/>
            <a:lumOff val="80000"/>
          </a:schemeClr>
        </a:solidFill>
      </c:spPr>
      <c:txPr>
        <a:bodyPr/>
        <a:lstStyle/>
        <a:p>
          <a:pPr>
            <a:defRPr sz="1600"/>
          </a:pPr>
          <a:endParaRPr lang="fr-FR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sz="1400" b="1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358833944673842E-2"/>
          <c:y val="5.1400554097404488E-2"/>
          <c:w val="0.92429305751841606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'Emissions (CDIAC) + SUESS'!$B$5</c:f>
              <c:strCache>
                <c:ptCount val="1"/>
                <c:pt idx="0">
                  <c:v> Emmissions annuelles  (MTC)</c:v>
                </c:pt>
              </c:strCache>
            </c:strRef>
          </c:tx>
          <c:marker>
            <c:symbol val="none"/>
          </c:marker>
          <c:xVal>
            <c:numRef>
              <c:f>'Emissions (CDIAC) + SUESS'!$A$6:$A$269</c:f>
              <c:numCache>
                <c:formatCode>General</c:formatCode>
                <c:ptCount val="264"/>
                <c:pt idx="0">
                  <c:v>1751</c:v>
                </c:pt>
                <c:pt idx="1">
                  <c:v>1752</c:v>
                </c:pt>
                <c:pt idx="2">
                  <c:v>1753</c:v>
                </c:pt>
                <c:pt idx="3">
                  <c:v>1754</c:v>
                </c:pt>
                <c:pt idx="4">
                  <c:v>1755</c:v>
                </c:pt>
                <c:pt idx="5">
                  <c:v>1756</c:v>
                </c:pt>
                <c:pt idx="6">
                  <c:v>1757</c:v>
                </c:pt>
                <c:pt idx="7">
                  <c:v>1758</c:v>
                </c:pt>
                <c:pt idx="8">
                  <c:v>1759</c:v>
                </c:pt>
                <c:pt idx="9">
                  <c:v>1760</c:v>
                </c:pt>
                <c:pt idx="10">
                  <c:v>1761</c:v>
                </c:pt>
                <c:pt idx="11">
                  <c:v>1762</c:v>
                </c:pt>
                <c:pt idx="12">
                  <c:v>1763</c:v>
                </c:pt>
                <c:pt idx="13">
                  <c:v>1764</c:v>
                </c:pt>
                <c:pt idx="14">
                  <c:v>1765</c:v>
                </c:pt>
                <c:pt idx="15">
                  <c:v>1766</c:v>
                </c:pt>
                <c:pt idx="16">
                  <c:v>1767</c:v>
                </c:pt>
                <c:pt idx="17">
                  <c:v>1768</c:v>
                </c:pt>
                <c:pt idx="18">
                  <c:v>1769</c:v>
                </c:pt>
                <c:pt idx="19">
                  <c:v>1770</c:v>
                </c:pt>
                <c:pt idx="20">
                  <c:v>1771</c:v>
                </c:pt>
                <c:pt idx="21">
                  <c:v>1772</c:v>
                </c:pt>
                <c:pt idx="22">
                  <c:v>1773</c:v>
                </c:pt>
                <c:pt idx="23">
                  <c:v>1774</c:v>
                </c:pt>
                <c:pt idx="24">
                  <c:v>1775</c:v>
                </c:pt>
                <c:pt idx="25">
                  <c:v>1776</c:v>
                </c:pt>
                <c:pt idx="26">
                  <c:v>1777</c:v>
                </c:pt>
                <c:pt idx="27">
                  <c:v>1778</c:v>
                </c:pt>
                <c:pt idx="28">
                  <c:v>1779</c:v>
                </c:pt>
                <c:pt idx="29">
                  <c:v>1780</c:v>
                </c:pt>
                <c:pt idx="30">
                  <c:v>1781</c:v>
                </c:pt>
                <c:pt idx="31">
                  <c:v>1782</c:v>
                </c:pt>
                <c:pt idx="32">
                  <c:v>1783</c:v>
                </c:pt>
                <c:pt idx="33">
                  <c:v>1784</c:v>
                </c:pt>
                <c:pt idx="34">
                  <c:v>1785</c:v>
                </c:pt>
                <c:pt idx="35">
                  <c:v>1786</c:v>
                </c:pt>
                <c:pt idx="36">
                  <c:v>1787</c:v>
                </c:pt>
                <c:pt idx="37">
                  <c:v>1788</c:v>
                </c:pt>
                <c:pt idx="38">
                  <c:v>1789</c:v>
                </c:pt>
                <c:pt idx="39">
                  <c:v>1790</c:v>
                </c:pt>
                <c:pt idx="40">
                  <c:v>1791</c:v>
                </c:pt>
                <c:pt idx="41">
                  <c:v>1792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1799</c:v>
                </c:pt>
                <c:pt idx="49">
                  <c:v>1800</c:v>
                </c:pt>
                <c:pt idx="50">
                  <c:v>1801</c:v>
                </c:pt>
                <c:pt idx="51">
                  <c:v>1802</c:v>
                </c:pt>
                <c:pt idx="52">
                  <c:v>1803</c:v>
                </c:pt>
                <c:pt idx="53">
                  <c:v>1804</c:v>
                </c:pt>
                <c:pt idx="54">
                  <c:v>1805</c:v>
                </c:pt>
                <c:pt idx="55">
                  <c:v>1806</c:v>
                </c:pt>
                <c:pt idx="56">
                  <c:v>1807</c:v>
                </c:pt>
                <c:pt idx="57">
                  <c:v>1808</c:v>
                </c:pt>
                <c:pt idx="58">
                  <c:v>1809</c:v>
                </c:pt>
                <c:pt idx="59">
                  <c:v>1810</c:v>
                </c:pt>
                <c:pt idx="60">
                  <c:v>1811</c:v>
                </c:pt>
                <c:pt idx="61">
                  <c:v>1812</c:v>
                </c:pt>
                <c:pt idx="62">
                  <c:v>1813</c:v>
                </c:pt>
                <c:pt idx="63">
                  <c:v>1814</c:v>
                </c:pt>
                <c:pt idx="64">
                  <c:v>1815</c:v>
                </c:pt>
                <c:pt idx="65">
                  <c:v>1816</c:v>
                </c:pt>
                <c:pt idx="66">
                  <c:v>1817</c:v>
                </c:pt>
                <c:pt idx="67">
                  <c:v>1818</c:v>
                </c:pt>
                <c:pt idx="68">
                  <c:v>1819</c:v>
                </c:pt>
                <c:pt idx="69">
                  <c:v>1820</c:v>
                </c:pt>
                <c:pt idx="70">
                  <c:v>1821</c:v>
                </c:pt>
                <c:pt idx="71">
                  <c:v>1822</c:v>
                </c:pt>
                <c:pt idx="72">
                  <c:v>1823</c:v>
                </c:pt>
                <c:pt idx="73">
                  <c:v>1824</c:v>
                </c:pt>
                <c:pt idx="74">
                  <c:v>1825</c:v>
                </c:pt>
                <c:pt idx="75">
                  <c:v>1826</c:v>
                </c:pt>
                <c:pt idx="76">
                  <c:v>1827</c:v>
                </c:pt>
                <c:pt idx="77">
                  <c:v>1828</c:v>
                </c:pt>
                <c:pt idx="78">
                  <c:v>1829</c:v>
                </c:pt>
                <c:pt idx="79">
                  <c:v>1830</c:v>
                </c:pt>
                <c:pt idx="80">
                  <c:v>1831</c:v>
                </c:pt>
                <c:pt idx="81">
                  <c:v>1832</c:v>
                </c:pt>
                <c:pt idx="82">
                  <c:v>1833</c:v>
                </c:pt>
                <c:pt idx="83">
                  <c:v>1834</c:v>
                </c:pt>
                <c:pt idx="84">
                  <c:v>1835</c:v>
                </c:pt>
                <c:pt idx="85">
                  <c:v>1836</c:v>
                </c:pt>
                <c:pt idx="86">
                  <c:v>1837</c:v>
                </c:pt>
                <c:pt idx="87">
                  <c:v>1838</c:v>
                </c:pt>
                <c:pt idx="88">
                  <c:v>1839</c:v>
                </c:pt>
                <c:pt idx="89">
                  <c:v>1840</c:v>
                </c:pt>
                <c:pt idx="90">
                  <c:v>1841</c:v>
                </c:pt>
                <c:pt idx="91">
                  <c:v>1842</c:v>
                </c:pt>
                <c:pt idx="92">
                  <c:v>1843</c:v>
                </c:pt>
                <c:pt idx="93">
                  <c:v>1844</c:v>
                </c:pt>
                <c:pt idx="94">
                  <c:v>1845</c:v>
                </c:pt>
                <c:pt idx="95">
                  <c:v>1846</c:v>
                </c:pt>
                <c:pt idx="96">
                  <c:v>1847</c:v>
                </c:pt>
                <c:pt idx="97">
                  <c:v>1848</c:v>
                </c:pt>
                <c:pt idx="98">
                  <c:v>1849</c:v>
                </c:pt>
                <c:pt idx="99">
                  <c:v>1850</c:v>
                </c:pt>
                <c:pt idx="100">
                  <c:v>1851</c:v>
                </c:pt>
                <c:pt idx="101">
                  <c:v>1852</c:v>
                </c:pt>
                <c:pt idx="102">
                  <c:v>1853</c:v>
                </c:pt>
                <c:pt idx="103">
                  <c:v>1854</c:v>
                </c:pt>
                <c:pt idx="104">
                  <c:v>1855</c:v>
                </c:pt>
                <c:pt idx="105">
                  <c:v>1856</c:v>
                </c:pt>
                <c:pt idx="106">
                  <c:v>1857</c:v>
                </c:pt>
                <c:pt idx="107">
                  <c:v>1858</c:v>
                </c:pt>
                <c:pt idx="108">
                  <c:v>1859</c:v>
                </c:pt>
                <c:pt idx="109">
                  <c:v>1860</c:v>
                </c:pt>
                <c:pt idx="110">
                  <c:v>1861</c:v>
                </c:pt>
                <c:pt idx="111">
                  <c:v>1862</c:v>
                </c:pt>
                <c:pt idx="112">
                  <c:v>1863</c:v>
                </c:pt>
                <c:pt idx="113">
                  <c:v>1864</c:v>
                </c:pt>
                <c:pt idx="114">
                  <c:v>1865</c:v>
                </c:pt>
                <c:pt idx="115">
                  <c:v>1866</c:v>
                </c:pt>
                <c:pt idx="116">
                  <c:v>1867</c:v>
                </c:pt>
                <c:pt idx="117">
                  <c:v>1868</c:v>
                </c:pt>
                <c:pt idx="118">
                  <c:v>1869</c:v>
                </c:pt>
                <c:pt idx="119">
                  <c:v>1870</c:v>
                </c:pt>
                <c:pt idx="120">
                  <c:v>1871</c:v>
                </c:pt>
                <c:pt idx="121">
                  <c:v>1872</c:v>
                </c:pt>
                <c:pt idx="122">
                  <c:v>1873</c:v>
                </c:pt>
                <c:pt idx="123">
                  <c:v>1874</c:v>
                </c:pt>
                <c:pt idx="124">
                  <c:v>1875</c:v>
                </c:pt>
                <c:pt idx="125">
                  <c:v>1876</c:v>
                </c:pt>
                <c:pt idx="126">
                  <c:v>1877</c:v>
                </c:pt>
                <c:pt idx="127">
                  <c:v>1878</c:v>
                </c:pt>
                <c:pt idx="128">
                  <c:v>1879</c:v>
                </c:pt>
                <c:pt idx="129">
                  <c:v>1880</c:v>
                </c:pt>
                <c:pt idx="130">
                  <c:v>1881</c:v>
                </c:pt>
                <c:pt idx="131">
                  <c:v>1882</c:v>
                </c:pt>
                <c:pt idx="132">
                  <c:v>1883</c:v>
                </c:pt>
                <c:pt idx="133">
                  <c:v>1884</c:v>
                </c:pt>
                <c:pt idx="134">
                  <c:v>1885</c:v>
                </c:pt>
                <c:pt idx="135">
                  <c:v>1886</c:v>
                </c:pt>
                <c:pt idx="136">
                  <c:v>1887</c:v>
                </c:pt>
                <c:pt idx="137">
                  <c:v>1888</c:v>
                </c:pt>
                <c:pt idx="138">
                  <c:v>1889</c:v>
                </c:pt>
                <c:pt idx="139">
                  <c:v>1890</c:v>
                </c:pt>
                <c:pt idx="140">
                  <c:v>1891</c:v>
                </c:pt>
                <c:pt idx="141">
                  <c:v>1892</c:v>
                </c:pt>
                <c:pt idx="142">
                  <c:v>1893</c:v>
                </c:pt>
                <c:pt idx="143">
                  <c:v>1894</c:v>
                </c:pt>
                <c:pt idx="144">
                  <c:v>1895</c:v>
                </c:pt>
                <c:pt idx="145">
                  <c:v>1896</c:v>
                </c:pt>
                <c:pt idx="146">
                  <c:v>1897</c:v>
                </c:pt>
                <c:pt idx="147">
                  <c:v>1898</c:v>
                </c:pt>
                <c:pt idx="148">
                  <c:v>1899</c:v>
                </c:pt>
                <c:pt idx="149">
                  <c:v>1900</c:v>
                </c:pt>
                <c:pt idx="150">
                  <c:v>1901</c:v>
                </c:pt>
                <c:pt idx="151">
                  <c:v>1902</c:v>
                </c:pt>
                <c:pt idx="152">
                  <c:v>1903</c:v>
                </c:pt>
                <c:pt idx="153">
                  <c:v>1904</c:v>
                </c:pt>
                <c:pt idx="154">
                  <c:v>1905</c:v>
                </c:pt>
                <c:pt idx="155">
                  <c:v>1906</c:v>
                </c:pt>
                <c:pt idx="156">
                  <c:v>1907</c:v>
                </c:pt>
                <c:pt idx="157">
                  <c:v>1908</c:v>
                </c:pt>
                <c:pt idx="158">
                  <c:v>1909</c:v>
                </c:pt>
                <c:pt idx="159">
                  <c:v>1910</c:v>
                </c:pt>
                <c:pt idx="160">
                  <c:v>1911</c:v>
                </c:pt>
                <c:pt idx="161">
                  <c:v>1912</c:v>
                </c:pt>
                <c:pt idx="162">
                  <c:v>1913</c:v>
                </c:pt>
                <c:pt idx="163">
                  <c:v>1914</c:v>
                </c:pt>
                <c:pt idx="164">
                  <c:v>1915</c:v>
                </c:pt>
                <c:pt idx="165">
                  <c:v>1916</c:v>
                </c:pt>
                <c:pt idx="166">
                  <c:v>1917</c:v>
                </c:pt>
                <c:pt idx="167">
                  <c:v>1918</c:v>
                </c:pt>
                <c:pt idx="168">
                  <c:v>1919</c:v>
                </c:pt>
                <c:pt idx="169">
                  <c:v>1920</c:v>
                </c:pt>
                <c:pt idx="170">
                  <c:v>1921</c:v>
                </c:pt>
                <c:pt idx="171">
                  <c:v>1922</c:v>
                </c:pt>
                <c:pt idx="172">
                  <c:v>1923</c:v>
                </c:pt>
                <c:pt idx="173">
                  <c:v>1924</c:v>
                </c:pt>
                <c:pt idx="174">
                  <c:v>1925</c:v>
                </c:pt>
                <c:pt idx="175">
                  <c:v>1926</c:v>
                </c:pt>
                <c:pt idx="176">
                  <c:v>1927</c:v>
                </c:pt>
                <c:pt idx="177">
                  <c:v>1928</c:v>
                </c:pt>
                <c:pt idx="178">
                  <c:v>1929</c:v>
                </c:pt>
                <c:pt idx="179">
                  <c:v>1930</c:v>
                </c:pt>
                <c:pt idx="180">
                  <c:v>1931</c:v>
                </c:pt>
                <c:pt idx="181">
                  <c:v>1932</c:v>
                </c:pt>
                <c:pt idx="182">
                  <c:v>1933</c:v>
                </c:pt>
                <c:pt idx="183">
                  <c:v>1934</c:v>
                </c:pt>
                <c:pt idx="184">
                  <c:v>1935</c:v>
                </c:pt>
                <c:pt idx="185">
                  <c:v>1936</c:v>
                </c:pt>
                <c:pt idx="186">
                  <c:v>1937</c:v>
                </c:pt>
                <c:pt idx="187">
                  <c:v>1938</c:v>
                </c:pt>
                <c:pt idx="188">
                  <c:v>1939</c:v>
                </c:pt>
                <c:pt idx="189">
                  <c:v>1940</c:v>
                </c:pt>
                <c:pt idx="190">
                  <c:v>1941</c:v>
                </c:pt>
                <c:pt idx="191">
                  <c:v>1942</c:v>
                </c:pt>
                <c:pt idx="192">
                  <c:v>1943</c:v>
                </c:pt>
                <c:pt idx="193">
                  <c:v>1944</c:v>
                </c:pt>
                <c:pt idx="194">
                  <c:v>1945</c:v>
                </c:pt>
                <c:pt idx="195">
                  <c:v>1946</c:v>
                </c:pt>
                <c:pt idx="196">
                  <c:v>1947</c:v>
                </c:pt>
                <c:pt idx="197">
                  <c:v>1948</c:v>
                </c:pt>
                <c:pt idx="198">
                  <c:v>1949</c:v>
                </c:pt>
                <c:pt idx="199">
                  <c:v>1950</c:v>
                </c:pt>
                <c:pt idx="200">
                  <c:v>1951</c:v>
                </c:pt>
                <c:pt idx="201">
                  <c:v>1952</c:v>
                </c:pt>
                <c:pt idx="202">
                  <c:v>1953</c:v>
                </c:pt>
                <c:pt idx="203">
                  <c:v>1954</c:v>
                </c:pt>
                <c:pt idx="204">
                  <c:v>1955</c:v>
                </c:pt>
                <c:pt idx="205">
                  <c:v>1956</c:v>
                </c:pt>
                <c:pt idx="206">
                  <c:v>1957</c:v>
                </c:pt>
                <c:pt idx="207">
                  <c:v>1958</c:v>
                </c:pt>
                <c:pt idx="208">
                  <c:v>1959</c:v>
                </c:pt>
                <c:pt idx="209">
                  <c:v>1960</c:v>
                </c:pt>
                <c:pt idx="210">
                  <c:v>1961</c:v>
                </c:pt>
                <c:pt idx="211">
                  <c:v>1962</c:v>
                </c:pt>
                <c:pt idx="212">
                  <c:v>1963</c:v>
                </c:pt>
                <c:pt idx="213">
                  <c:v>1964</c:v>
                </c:pt>
                <c:pt idx="214">
                  <c:v>1965</c:v>
                </c:pt>
                <c:pt idx="215">
                  <c:v>1966</c:v>
                </c:pt>
                <c:pt idx="216">
                  <c:v>1967</c:v>
                </c:pt>
                <c:pt idx="217">
                  <c:v>1968</c:v>
                </c:pt>
                <c:pt idx="218">
                  <c:v>1969</c:v>
                </c:pt>
                <c:pt idx="219">
                  <c:v>1970</c:v>
                </c:pt>
                <c:pt idx="220">
                  <c:v>1971</c:v>
                </c:pt>
                <c:pt idx="221">
                  <c:v>1972</c:v>
                </c:pt>
                <c:pt idx="222">
                  <c:v>1973</c:v>
                </c:pt>
                <c:pt idx="223">
                  <c:v>1974</c:v>
                </c:pt>
                <c:pt idx="224">
                  <c:v>1975</c:v>
                </c:pt>
                <c:pt idx="225">
                  <c:v>1976</c:v>
                </c:pt>
                <c:pt idx="226">
                  <c:v>1977</c:v>
                </c:pt>
                <c:pt idx="227">
                  <c:v>1978</c:v>
                </c:pt>
                <c:pt idx="228">
                  <c:v>1979</c:v>
                </c:pt>
                <c:pt idx="229">
                  <c:v>1980</c:v>
                </c:pt>
                <c:pt idx="230">
                  <c:v>1981</c:v>
                </c:pt>
                <c:pt idx="231">
                  <c:v>1982</c:v>
                </c:pt>
                <c:pt idx="232">
                  <c:v>1983</c:v>
                </c:pt>
                <c:pt idx="233">
                  <c:v>1984</c:v>
                </c:pt>
                <c:pt idx="234">
                  <c:v>1985</c:v>
                </c:pt>
                <c:pt idx="235">
                  <c:v>1986</c:v>
                </c:pt>
                <c:pt idx="236">
                  <c:v>1987</c:v>
                </c:pt>
                <c:pt idx="237">
                  <c:v>1988</c:v>
                </c:pt>
                <c:pt idx="238">
                  <c:v>1989</c:v>
                </c:pt>
                <c:pt idx="239">
                  <c:v>1990</c:v>
                </c:pt>
                <c:pt idx="240">
                  <c:v>1991</c:v>
                </c:pt>
                <c:pt idx="241">
                  <c:v>1992</c:v>
                </c:pt>
                <c:pt idx="242">
                  <c:v>1993</c:v>
                </c:pt>
                <c:pt idx="243">
                  <c:v>1994</c:v>
                </c:pt>
                <c:pt idx="244">
                  <c:v>1995</c:v>
                </c:pt>
                <c:pt idx="245">
                  <c:v>1996</c:v>
                </c:pt>
                <c:pt idx="246">
                  <c:v>1997</c:v>
                </c:pt>
                <c:pt idx="247">
                  <c:v>1998</c:v>
                </c:pt>
                <c:pt idx="248">
                  <c:v>1999</c:v>
                </c:pt>
                <c:pt idx="249">
                  <c:v>2000</c:v>
                </c:pt>
                <c:pt idx="250">
                  <c:v>2001</c:v>
                </c:pt>
                <c:pt idx="251">
                  <c:v>2002</c:v>
                </c:pt>
                <c:pt idx="252">
                  <c:v>2003</c:v>
                </c:pt>
                <c:pt idx="253">
                  <c:v>2004</c:v>
                </c:pt>
                <c:pt idx="254">
                  <c:v>2005</c:v>
                </c:pt>
                <c:pt idx="255">
                  <c:v>2006</c:v>
                </c:pt>
                <c:pt idx="256">
                  <c:v>2007</c:v>
                </c:pt>
                <c:pt idx="257">
                  <c:v>2008</c:v>
                </c:pt>
                <c:pt idx="258">
                  <c:v>2009</c:v>
                </c:pt>
                <c:pt idx="259">
                  <c:v>2010</c:v>
                </c:pt>
                <c:pt idx="260">
                  <c:v>2011</c:v>
                </c:pt>
                <c:pt idx="261">
                  <c:v>2012</c:v>
                </c:pt>
                <c:pt idx="262">
                  <c:v>2013</c:v>
                </c:pt>
                <c:pt idx="263">
                  <c:v>2014</c:v>
                </c:pt>
              </c:numCache>
            </c:numRef>
          </c:xVal>
          <c:yVal>
            <c:numRef>
              <c:f>'Emissions (CDIAC) + SUESS'!$B$6:$B$269</c:f>
              <c:numCache>
                <c:formatCode>General</c:formatCode>
                <c:ptCount val="26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10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12</c:v>
                </c:pt>
                <c:pt idx="65">
                  <c:v>13</c:v>
                </c:pt>
                <c:pt idx="66">
                  <c:v>14</c:v>
                </c:pt>
                <c:pt idx="67">
                  <c:v>14</c:v>
                </c:pt>
                <c:pt idx="68">
                  <c:v>14</c:v>
                </c:pt>
                <c:pt idx="69">
                  <c:v>14</c:v>
                </c:pt>
                <c:pt idx="70">
                  <c:v>14</c:v>
                </c:pt>
                <c:pt idx="71">
                  <c:v>15</c:v>
                </c:pt>
                <c:pt idx="72">
                  <c:v>16</c:v>
                </c:pt>
                <c:pt idx="73">
                  <c:v>16</c:v>
                </c:pt>
                <c:pt idx="74">
                  <c:v>17</c:v>
                </c:pt>
                <c:pt idx="75">
                  <c:v>17</c:v>
                </c:pt>
                <c:pt idx="76">
                  <c:v>18</c:v>
                </c:pt>
                <c:pt idx="77">
                  <c:v>18</c:v>
                </c:pt>
                <c:pt idx="78">
                  <c:v>18</c:v>
                </c:pt>
                <c:pt idx="79">
                  <c:v>24</c:v>
                </c:pt>
                <c:pt idx="80">
                  <c:v>23</c:v>
                </c:pt>
                <c:pt idx="81">
                  <c:v>23</c:v>
                </c:pt>
                <c:pt idx="82">
                  <c:v>24</c:v>
                </c:pt>
                <c:pt idx="83">
                  <c:v>24</c:v>
                </c:pt>
                <c:pt idx="84">
                  <c:v>25</c:v>
                </c:pt>
                <c:pt idx="85">
                  <c:v>29</c:v>
                </c:pt>
                <c:pt idx="86">
                  <c:v>29</c:v>
                </c:pt>
                <c:pt idx="87">
                  <c:v>30</c:v>
                </c:pt>
                <c:pt idx="88">
                  <c:v>31</c:v>
                </c:pt>
                <c:pt idx="89">
                  <c:v>33</c:v>
                </c:pt>
                <c:pt idx="90">
                  <c:v>34</c:v>
                </c:pt>
                <c:pt idx="91">
                  <c:v>36</c:v>
                </c:pt>
                <c:pt idx="92">
                  <c:v>37</c:v>
                </c:pt>
                <c:pt idx="93">
                  <c:v>39</c:v>
                </c:pt>
                <c:pt idx="94">
                  <c:v>43</c:v>
                </c:pt>
                <c:pt idx="95">
                  <c:v>43</c:v>
                </c:pt>
                <c:pt idx="96">
                  <c:v>46</c:v>
                </c:pt>
                <c:pt idx="97">
                  <c:v>47</c:v>
                </c:pt>
                <c:pt idx="98">
                  <c:v>50</c:v>
                </c:pt>
                <c:pt idx="99">
                  <c:v>54</c:v>
                </c:pt>
                <c:pt idx="100">
                  <c:v>54</c:v>
                </c:pt>
                <c:pt idx="101">
                  <c:v>57</c:v>
                </c:pt>
                <c:pt idx="102">
                  <c:v>59</c:v>
                </c:pt>
                <c:pt idx="103">
                  <c:v>69</c:v>
                </c:pt>
                <c:pt idx="104">
                  <c:v>71</c:v>
                </c:pt>
                <c:pt idx="105">
                  <c:v>76</c:v>
                </c:pt>
                <c:pt idx="106">
                  <c:v>77</c:v>
                </c:pt>
                <c:pt idx="107">
                  <c:v>78</c:v>
                </c:pt>
                <c:pt idx="108">
                  <c:v>83</c:v>
                </c:pt>
                <c:pt idx="109">
                  <c:v>91</c:v>
                </c:pt>
                <c:pt idx="110">
                  <c:v>95</c:v>
                </c:pt>
                <c:pt idx="111">
                  <c:v>97</c:v>
                </c:pt>
                <c:pt idx="112">
                  <c:v>104</c:v>
                </c:pt>
                <c:pt idx="113">
                  <c:v>112</c:v>
                </c:pt>
                <c:pt idx="114">
                  <c:v>119</c:v>
                </c:pt>
                <c:pt idx="115">
                  <c:v>122</c:v>
                </c:pt>
                <c:pt idx="116">
                  <c:v>130</c:v>
                </c:pt>
                <c:pt idx="117">
                  <c:v>135</c:v>
                </c:pt>
                <c:pt idx="118">
                  <c:v>142</c:v>
                </c:pt>
                <c:pt idx="119">
                  <c:v>147</c:v>
                </c:pt>
                <c:pt idx="120">
                  <c:v>156</c:v>
                </c:pt>
                <c:pt idx="121">
                  <c:v>173</c:v>
                </c:pt>
                <c:pt idx="122">
                  <c:v>184</c:v>
                </c:pt>
                <c:pt idx="123">
                  <c:v>174</c:v>
                </c:pt>
                <c:pt idx="124">
                  <c:v>188</c:v>
                </c:pt>
                <c:pt idx="125">
                  <c:v>191</c:v>
                </c:pt>
                <c:pt idx="126">
                  <c:v>194</c:v>
                </c:pt>
                <c:pt idx="127">
                  <c:v>196</c:v>
                </c:pt>
                <c:pt idx="128">
                  <c:v>210</c:v>
                </c:pt>
                <c:pt idx="129">
                  <c:v>236</c:v>
                </c:pt>
                <c:pt idx="130">
                  <c:v>243</c:v>
                </c:pt>
                <c:pt idx="131">
                  <c:v>256</c:v>
                </c:pt>
                <c:pt idx="132">
                  <c:v>272</c:v>
                </c:pt>
                <c:pt idx="133">
                  <c:v>275</c:v>
                </c:pt>
                <c:pt idx="134">
                  <c:v>277</c:v>
                </c:pt>
                <c:pt idx="135">
                  <c:v>281</c:v>
                </c:pt>
                <c:pt idx="136">
                  <c:v>295</c:v>
                </c:pt>
                <c:pt idx="137">
                  <c:v>327</c:v>
                </c:pt>
                <c:pt idx="138">
                  <c:v>327</c:v>
                </c:pt>
                <c:pt idx="139">
                  <c:v>356</c:v>
                </c:pt>
                <c:pt idx="140">
                  <c:v>372</c:v>
                </c:pt>
                <c:pt idx="141">
                  <c:v>374</c:v>
                </c:pt>
                <c:pt idx="142">
                  <c:v>370</c:v>
                </c:pt>
                <c:pt idx="143">
                  <c:v>383</c:v>
                </c:pt>
                <c:pt idx="144">
                  <c:v>406</c:v>
                </c:pt>
                <c:pt idx="145">
                  <c:v>419</c:v>
                </c:pt>
                <c:pt idx="146">
                  <c:v>440</c:v>
                </c:pt>
                <c:pt idx="147">
                  <c:v>465</c:v>
                </c:pt>
                <c:pt idx="148">
                  <c:v>507</c:v>
                </c:pt>
                <c:pt idx="149">
                  <c:v>534</c:v>
                </c:pt>
                <c:pt idx="150">
                  <c:v>552</c:v>
                </c:pt>
                <c:pt idx="151">
                  <c:v>566</c:v>
                </c:pt>
                <c:pt idx="152">
                  <c:v>617</c:v>
                </c:pt>
                <c:pt idx="153">
                  <c:v>624</c:v>
                </c:pt>
                <c:pt idx="154">
                  <c:v>663</c:v>
                </c:pt>
                <c:pt idx="155">
                  <c:v>707</c:v>
                </c:pt>
                <c:pt idx="156">
                  <c:v>784</c:v>
                </c:pt>
                <c:pt idx="157">
                  <c:v>750</c:v>
                </c:pt>
                <c:pt idx="158">
                  <c:v>785</c:v>
                </c:pt>
                <c:pt idx="159">
                  <c:v>819</c:v>
                </c:pt>
                <c:pt idx="160">
                  <c:v>836</c:v>
                </c:pt>
                <c:pt idx="161">
                  <c:v>879</c:v>
                </c:pt>
                <c:pt idx="162">
                  <c:v>943</c:v>
                </c:pt>
                <c:pt idx="163">
                  <c:v>850</c:v>
                </c:pt>
                <c:pt idx="164">
                  <c:v>838</c:v>
                </c:pt>
                <c:pt idx="165">
                  <c:v>901</c:v>
                </c:pt>
                <c:pt idx="166">
                  <c:v>955</c:v>
                </c:pt>
                <c:pt idx="167">
                  <c:v>936</c:v>
                </c:pt>
                <c:pt idx="168">
                  <c:v>806</c:v>
                </c:pt>
                <c:pt idx="169">
                  <c:v>932</c:v>
                </c:pt>
                <c:pt idx="170">
                  <c:v>803</c:v>
                </c:pt>
                <c:pt idx="171">
                  <c:v>845</c:v>
                </c:pt>
                <c:pt idx="172">
                  <c:v>970</c:v>
                </c:pt>
                <c:pt idx="173">
                  <c:v>963</c:v>
                </c:pt>
                <c:pt idx="174">
                  <c:v>975</c:v>
                </c:pt>
                <c:pt idx="175">
                  <c:v>983</c:v>
                </c:pt>
                <c:pt idx="176">
                  <c:v>1062</c:v>
                </c:pt>
                <c:pt idx="177">
                  <c:v>1065</c:v>
                </c:pt>
                <c:pt idx="178">
                  <c:v>1145</c:v>
                </c:pt>
                <c:pt idx="179">
                  <c:v>1053</c:v>
                </c:pt>
                <c:pt idx="180">
                  <c:v>940</c:v>
                </c:pt>
                <c:pt idx="181">
                  <c:v>847</c:v>
                </c:pt>
                <c:pt idx="182">
                  <c:v>893</c:v>
                </c:pt>
                <c:pt idx="183">
                  <c:v>973</c:v>
                </c:pt>
                <c:pt idx="184">
                  <c:v>1027</c:v>
                </c:pt>
                <c:pt idx="185">
                  <c:v>1130</c:v>
                </c:pt>
                <c:pt idx="186">
                  <c:v>1209</c:v>
                </c:pt>
                <c:pt idx="187">
                  <c:v>1142</c:v>
                </c:pt>
                <c:pt idx="188">
                  <c:v>1192</c:v>
                </c:pt>
                <c:pt idx="189">
                  <c:v>1299</c:v>
                </c:pt>
                <c:pt idx="190">
                  <c:v>1334</c:v>
                </c:pt>
                <c:pt idx="191">
                  <c:v>1342</c:v>
                </c:pt>
                <c:pt idx="192">
                  <c:v>1391</c:v>
                </c:pt>
                <c:pt idx="193">
                  <c:v>1383</c:v>
                </c:pt>
                <c:pt idx="194">
                  <c:v>1160</c:v>
                </c:pt>
                <c:pt idx="195">
                  <c:v>1238</c:v>
                </c:pt>
                <c:pt idx="196">
                  <c:v>1392</c:v>
                </c:pt>
                <c:pt idx="197">
                  <c:v>1469</c:v>
                </c:pt>
                <c:pt idx="198">
                  <c:v>1419</c:v>
                </c:pt>
                <c:pt idx="199">
                  <c:v>1630</c:v>
                </c:pt>
                <c:pt idx="200">
                  <c:v>1767</c:v>
                </c:pt>
                <c:pt idx="201">
                  <c:v>1795</c:v>
                </c:pt>
                <c:pt idx="202">
                  <c:v>1841</c:v>
                </c:pt>
                <c:pt idx="203">
                  <c:v>1865</c:v>
                </c:pt>
                <c:pt idx="204">
                  <c:v>2042</c:v>
                </c:pt>
                <c:pt idx="205">
                  <c:v>2177</c:v>
                </c:pt>
                <c:pt idx="206">
                  <c:v>2270</c:v>
                </c:pt>
                <c:pt idx="207">
                  <c:v>2330</c:v>
                </c:pt>
                <c:pt idx="208">
                  <c:v>2454</c:v>
                </c:pt>
                <c:pt idx="209">
                  <c:v>2569</c:v>
                </c:pt>
                <c:pt idx="210">
                  <c:v>2580</c:v>
                </c:pt>
                <c:pt idx="211">
                  <c:v>2686</c:v>
                </c:pt>
                <c:pt idx="212">
                  <c:v>2833</c:v>
                </c:pt>
                <c:pt idx="213">
                  <c:v>2995</c:v>
                </c:pt>
                <c:pt idx="214">
                  <c:v>3130</c:v>
                </c:pt>
                <c:pt idx="215">
                  <c:v>3288</c:v>
                </c:pt>
                <c:pt idx="216">
                  <c:v>3393</c:v>
                </c:pt>
                <c:pt idx="217">
                  <c:v>3566</c:v>
                </c:pt>
                <c:pt idx="218">
                  <c:v>3780</c:v>
                </c:pt>
                <c:pt idx="219">
                  <c:v>4053</c:v>
                </c:pt>
                <c:pt idx="220">
                  <c:v>4208</c:v>
                </c:pt>
                <c:pt idx="221">
                  <c:v>4376</c:v>
                </c:pt>
                <c:pt idx="222">
                  <c:v>4614</c:v>
                </c:pt>
                <c:pt idx="223">
                  <c:v>4623</c:v>
                </c:pt>
                <c:pt idx="224">
                  <c:v>4596</c:v>
                </c:pt>
                <c:pt idx="225">
                  <c:v>4864</c:v>
                </c:pt>
                <c:pt idx="226">
                  <c:v>5016</c:v>
                </c:pt>
                <c:pt idx="227">
                  <c:v>5074</c:v>
                </c:pt>
                <c:pt idx="228">
                  <c:v>5357</c:v>
                </c:pt>
                <c:pt idx="229">
                  <c:v>5301</c:v>
                </c:pt>
                <c:pt idx="230">
                  <c:v>5138</c:v>
                </c:pt>
                <c:pt idx="231">
                  <c:v>5094</c:v>
                </c:pt>
                <c:pt idx="232">
                  <c:v>5075</c:v>
                </c:pt>
                <c:pt idx="233">
                  <c:v>5258</c:v>
                </c:pt>
                <c:pt idx="234">
                  <c:v>5417</c:v>
                </c:pt>
                <c:pt idx="235">
                  <c:v>5583</c:v>
                </c:pt>
                <c:pt idx="236">
                  <c:v>5725</c:v>
                </c:pt>
                <c:pt idx="237">
                  <c:v>5936</c:v>
                </c:pt>
                <c:pt idx="238">
                  <c:v>6066</c:v>
                </c:pt>
                <c:pt idx="239">
                  <c:v>6074</c:v>
                </c:pt>
                <c:pt idx="240">
                  <c:v>6142</c:v>
                </c:pt>
                <c:pt idx="241">
                  <c:v>6078</c:v>
                </c:pt>
                <c:pt idx="242">
                  <c:v>6070</c:v>
                </c:pt>
                <c:pt idx="243">
                  <c:v>6174</c:v>
                </c:pt>
                <c:pt idx="244">
                  <c:v>6305</c:v>
                </c:pt>
                <c:pt idx="245">
                  <c:v>6448</c:v>
                </c:pt>
                <c:pt idx="246">
                  <c:v>6556</c:v>
                </c:pt>
                <c:pt idx="247">
                  <c:v>6576</c:v>
                </c:pt>
                <c:pt idx="248">
                  <c:v>6561</c:v>
                </c:pt>
                <c:pt idx="249">
                  <c:v>6733</c:v>
                </c:pt>
                <c:pt idx="250">
                  <c:v>6893</c:v>
                </c:pt>
                <c:pt idx="251">
                  <c:v>6994</c:v>
                </c:pt>
                <c:pt idx="252">
                  <c:v>7376</c:v>
                </c:pt>
                <c:pt idx="253">
                  <c:v>7743</c:v>
                </c:pt>
                <c:pt idx="254">
                  <c:v>8042</c:v>
                </c:pt>
                <c:pt idx="255">
                  <c:v>8336</c:v>
                </c:pt>
                <c:pt idx="256">
                  <c:v>8503</c:v>
                </c:pt>
                <c:pt idx="257">
                  <c:v>8776</c:v>
                </c:pt>
                <c:pt idx="258">
                  <c:v>8697</c:v>
                </c:pt>
                <c:pt idx="259">
                  <c:v>9128</c:v>
                </c:pt>
                <c:pt idx="260">
                  <c:v>9503</c:v>
                </c:pt>
                <c:pt idx="261">
                  <c:v>9673</c:v>
                </c:pt>
                <c:pt idx="262">
                  <c:v>9773</c:v>
                </c:pt>
                <c:pt idx="263">
                  <c:v>9855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'Emissions (CDIAC) + SUESS'!$C$5</c:f>
              <c:strCache>
                <c:ptCount val="1"/>
                <c:pt idx="0">
                  <c:v>Cumul (GTC)</c:v>
                </c:pt>
              </c:strCache>
            </c:strRef>
          </c:tx>
          <c:marker>
            <c:symbol val="none"/>
          </c:marker>
          <c:xVal>
            <c:numRef>
              <c:f>'Emissions (CDIAC) + SUESS'!$A$6:$A$269</c:f>
              <c:numCache>
                <c:formatCode>General</c:formatCode>
                <c:ptCount val="264"/>
                <c:pt idx="0">
                  <c:v>1751</c:v>
                </c:pt>
                <c:pt idx="1">
                  <c:v>1752</c:v>
                </c:pt>
                <c:pt idx="2">
                  <c:v>1753</c:v>
                </c:pt>
                <c:pt idx="3">
                  <c:v>1754</c:v>
                </c:pt>
                <c:pt idx="4">
                  <c:v>1755</c:v>
                </c:pt>
                <c:pt idx="5">
                  <c:v>1756</c:v>
                </c:pt>
                <c:pt idx="6">
                  <c:v>1757</c:v>
                </c:pt>
                <c:pt idx="7">
                  <c:v>1758</c:v>
                </c:pt>
                <c:pt idx="8">
                  <c:v>1759</c:v>
                </c:pt>
                <c:pt idx="9">
                  <c:v>1760</c:v>
                </c:pt>
                <c:pt idx="10">
                  <c:v>1761</c:v>
                </c:pt>
                <c:pt idx="11">
                  <c:v>1762</c:v>
                </c:pt>
                <c:pt idx="12">
                  <c:v>1763</c:v>
                </c:pt>
                <c:pt idx="13">
                  <c:v>1764</c:v>
                </c:pt>
                <c:pt idx="14">
                  <c:v>1765</c:v>
                </c:pt>
                <c:pt idx="15">
                  <c:v>1766</c:v>
                </c:pt>
                <c:pt idx="16">
                  <c:v>1767</c:v>
                </c:pt>
                <c:pt idx="17">
                  <c:v>1768</c:v>
                </c:pt>
                <c:pt idx="18">
                  <c:v>1769</c:v>
                </c:pt>
                <c:pt idx="19">
                  <c:v>1770</c:v>
                </c:pt>
                <c:pt idx="20">
                  <c:v>1771</c:v>
                </c:pt>
                <c:pt idx="21">
                  <c:v>1772</c:v>
                </c:pt>
                <c:pt idx="22">
                  <c:v>1773</c:v>
                </c:pt>
                <c:pt idx="23">
                  <c:v>1774</c:v>
                </c:pt>
                <c:pt idx="24">
                  <c:v>1775</c:v>
                </c:pt>
                <c:pt idx="25">
                  <c:v>1776</c:v>
                </c:pt>
                <c:pt idx="26">
                  <c:v>1777</c:v>
                </c:pt>
                <c:pt idx="27">
                  <c:v>1778</c:v>
                </c:pt>
                <c:pt idx="28">
                  <c:v>1779</c:v>
                </c:pt>
                <c:pt idx="29">
                  <c:v>1780</c:v>
                </c:pt>
                <c:pt idx="30">
                  <c:v>1781</c:v>
                </c:pt>
                <c:pt idx="31">
                  <c:v>1782</c:v>
                </c:pt>
                <c:pt idx="32">
                  <c:v>1783</c:v>
                </c:pt>
                <c:pt idx="33">
                  <c:v>1784</c:v>
                </c:pt>
                <c:pt idx="34">
                  <c:v>1785</c:v>
                </c:pt>
                <c:pt idx="35">
                  <c:v>1786</c:v>
                </c:pt>
                <c:pt idx="36">
                  <c:v>1787</c:v>
                </c:pt>
                <c:pt idx="37">
                  <c:v>1788</c:v>
                </c:pt>
                <c:pt idx="38">
                  <c:v>1789</c:v>
                </c:pt>
                <c:pt idx="39">
                  <c:v>1790</c:v>
                </c:pt>
                <c:pt idx="40">
                  <c:v>1791</c:v>
                </c:pt>
                <c:pt idx="41">
                  <c:v>1792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1799</c:v>
                </c:pt>
                <c:pt idx="49">
                  <c:v>1800</c:v>
                </c:pt>
                <c:pt idx="50">
                  <c:v>1801</c:v>
                </c:pt>
                <c:pt idx="51">
                  <c:v>1802</c:v>
                </c:pt>
                <c:pt idx="52">
                  <c:v>1803</c:v>
                </c:pt>
                <c:pt idx="53">
                  <c:v>1804</c:v>
                </c:pt>
                <c:pt idx="54">
                  <c:v>1805</c:v>
                </c:pt>
                <c:pt idx="55">
                  <c:v>1806</c:v>
                </c:pt>
                <c:pt idx="56">
                  <c:v>1807</c:v>
                </c:pt>
                <c:pt idx="57">
                  <c:v>1808</c:v>
                </c:pt>
                <c:pt idx="58">
                  <c:v>1809</c:v>
                </c:pt>
                <c:pt idx="59">
                  <c:v>1810</c:v>
                </c:pt>
                <c:pt idx="60">
                  <c:v>1811</c:v>
                </c:pt>
                <c:pt idx="61">
                  <c:v>1812</c:v>
                </c:pt>
                <c:pt idx="62">
                  <c:v>1813</c:v>
                </c:pt>
                <c:pt idx="63">
                  <c:v>1814</c:v>
                </c:pt>
                <c:pt idx="64">
                  <c:v>1815</c:v>
                </c:pt>
                <c:pt idx="65">
                  <c:v>1816</c:v>
                </c:pt>
                <c:pt idx="66">
                  <c:v>1817</c:v>
                </c:pt>
                <c:pt idx="67">
                  <c:v>1818</c:v>
                </c:pt>
                <c:pt idx="68">
                  <c:v>1819</c:v>
                </c:pt>
                <c:pt idx="69">
                  <c:v>1820</c:v>
                </c:pt>
                <c:pt idx="70">
                  <c:v>1821</c:v>
                </c:pt>
                <c:pt idx="71">
                  <c:v>1822</c:v>
                </c:pt>
                <c:pt idx="72">
                  <c:v>1823</c:v>
                </c:pt>
                <c:pt idx="73">
                  <c:v>1824</c:v>
                </c:pt>
                <c:pt idx="74">
                  <c:v>1825</c:v>
                </c:pt>
                <c:pt idx="75">
                  <c:v>1826</c:v>
                </c:pt>
                <c:pt idx="76">
                  <c:v>1827</c:v>
                </c:pt>
                <c:pt idx="77">
                  <c:v>1828</c:v>
                </c:pt>
                <c:pt idx="78">
                  <c:v>1829</c:v>
                </c:pt>
                <c:pt idx="79">
                  <c:v>1830</c:v>
                </c:pt>
                <c:pt idx="80">
                  <c:v>1831</c:v>
                </c:pt>
                <c:pt idx="81">
                  <c:v>1832</c:v>
                </c:pt>
                <c:pt idx="82">
                  <c:v>1833</c:v>
                </c:pt>
                <c:pt idx="83">
                  <c:v>1834</c:v>
                </c:pt>
                <c:pt idx="84">
                  <c:v>1835</c:v>
                </c:pt>
                <c:pt idx="85">
                  <c:v>1836</c:v>
                </c:pt>
                <c:pt idx="86">
                  <c:v>1837</c:v>
                </c:pt>
                <c:pt idx="87">
                  <c:v>1838</c:v>
                </c:pt>
                <c:pt idx="88">
                  <c:v>1839</c:v>
                </c:pt>
                <c:pt idx="89">
                  <c:v>1840</c:v>
                </c:pt>
                <c:pt idx="90">
                  <c:v>1841</c:v>
                </c:pt>
                <c:pt idx="91">
                  <c:v>1842</c:v>
                </c:pt>
                <c:pt idx="92">
                  <c:v>1843</c:v>
                </c:pt>
                <c:pt idx="93">
                  <c:v>1844</c:v>
                </c:pt>
                <c:pt idx="94">
                  <c:v>1845</c:v>
                </c:pt>
                <c:pt idx="95">
                  <c:v>1846</c:v>
                </c:pt>
                <c:pt idx="96">
                  <c:v>1847</c:v>
                </c:pt>
                <c:pt idx="97">
                  <c:v>1848</c:v>
                </c:pt>
                <c:pt idx="98">
                  <c:v>1849</c:v>
                </c:pt>
                <c:pt idx="99">
                  <c:v>1850</c:v>
                </c:pt>
                <c:pt idx="100">
                  <c:v>1851</c:v>
                </c:pt>
                <c:pt idx="101">
                  <c:v>1852</c:v>
                </c:pt>
                <c:pt idx="102">
                  <c:v>1853</c:v>
                </c:pt>
                <c:pt idx="103">
                  <c:v>1854</c:v>
                </c:pt>
                <c:pt idx="104">
                  <c:v>1855</c:v>
                </c:pt>
                <c:pt idx="105">
                  <c:v>1856</c:v>
                </c:pt>
                <c:pt idx="106">
                  <c:v>1857</c:v>
                </c:pt>
                <c:pt idx="107">
                  <c:v>1858</c:v>
                </c:pt>
                <c:pt idx="108">
                  <c:v>1859</c:v>
                </c:pt>
                <c:pt idx="109">
                  <c:v>1860</c:v>
                </c:pt>
                <c:pt idx="110">
                  <c:v>1861</c:v>
                </c:pt>
                <c:pt idx="111">
                  <c:v>1862</c:v>
                </c:pt>
                <c:pt idx="112">
                  <c:v>1863</c:v>
                </c:pt>
                <c:pt idx="113">
                  <c:v>1864</c:v>
                </c:pt>
                <c:pt idx="114">
                  <c:v>1865</c:v>
                </c:pt>
                <c:pt idx="115">
                  <c:v>1866</c:v>
                </c:pt>
                <c:pt idx="116">
                  <c:v>1867</c:v>
                </c:pt>
                <c:pt idx="117">
                  <c:v>1868</c:v>
                </c:pt>
                <c:pt idx="118">
                  <c:v>1869</c:v>
                </c:pt>
                <c:pt idx="119">
                  <c:v>1870</c:v>
                </c:pt>
                <c:pt idx="120">
                  <c:v>1871</c:v>
                </c:pt>
                <c:pt idx="121">
                  <c:v>1872</c:v>
                </c:pt>
                <c:pt idx="122">
                  <c:v>1873</c:v>
                </c:pt>
                <c:pt idx="123">
                  <c:v>1874</c:v>
                </c:pt>
                <c:pt idx="124">
                  <c:v>1875</c:v>
                </c:pt>
                <c:pt idx="125">
                  <c:v>1876</c:v>
                </c:pt>
                <c:pt idx="126">
                  <c:v>1877</c:v>
                </c:pt>
                <c:pt idx="127">
                  <c:v>1878</c:v>
                </c:pt>
                <c:pt idx="128">
                  <c:v>1879</c:v>
                </c:pt>
                <c:pt idx="129">
                  <c:v>1880</c:v>
                </c:pt>
                <c:pt idx="130">
                  <c:v>1881</c:v>
                </c:pt>
                <c:pt idx="131">
                  <c:v>1882</c:v>
                </c:pt>
                <c:pt idx="132">
                  <c:v>1883</c:v>
                </c:pt>
                <c:pt idx="133">
                  <c:v>1884</c:v>
                </c:pt>
                <c:pt idx="134">
                  <c:v>1885</c:v>
                </c:pt>
                <c:pt idx="135">
                  <c:v>1886</c:v>
                </c:pt>
                <c:pt idx="136">
                  <c:v>1887</c:v>
                </c:pt>
                <c:pt idx="137">
                  <c:v>1888</c:v>
                </c:pt>
                <c:pt idx="138">
                  <c:v>1889</c:v>
                </c:pt>
                <c:pt idx="139">
                  <c:v>1890</c:v>
                </c:pt>
                <c:pt idx="140">
                  <c:v>1891</c:v>
                </c:pt>
                <c:pt idx="141">
                  <c:v>1892</c:v>
                </c:pt>
                <c:pt idx="142">
                  <c:v>1893</c:v>
                </c:pt>
                <c:pt idx="143">
                  <c:v>1894</c:v>
                </c:pt>
                <c:pt idx="144">
                  <c:v>1895</c:v>
                </c:pt>
                <c:pt idx="145">
                  <c:v>1896</c:v>
                </c:pt>
                <c:pt idx="146">
                  <c:v>1897</c:v>
                </c:pt>
                <c:pt idx="147">
                  <c:v>1898</c:v>
                </c:pt>
                <c:pt idx="148">
                  <c:v>1899</c:v>
                </c:pt>
                <c:pt idx="149">
                  <c:v>1900</c:v>
                </c:pt>
                <c:pt idx="150">
                  <c:v>1901</c:v>
                </c:pt>
                <c:pt idx="151">
                  <c:v>1902</c:v>
                </c:pt>
                <c:pt idx="152">
                  <c:v>1903</c:v>
                </c:pt>
                <c:pt idx="153">
                  <c:v>1904</c:v>
                </c:pt>
                <c:pt idx="154">
                  <c:v>1905</c:v>
                </c:pt>
                <c:pt idx="155">
                  <c:v>1906</c:v>
                </c:pt>
                <c:pt idx="156">
                  <c:v>1907</c:v>
                </c:pt>
                <c:pt idx="157">
                  <c:v>1908</c:v>
                </c:pt>
                <c:pt idx="158">
                  <c:v>1909</c:v>
                </c:pt>
                <c:pt idx="159">
                  <c:v>1910</c:v>
                </c:pt>
                <c:pt idx="160">
                  <c:v>1911</c:v>
                </c:pt>
                <c:pt idx="161">
                  <c:v>1912</c:v>
                </c:pt>
                <c:pt idx="162">
                  <c:v>1913</c:v>
                </c:pt>
                <c:pt idx="163">
                  <c:v>1914</c:v>
                </c:pt>
                <c:pt idx="164">
                  <c:v>1915</c:v>
                </c:pt>
                <c:pt idx="165">
                  <c:v>1916</c:v>
                </c:pt>
                <c:pt idx="166">
                  <c:v>1917</c:v>
                </c:pt>
                <c:pt idx="167">
                  <c:v>1918</c:v>
                </c:pt>
                <c:pt idx="168">
                  <c:v>1919</c:v>
                </c:pt>
                <c:pt idx="169">
                  <c:v>1920</c:v>
                </c:pt>
                <c:pt idx="170">
                  <c:v>1921</c:v>
                </c:pt>
                <c:pt idx="171">
                  <c:v>1922</c:v>
                </c:pt>
                <c:pt idx="172">
                  <c:v>1923</c:v>
                </c:pt>
                <c:pt idx="173">
                  <c:v>1924</c:v>
                </c:pt>
                <c:pt idx="174">
                  <c:v>1925</c:v>
                </c:pt>
                <c:pt idx="175">
                  <c:v>1926</c:v>
                </c:pt>
                <c:pt idx="176">
                  <c:v>1927</c:v>
                </c:pt>
                <c:pt idx="177">
                  <c:v>1928</c:v>
                </c:pt>
                <c:pt idx="178">
                  <c:v>1929</c:v>
                </c:pt>
                <c:pt idx="179">
                  <c:v>1930</c:v>
                </c:pt>
                <c:pt idx="180">
                  <c:v>1931</c:v>
                </c:pt>
                <c:pt idx="181">
                  <c:v>1932</c:v>
                </c:pt>
                <c:pt idx="182">
                  <c:v>1933</c:v>
                </c:pt>
                <c:pt idx="183">
                  <c:v>1934</c:v>
                </c:pt>
                <c:pt idx="184">
                  <c:v>1935</c:v>
                </c:pt>
                <c:pt idx="185">
                  <c:v>1936</c:v>
                </c:pt>
                <c:pt idx="186">
                  <c:v>1937</c:v>
                </c:pt>
                <c:pt idx="187">
                  <c:v>1938</c:v>
                </c:pt>
                <c:pt idx="188">
                  <c:v>1939</c:v>
                </c:pt>
                <c:pt idx="189">
                  <c:v>1940</c:v>
                </c:pt>
                <c:pt idx="190">
                  <c:v>1941</c:v>
                </c:pt>
                <c:pt idx="191">
                  <c:v>1942</c:v>
                </c:pt>
                <c:pt idx="192">
                  <c:v>1943</c:v>
                </c:pt>
                <c:pt idx="193">
                  <c:v>1944</c:v>
                </c:pt>
                <c:pt idx="194">
                  <c:v>1945</c:v>
                </c:pt>
                <c:pt idx="195">
                  <c:v>1946</c:v>
                </c:pt>
                <c:pt idx="196">
                  <c:v>1947</c:v>
                </c:pt>
                <c:pt idx="197">
                  <c:v>1948</c:v>
                </c:pt>
                <c:pt idx="198">
                  <c:v>1949</c:v>
                </c:pt>
                <c:pt idx="199">
                  <c:v>1950</c:v>
                </c:pt>
                <c:pt idx="200">
                  <c:v>1951</c:v>
                </c:pt>
                <c:pt idx="201">
                  <c:v>1952</c:v>
                </c:pt>
                <c:pt idx="202">
                  <c:v>1953</c:v>
                </c:pt>
                <c:pt idx="203">
                  <c:v>1954</c:v>
                </c:pt>
                <c:pt idx="204">
                  <c:v>1955</c:v>
                </c:pt>
                <c:pt idx="205">
                  <c:v>1956</c:v>
                </c:pt>
                <c:pt idx="206">
                  <c:v>1957</c:v>
                </c:pt>
                <c:pt idx="207">
                  <c:v>1958</c:v>
                </c:pt>
                <c:pt idx="208">
                  <c:v>1959</c:v>
                </c:pt>
                <c:pt idx="209">
                  <c:v>1960</c:v>
                </c:pt>
                <c:pt idx="210">
                  <c:v>1961</c:v>
                </c:pt>
                <c:pt idx="211">
                  <c:v>1962</c:v>
                </c:pt>
                <c:pt idx="212">
                  <c:v>1963</c:v>
                </c:pt>
                <c:pt idx="213">
                  <c:v>1964</c:v>
                </c:pt>
                <c:pt idx="214">
                  <c:v>1965</c:v>
                </c:pt>
                <c:pt idx="215">
                  <c:v>1966</c:v>
                </c:pt>
                <c:pt idx="216">
                  <c:v>1967</c:v>
                </c:pt>
                <c:pt idx="217">
                  <c:v>1968</c:v>
                </c:pt>
                <c:pt idx="218">
                  <c:v>1969</c:v>
                </c:pt>
                <c:pt idx="219">
                  <c:v>1970</c:v>
                </c:pt>
                <c:pt idx="220">
                  <c:v>1971</c:v>
                </c:pt>
                <c:pt idx="221">
                  <c:v>1972</c:v>
                </c:pt>
                <c:pt idx="222">
                  <c:v>1973</c:v>
                </c:pt>
                <c:pt idx="223">
                  <c:v>1974</c:v>
                </c:pt>
                <c:pt idx="224">
                  <c:v>1975</c:v>
                </c:pt>
                <c:pt idx="225">
                  <c:v>1976</c:v>
                </c:pt>
                <c:pt idx="226">
                  <c:v>1977</c:v>
                </c:pt>
                <c:pt idx="227">
                  <c:v>1978</c:v>
                </c:pt>
                <c:pt idx="228">
                  <c:v>1979</c:v>
                </c:pt>
                <c:pt idx="229">
                  <c:v>1980</c:v>
                </c:pt>
                <c:pt idx="230">
                  <c:v>1981</c:v>
                </c:pt>
                <c:pt idx="231">
                  <c:v>1982</c:v>
                </c:pt>
                <c:pt idx="232">
                  <c:v>1983</c:v>
                </c:pt>
                <c:pt idx="233">
                  <c:v>1984</c:v>
                </c:pt>
                <c:pt idx="234">
                  <c:v>1985</c:v>
                </c:pt>
                <c:pt idx="235">
                  <c:v>1986</c:v>
                </c:pt>
                <c:pt idx="236">
                  <c:v>1987</c:v>
                </c:pt>
                <c:pt idx="237">
                  <c:v>1988</c:v>
                </c:pt>
                <c:pt idx="238">
                  <c:v>1989</c:v>
                </c:pt>
                <c:pt idx="239">
                  <c:v>1990</c:v>
                </c:pt>
                <c:pt idx="240">
                  <c:v>1991</c:v>
                </c:pt>
                <c:pt idx="241">
                  <c:v>1992</c:v>
                </c:pt>
                <c:pt idx="242">
                  <c:v>1993</c:v>
                </c:pt>
                <c:pt idx="243">
                  <c:v>1994</c:v>
                </c:pt>
                <c:pt idx="244">
                  <c:v>1995</c:v>
                </c:pt>
                <c:pt idx="245">
                  <c:v>1996</c:v>
                </c:pt>
                <c:pt idx="246">
                  <c:v>1997</c:v>
                </c:pt>
                <c:pt idx="247">
                  <c:v>1998</c:v>
                </c:pt>
                <c:pt idx="248">
                  <c:v>1999</c:v>
                </c:pt>
                <c:pt idx="249">
                  <c:v>2000</c:v>
                </c:pt>
                <c:pt idx="250">
                  <c:v>2001</c:v>
                </c:pt>
                <c:pt idx="251">
                  <c:v>2002</c:v>
                </c:pt>
                <c:pt idx="252">
                  <c:v>2003</c:v>
                </c:pt>
                <c:pt idx="253">
                  <c:v>2004</c:v>
                </c:pt>
                <c:pt idx="254">
                  <c:v>2005</c:v>
                </c:pt>
                <c:pt idx="255">
                  <c:v>2006</c:v>
                </c:pt>
                <c:pt idx="256">
                  <c:v>2007</c:v>
                </c:pt>
                <c:pt idx="257">
                  <c:v>2008</c:v>
                </c:pt>
                <c:pt idx="258">
                  <c:v>2009</c:v>
                </c:pt>
                <c:pt idx="259">
                  <c:v>2010</c:v>
                </c:pt>
                <c:pt idx="260">
                  <c:v>2011</c:v>
                </c:pt>
                <c:pt idx="261">
                  <c:v>2012</c:v>
                </c:pt>
                <c:pt idx="262">
                  <c:v>2013</c:v>
                </c:pt>
                <c:pt idx="263">
                  <c:v>2014</c:v>
                </c:pt>
              </c:numCache>
            </c:numRef>
          </c:xVal>
          <c:yVal>
            <c:numRef>
              <c:f>'Emissions (CDIAC) + SUESS'!$C$6:$C$269</c:f>
              <c:numCache>
                <c:formatCode>General</c:formatCode>
                <c:ptCount val="264"/>
                <c:pt idx="0">
                  <c:v>3.0000000000000001E-3</c:v>
                </c:pt>
                <c:pt idx="1">
                  <c:v>6.0000000000000001E-3</c:v>
                </c:pt>
                <c:pt idx="2">
                  <c:v>9.0000000000000011E-3</c:v>
                </c:pt>
                <c:pt idx="3">
                  <c:v>1.2E-2</c:v>
                </c:pt>
                <c:pt idx="4">
                  <c:v>1.4999999999999999E-2</c:v>
                </c:pt>
                <c:pt idx="5">
                  <c:v>1.7999999999999999E-2</c:v>
                </c:pt>
                <c:pt idx="6">
                  <c:v>2.0999999999999998E-2</c:v>
                </c:pt>
                <c:pt idx="7">
                  <c:v>2.3999999999999997E-2</c:v>
                </c:pt>
                <c:pt idx="8">
                  <c:v>2.6999999999999996E-2</c:v>
                </c:pt>
                <c:pt idx="9">
                  <c:v>2.9999999999999995E-2</c:v>
                </c:pt>
                <c:pt idx="10">
                  <c:v>3.2999999999999995E-2</c:v>
                </c:pt>
                <c:pt idx="11">
                  <c:v>3.5999999999999997E-2</c:v>
                </c:pt>
                <c:pt idx="12">
                  <c:v>3.9E-2</c:v>
                </c:pt>
                <c:pt idx="13">
                  <c:v>4.2000000000000003E-2</c:v>
                </c:pt>
                <c:pt idx="14">
                  <c:v>4.5000000000000005E-2</c:v>
                </c:pt>
                <c:pt idx="15">
                  <c:v>4.8000000000000008E-2</c:v>
                </c:pt>
                <c:pt idx="16">
                  <c:v>5.1000000000000011E-2</c:v>
                </c:pt>
                <c:pt idx="17">
                  <c:v>5.4000000000000013E-2</c:v>
                </c:pt>
                <c:pt idx="18">
                  <c:v>5.7000000000000016E-2</c:v>
                </c:pt>
                <c:pt idx="19">
                  <c:v>6.0000000000000019E-2</c:v>
                </c:pt>
                <c:pt idx="20">
                  <c:v>6.4000000000000015E-2</c:v>
                </c:pt>
                <c:pt idx="21">
                  <c:v>6.8000000000000019E-2</c:v>
                </c:pt>
                <c:pt idx="22">
                  <c:v>7.2000000000000022E-2</c:v>
                </c:pt>
                <c:pt idx="23">
                  <c:v>7.6000000000000026E-2</c:v>
                </c:pt>
                <c:pt idx="24">
                  <c:v>8.0000000000000029E-2</c:v>
                </c:pt>
                <c:pt idx="25">
                  <c:v>8.4000000000000033E-2</c:v>
                </c:pt>
                <c:pt idx="26">
                  <c:v>8.8000000000000037E-2</c:v>
                </c:pt>
                <c:pt idx="27">
                  <c:v>9.200000000000004E-2</c:v>
                </c:pt>
                <c:pt idx="28">
                  <c:v>9.6000000000000044E-2</c:v>
                </c:pt>
                <c:pt idx="29">
                  <c:v>0.10000000000000005</c:v>
                </c:pt>
                <c:pt idx="30">
                  <c:v>0.10500000000000005</c:v>
                </c:pt>
                <c:pt idx="31">
                  <c:v>0.11000000000000006</c:v>
                </c:pt>
                <c:pt idx="32">
                  <c:v>0.11500000000000006</c:v>
                </c:pt>
                <c:pt idx="33">
                  <c:v>0.12000000000000006</c:v>
                </c:pt>
                <c:pt idx="34">
                  <c:v>0.12500000000000006</c:v>
                </c:pt>
                <c:pt idx="35">
                  <c:v>0.13000000000000006</c:v>
                </c:pt>
                <c:pt idx="36">
                  <c:v>0.13500000000000006</c:v>
                </c:pt>
                <c:pt idx="37">
                  <c:v>0.14000000000000007</c:v>
                </c:pt>
                <c:pt idx="38">
                  <c:v>0.14500000000000007</c:v>
                </c:pt>
                <c:pt idx="39">
                  <c:v>0.15000000000000008</c:v>
                </c:pt>
                <c:pt idx="40">
                  <c:v>0.15600000000000008</c:v>
                </c:pt>
                <c:pt idx="41">
                  <c:v>0.16200000000000009</c:v>
                </c:pt>
                <c:pt idx="42">
                  <c:v>0.16800000000000009</c:v>
                </c:pt>
                <c:pt idx="43">
                  <c:v>0.1740000000000001</c:v>
                </c:pt>
                <c:pt idx="44">
                  <c:v>0.1800000000000001</c:v>
                </c:pt>
                <c:pt idx="45">
                  <c:v>0.18600000000000011</c:v>
                </c:pt>
                <c:pt idx="46">
                  <c:v>0.19300000000000012</c:v>
                </c:pt>
                <c:pt idx="47">
                  <c:v>0.20000000000000012</c:v>
                </c:pt>
                <c:pt idx="48">
                  <c:v>0.20700000000000013</c:v>
                </c:pt>
                <c:pt idx="49">
                  <c:v>0.21500000000000014</c:v>
                </c:pt>
                <c:pt idx="50">
                  <c:v>0.22300000000000014</c:v>
                </c:pt>
                <c:pt idx="51">
                  <c:v>0.23300000000000015</c:v>
                </c:pt>
                <c:pt idx="52">
                  <c:v>0.24200000000000016</c:v>
                </c:pt>
                <c:pt idx="53">
                  <c:v>0.25100000000000017</c:v>
                </c:pt>
                <c:pt idx="54">
                  <c:v>0.26000000000000018</c:v>
                </c:pt>
                <c:pt idx="55">
                  <c:v>0.27000000000000018</c:v>
                </c:pt>
                <c:pt idx="56">
                  <c:v>0.28000000000000019</c:v>
                </c:pt>
                <c:pt idx="57">
                  <c:v>0.2900000000000002</c:v>
                </c:pt>
                <c:pt idx="58">
                  <c:v>0.30000000000000021</c:v>
                </c:pt>
                <c:pt idx="59">
                  <c:v>0.31000000000000022</c:v>
                </c:pt>
                <c:pt idx="60">
                  <c:v>0.32100000000000023</c:v>
                </c:pt>
                <c:pt idx="61">
                  <c:v>0.33200000000000024</c:v>
                </c:pt>
                <c:pt idx="62">
                  <c:v>0.34300000000000025</c:v>
                </c:pt>
                <c:pt idx="63">
                  <c:v>0.35400000000000026</c:v>
                </c:pt>
                <c:pt idx="64">
                  <c:v>0.36600000000000027</c:v>
                </c:pt>
                <c:pt idx="65">
                  <c:v>0.37900000000000028</c:v>
                </c:pt>
                <c:pt idx="66">
                  <c:v>0.39300000000000029</c:v>
                </c:pt>
                <c:pt idx="67">
                  <c:v>0.40700000000000031</c:v>
                </c:pt>
                <c:pt idx="68">
                  <c:v>0.42100000000000032</c:v>
                </c:pt>
                <c:pt idx="69">
                  <c:v>0.43500000000000033</c:v>
                </c:pt>
                <c:pt idx="70">
                  <c:v>0.44900000000000034</c:v>
                </c:pt>
                <c:pt idx="71">
                  <c:v>0.46400000000000036</c:v>
                </c:pt>
                <c:pt idx="72">
                  <c:v>0.48000000000000037</c:v>
                </c:pt>
                <c:pt idx="73">
                  <c:v>0.49600000000000039</c:v>
                </c:pt>
                <c:pt idx="74">
                  <c:v>0.51300000000000034</c:v>
                </c:pt>
                <c:pt idx="75">
                  <c:v>0.53000000000000036</c:v>
                </c:pt>
                <c:pt idx="76">
                  <c:v>0.54800000000000038</c:v>
                </c:pt>
                <c:pt idx="77">
                  <c:v>0.56600000000000039</c:v>
                </c:pt>
                <c:pt idx="78">
                  <c:v>0.58400000000000041</c:v>
                </c:pt>
                <c:pt idx="79">
                  <c:v>0.60800000000000043</c:v>
                </c:pt>
                <c:pt idx="80">
                  <c:v>0.63100000000000045</c:v>
                </c:pt>
                <c:pt idx="81">
                  <c:v>0.65400000000000047</c:v>
                </c:pt>
                <c:pt idx="82">
                  <c:v>0.67800000000000049</c:v>
                </c:pt>
                <c:pt idx="83">
                  <c:v>0.70200000000000051</c:v>
                </c:pt>
                <c:pt idx="84">
                  <c:v>0.72700000000000053</c:v>
                </c:pt>
                <c:pt idx="85">
                  <c:v>0.75600000000000056</c:v>
                </c:pt>
                <c:pt idx="86">
                  <c:v>0.78500000000000059</c:v>
                </c:pt>
                <c:pt idx="87">
                  <c:v>0.81500000000000061</c:v>
                </c:pt>
                <c:pt idx="88">
                  <c:v>0.84600000000000064</c:v>
                </c:pt>
                <c:pt idx="89">
                  <c:v>0.87900000000000067</c:v>
                </c:pt>
                <c:pt idx="90">
                  <c:v>0.9130000000000007</c:v>
                </c:pt>
                <c:pt idx="91">
                  <c:v>0.94900000000000073</c:v>
                </c:pt>
                <c:pt idx="92">
                  <c:v>0.98600000000000076</c:v>
                </c:pt>
                <c:pt idx="93">
                  <c:v>1.0250000000000008</c:v>
                </c:pt>
                <c:pt idx="94">
                  <c:v>1.0680000000000007</c:v>
                </c:pt>
                <c:pt idx="95">
                  <c:v>1.1110000000000007</c:v>
                </c:pt>
                <c:pt idx="96">
                  <c:v>1.1570000000000007</c:v>
                </c:pt>
                <c:pt idx="97">
                  <c:v>1.2040000000000006</c:v>
                </c:pt>
                <c:pt idx="98">
                  <c:v>1.2540000000000007</c:v>
                </c:pt>
                <c:pt idx="99">
                  <c:v>1.3080000000000007</c:v>
                </c:pt>
                <c:pt idx="100">
                  <c:v>1.3620000000000008</c:v>
                </c:pt>
                <c:pt idx="101">
                  <c:v>1.4190000000000007</c:v>
                </c:pt>
                <c:pt idx="102">
                  <c:v>1.4780000000000006</c:v>
                </c:pt>
                <c:pt idx="103">
                  <c:v>1.5470000000000006</c:v>
                </c:pt>
                <c:pt idx="104">
                  <c:v>1.6180000000000005</c:v>
                </c:pt>
                <c:pt idx="105">
                  <c:v>1.6940000000000006</c:v>
                </c:pt>
                <c:pt idx="106">
                  <c:v>1.7710000000000006</c:v>
                </c:pt>
                <c:pt idx="107">
                  <c:v>1.8490000000000006</c:v>
                </c:pt>
                <c:pt idx="108">
                  <c:v>1.9320000000000006</c:v>
                </c:pt>
                <c:pt idx="109">
                  <c:v>2.0230000000000006</c:v>
                </c:pt>
                <c:pt idx="110">
                  <c:v>2.1180000000000008</c:v>
                </c:pt>
                <c:pt idx="111">
                  <c:v>2.2150000000000007</c:v>
                </c:pt>
                <c:pt idx="112">
                  <c:v>2.3190000000000008</c:v>
                </c:pt>
                <c:pt idx="113">
                  <c:v>2.4310000000000009</c:v>
                </c:pt>
                <c:pt idx="114">
                  <c:v>2.5500000000000007</c:v>
                </c:pt>
                <c:pt idx="115">
                  <c:v>2.6720000000000006</c:v>
                </c:pt>
                <c:pt idx="116">
                  <c:v>2.8020000000000005</c:v>
                </c:pt>
                <c:pt idx="117">
                  <c:v>2.9370000000000003</c:v>
                </c:pt>
                <c:pt idx="118">
                  <c:v>3.0790000000000002</c:v>
                </c:pt>
                <c:pt idx="119">
                  <c:v>3.226</c:v>
                </c:pt>
                <c:pt idx="120">
                  <c:v>3.3820000000000001</c:v>
                </c:pt>
                <c:pt idx="121">
                  <c:v>3.5550000000000002</c:v>
                </c:pt>
                <c:pt idx="122">
                  <c:v>3.7390000000000003</c:v>
                </c:pt>
                <c:pt idx="123">
                  <c:v>3.9130000000000003</c:v>
                </c:pt>
                <c:pt idx="124">
                  <c:v>4.101</c:v>
                </c:pt>
                <c:pt idx="125">
                  <c:v>4.2919999999999998</c:v>
                </c:pt>
                <c:pt idx="126">
                  <c:v>4.4859999999999998</c:v>
                </c:pt>
                <c:pt idx="127">
                  <c:v>4.6819999999999995</c:v>
                </c:pt>
                <c:pt idx="128">
                  <c:v>4.8919999999999995</c:v>
                </c:pt>
                <c:pt idx="129">
                  <c:v>5.1279999999999992</c:v>
                </c:pt>
                <c:pt idx="130">
                  <c:v>5.3709999999999996</c:v>
                </c:pt>
                <c:pt idx="131">
                  <c:v>5.6269999999999998</c:v>
                </c:pt>
                <c:pt idx="132">
                  <c:v>5.899</c:v>
                </c:pt>
                <c:pt idx="133">
                  <c:v>6.1740000000000004</c:v>
                </c:pt>
                <c:pt idx="134">
                  <c:v>6.4510000000000005</c:v>
                </c:pt>
                <c:pt idx="135">
                  <c:v>6.7320000000000002</c:v>
                </c:pt>
                <c:pt idx="136">
                  <c:v>7.0270000000000001</c:v>
                </c:pt>
                <c:pt idx="137">
                  <c:v>7.3540000000000001</c:v>
                </c:pt>
                <c:pt idx="138">
                  <c:v>7.681</c:v>
                </c:pt>
                <c:pt idx="139">
                  <c:v>8.0370000000000008</c:v>
                </c:pt>
                <c:pt idx="140">
                  <c:v>8.4090000000000007</c:v>
                </c:pt>
                <c:pt idx="141">
                  <c:v>8.7830000000000013</c:v>
                </c:pt>
                <c:pt idx="142">
                  <c:v>9.1530000000000005</c:v>
                </c:pt>
                <c:pt idx="143">
                  <c:v>9.5360000000000014</c:v>
                </c:pt>
                <c:pt idx="144">
                  <c:v>9.9420000000000019</c:v>
                </c:pt>
                <c:pt idx="145">
                  <c:v>10.361000000000002</c:v>
                </c:pt>
                <c:pt idx="146">
                  <c:v>10.801000000000002</c:v>
                </c:pt>
                <c:pt idx="147">
                  <c:v>11.266000000000002</c:v>
                </c:pt>
                <c:pt idx="148">
                  <c:v>11.773000000000001</c:v>
                </c:pt>
                <c:pt idx="149">
                  <c:v>12.307000000000002</c:v>
                </c:pt>
                <c:pt idx="150">
                  <c:v>12.859000000000002</c:v>
                </c:pt>
                <c:pt idx="151">
                  <c:v>13.425000000000002</c:v>
                </c:pt>
                <c:pt idx="152">
                  <c:v>14.042000000000002</c:v>
                </c:pt>
                <c:pt idx="153">
                  <c:v>14.666000000000002</c:v>
                </c:pt>
                <c:pt idx="154">
                  <c:v>15.329000000000002</c:v>
                </c:pt>
                <c:pt idx="155">
                  <c:v>16.036000000000001</c:v>
                </c:pt>
                <c:pt idx="156">
                  <c:v>16.82</c:v>
                </c:pt>
                <c:pt idx="157">
                  <c:v>17.57</c:v>
                </c:pt>
                <c:pt idx="158">
                  <c:v>18.355</c:v>
                </c:pt>
                <c:pt idx="159">
                  <c:v>19.173999999999999</c:v>
                </c:pt>
                <c:pt idx="160">
                  <c:v>20.009999999999998</c:v>
                </c:pt>
                <c:pt idx="161">
                  <c:v>20.888999999999999</c:v>
                </c:pt>
                <c:pt idx="162">
                  <c:v>21.832000000000001</c:v>
                </c:pt>
                <c:pt idx="163">
                  <c:v>22.682000000000002</c:v>
                </c:pt>
                <c:pt idx="164">
                  <c:v>23.520000000000003</c:v>
                </c:pt>
                <c:pt idx="165">
                  <c:v>24.421000000000003</c:v>
                </c:pt>
                <c:pt idx="166">
                  <c:v>25.376000000000001</c:v>
                </c:pt>
                <c:pt idx="167">
                  <c:v>26.312000000000001</c:v>
                </c:pt>
                <c:pt idx="168">
                  <c:v>27.118000000000002</c:v>
                </c:pt>
                <c:pt idx="169">
                  <c:v>28.05</c:v>
                </c:pt>
                <c:pt idx="170">
                  <c:v>28.853000000000002</c:v>
                </c:pt>
                <c:pt idx="171">
                  <c:v>29.698</c:v>
                </c:pt>
                <c:pt idx="172">
                  <c:v>30.667999999999999</c:v>
                </c:pt>
                <c:pt idx="173">
                  <c:v>31.631</c:v>
                </c:pt>
                <c:pt idx="174">
                  <c:v>32.606000000000002</c:v>
                </c:pt>
                <c:pt idx="175">
                  <c:v>33.588999999999999</c:v>
                </c:pt>
                <c:pt idx="176">
                  <c:v>34.650999999999996</c:v>
                </c:pt>
                <c:pt idx="177">
                  <c:v>35.715999999999994</c:v>
                </c:pt>
                <c:pt idx="178">
                  <c:v>36.860999999999997</c:v>
                </c:pt>
                <c:pt idx="179">
                  <c:v>37.913999999999994</c:v>
                </c:pt>
                <c:pt idx="180">
                  <c:v>38.853999999999992</c:v>
                </c:pt>
                <c:pt idx="181">
                  <c:v>39.700999999999993</c:v>
                </c:pt>
                <c:pt idx="182">
                  <c:v>40.593999999999994</c:v>
                </c:pt>
                <c:pt idx="183">
                  <c:v>41.566999999999993</c:v>
                </c:pt>
                <c:pt idx="184">
                  <c:v>42.593999999999994</c:v>
                </c:pt>
                <c:pt idx="185">
                  <c:v>43.723999999999997</c:v>
                </c:pt>
                <c:pt idx="186">
                  <c:v>44.933</c:v>
                </c:pt>
                <c:pt idx="187">
                  <c:v>46.075000000000003</c:v>
                </c:pt>
                <c:pt idx="188">
                  <c:v>47.267000000000003</c:v>
                </c:pt>
                <c:pt idx="189">
                  <c:v>48.566000000000003</c:v>
                </c:pt>
                <c:pt idx="190">
                  <c:v>49.900000000000006</c:v>
                </c:pt>
                <c:pt idx="191">
                  <c:v>51.242000000000004</c:v>
                </c:pt>
                <c:pt idx="192">
                  <c:v>52.633000000000003</c:v>
                </c:pt>
                <c:pt idx="193">
                  <c:v>54.016000000000005</c:v>
                </c:pt>
                <c:pt idx="194">
                  <c:v>55.176000000000002</c:v>
                </c:pt>
                <c:pt idx="195">
                  <c:v>56.414000000000001</c:v>
                </c:pt>
                <c:pt idx="196">
                  <c:v>57.806000000000004</c:v>
                </c:pt>
                <c:pt idx="197">
                  <c:v>59.275000000000006</c:v>
                </c:pt>
                <c:pt idx="198">
                  <c:v>60.694000000000003</c:v>
                </c:pt>
                <c:pt idx="199">
                  <c:v>62.324000000000005</c:v>
                </c:pt>
                <c:pt idx="200">
                  <c:v>64.091000000000008</c:v>
                </c:pt>
                <c:pt idx="201">
                  <c:v>65.88600000000001</c:v>
                </c:pt>
                <c:pt idx="202">
                  <c:v>67.727000000000004</c:v>
                </c:pt>
                <c:pt idx="203">
                  <c:v>69.591999999999999</c:v>
                </c:pt>
                <c:pt idx="204">
                  <c:v>71.634</c:v>
                </c:pt>
                <c:pt idx="205">
                  <c:v>73.811000000000007</c:v>
                </c:pt>
                <c:pt idx="206">
                  <c:v>76.081000000000003</c:v>
                </c:pt>
                <c:pt idx="207">
                  <c:v>78.411000000000001</c:v>
                </c:pt>
                <c:pt idx="208">
                  <c:v>80.864999999999995</c:v>
                </c:pt>
                <c:pt idx="209">
                  <c:v>83.433999999999997</c:v>
                </c:pt>
                <c:pt idx="210">
                  <c:v>86.013999999999996</c:v>
                </c:pt>
                <c:pt idx="211">
                  <c:v>88.699999999999989</c:v>
                </c:pt>
                <c:pt idx="212">
                  <c:v>91.532999999999987</c:v>
                </c:pt>
                <c:pt idx="213">
                  <c:v>94.527999999999992</c:v>
                </c:pt>
                <c:pt idx="214">
                  <c:v>97.657999999999987</c:v>
                </c:pt>
                <c:pt idx="215">
                  <c:v>100.94599999999998</c:v>
                </c:pt>
                <c:pt idx="216">
                  <c:v>104.33899999999998</c:v>
                </c:pt>
                <c:pt idx="217">
                  <c:v>107.90499999999999</c:v>
                </c:pt>
                <c:pt idx="218">
                  <c:v>111.68499999999999</c:v>
                </c:pt>
                <c:pt idx="219">
                  <c:v>115.73799999999999</c:v>
                </c:pt>
                <c:pt idx="220">
                  <c:v>119.94599999999998</c:v>
                </c:pt>
                <c:pt idx="221">
                  <c:v>124.32199999999999</c:v>
                </c:pt>
                <c:pt idx="222">
                  <c:v>128.93599999999998</c:v>
                </c:pt>
                <c:pt idx="223">
                  <c:v>133.55899999999997</c:v>
                </c:pt>
                <c:pt idx="224">
                  <c:v>138.15499999999997</c:v>
                </c:pt>
                <c:pt idx="225">
                  <c:v>143.01899999999998</c:v>
                </c:pt>
                <c:pt idx="226">
                  <c:v>148.03499999999997</c:v>
                </c:pt>
                <c:pt idx="227">
                  <c:v>153.10899999999998</c:v>
                </c:pt>
                <c:pt idx="228">
                  <c:v>158.46599999999998</c:v>
                </c:pt>
                <c:pt idx="229">
                  <c:v>163.76699999999997</c:v>
                </c:pt>
                <c:pt idx="230">
                  <c:v>168.90499999999997</c:v>
                </c:pt>
                <c:pt idx="231">
                  <c:v>173.99899999999997</c:v>
                </c:pt>
                <c:pt idx="232">
                  <c:v>179.07399999999996</c:v>
                </c:pt>
                <c:pt idx="233">
                  <c:v>184.33199999999997</c:v>
                </c:pt>
                <c:pt idx="234">
                  <c:v>189.74899999999997</c:v>
                </c:pt>
                <c:pt idx="235">
                  <c:v>195.33199999999997</c:v>
                </c:pt>
                <c:pt idx="236">
                  <c:v>201.05699999999996</c:v>
                </c:pt>
                <c:pt idx="237">
                  <c:v>206.99299999999997</c:v>
                </c:pt>
                <c:pt idx="238">
                  <c:v>213.05899999999997</c:v>
                </c:pt>
                <c:pt idx="239">
                  <c:v>219.13299999999998</c:v>
                </c:pt>
                <c:pt idx="240">
                  <c:v>225.27499999999998</c:v>
                </c:pt>
                <c:pt idx="241">
                  <c:v>231.35299999999998</c:v>
                </c:pt>
                <c:pt idx="242">
                  <c:v>237.42299999999997</c:v>
                </c:pt>
                <c:pt idx="243">
                  <c:v>243.59699999999998</c:v>
                </c:pt>
                <c:pt idx="244">
                  <c:v>249.90199999999999</c:v>
                </c:pt>
                <c:pt idx="245">
                  <c:v>256.34999999999997</c:v>
                </c:pt>
                <c:pt idx="246">
                  <c:v>262.90599999999995</c:v>
                </c:pt>
                <c:pt idx="247">
                  <c:v>269.48199999999997</c:v>
                </c:pt>
                <c:pt idx="248">
                  <c:v>276.04299999999995</c:v>
                </c:pt>
                <c:pt idx="249">
                  <c:v>282.77599999999995</c:v>
                </c:pt>
                <c:pt idx="250">
                  <c:v>289.66899999999993</c:v>
                </c:pt>
                <c:pt idx="251">
                  <c:v>296.6629999999999</c:v>
                </c:pt>
                <c:pt idx="252">
                  <c:v>304.03899999999987</c:v>
                </c:pt>
                <c:pt idx="253">
                  <c:v>311.78199999999987</c:v>
                </c:pt>
                <c:pt idx="254">
                  <c:v>319.82399999999984</c:v>
                </c:pt>
                <c:pt idx="255">
                  <c:v>328.15999999999985</c:v>
                </c:pt>
                <c:pt idx="256">
                  <c:v>336.66299999999984</c:v>
                </c:pt>
                <c:pt idx="257">
                  <c:v>345.43899999999985</c:v>
                </c:pt>
                <c:pt idx="258">
                  <c:v>354.13599999999985</c:v>
                </c:pt>
                <c:pt idx="259">
                  <c:v>363.26399999999984</c:v>
                </c:pt>
                <c:pt idx="260">
                  <c:v>372.76699999999983</c:v>
                </c:pt>
                <c:pt idx="261">
                  <c:v>382.43999999999983</c:v>
                </c:pt>
                <c:pt idx="262">
                  <c:v>392.21299999999985</c:v>
                </c:pt>
                <c:pt idx="263">
                  <c:v>402.06799999999987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'Emissions (CDIAC) + SUESS'!$E$5</c:f>
              <c:strCache>
                <c:ptCount val="1"/>
                <c:pt idx="0">
                  <c:v> 50 % du cumul (GTC)</c:v>
                </c:pt>
              </c:strCache>
            </c:strRef>
          </c:tx>
          <c:marker>
            <c:symbol val="none"/>
          </c:marker>
          <c:xVal>
            <c:numRef>
              <c:f>'Emissions (CDIAC) + SUESS'!$A$6:$A$269</c:f>
              <c:numCache>
                <c:formatCode>General</c:formatCode>
                <c:ptCount val="264"/>
                <c:pt idx="0">
                  <c:v>1751</c:v>
                </c:pt>
                <c:pt idx="1">
                  <c:v>1752</c:v>
                </c:pt>
                <c:pt idx="2">
                  <c:v>1753</c:v>
                </c:pt>
                <c:pt idx="3">
                  <c:v>1754</c:v>
                </c:pt>
                <c:pt idx="4">
                  <c:v>1755</c:v>
                </c:pt>
                <c:pt idx="5">
                  <c:v>1756</c:v>
                </c:pt>
                <c:pt idx="6">
                  <c:v>1757</c:v>
                </c:pt>
                <c:pt idx="7">
                  <c:v>1758</c:v>
                </c:pt>
                <c:pt idx="8">
                  <c:v>1759</c:v>
                </c:pt>
                <c:pt idx="9">
                  <c:v>1760</c:v>
                </c:pt>
                <c:pt idx="10">
                  <c:v>1761</c:v>
                </c:pt>
                <c:pt idx="11">
                  <c:v>1762</c:v>
                </c:pt>
                <c:pt idx="12">
                  <c:v>1763</c:v>
                </c:pt>
                <c:pt idx="13">
                  <c:v>1764</c:v>
                </c:pt>
                <c:pt idx="14">
                  <c:v>1765</c:v>
                </c:pt>
                <c:pt idx="15">
                  <c:v>1766</c:v>
                </c:pt>
                <c:pt idx="16">
                  <c:v>1767</c:v>
                </c:pt>
                <c:pt idx="17">
                  <c:v>1768</c:v>
                </c:pt>
                <c:pt idx="18">
                  <c:v>1769</c:v>
                </c:pt>
                <c:pt idx="19">
                  <c:v>1770</c:v>
                </c:pt>
                <c:pt idx="20">
                  <c:v>1771</c:v>
                </c:pt>
                <c:pt idx="21">
                  <c:v>1772</c:v>
                </c:pt>
                <c:pt idx="22">
                  <c:v>1773</c:v>
                </c:pt>
                <c:pt idx="23">
                  <c:v>1774</c:v>
                </c:pt>
                <c:pt idx="24">
                  <c:v>1775</c:v>
                </c:pt>
                <c:pt idx="25">
                  <c:v>1776</c:v>
                </c:pt>
                <c:pt idx="26">
                  <c:v>1777</c:v>
                </c:pt>
                <c:pt idx="27">
                  <c:v>1778</c:v>
                </c:pt>
                <c:pt idx="28">
                  <c:v>1779</c:v>
                </c:pt>
                <c:pt idx="29">
                  <c:v>1780</c:v>
                </c:pt>
                <c:pt idx="30">
                  <c:v>1781</c:v>
                </c:pt>
                <c:pt idx="31">
                  <c:v>1782</c:v>
                </c:pt>
                <c:pt idx="32">
                  <c:v>1783</c:v>
                </c:pt>
                <c:pt idx="33">
                  <c:v>1784</c:v>
                </c:pt>
                <c:pt idx="34">
                  <c:v>1785</c:v>
                </c:pt>
                <c:pt idx="35">
                  <c:v>1786</c:v>
                </c:pt>
                <c:pt idx="36">
                  <c:v>1787</c:v>
                </c:pt>
                <c:pt idx="37">
                  <c:v>1788</c:v>
                </c:pt>
                <c:pt idx="38">
                  <c:v>1789</c:v>
                </c:pt>
                <c:pt idx="39">
                  <c:v>1790</c:v>
                </c:pt>
                <c:pt idx="40">
                  <c:v>1791</c:v>
                </c:pt>
                <c:pt idx="41">
                  <c:v>1792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1799</c:v>
                </c:pt>
                <c:pt idx="49">
                  <c:v>1800</c:v>
                </c:pt>
                <c:pt idx="50">
                  <c:v>1801</c:v>
                </c:pt>
                <c:pt idx="51">
                  <c:v>1802</c:v>
                </c:pt>
                <c:pt idx="52">
                  <c:v>1803</c:v>
                </c:pt>
                <c:pt idx="53">
                  <c:v>1804</c:v>
                </c:pt>
                <c:pt idx="54">
                  <c:v>1805</c:v>
                </c:pt>
                <c:pt idx="55">
                  <c:v>1806</c:v>
                </c:pt>
                <c:pt idx="56">
                  <c:v>1807</c:v>
                </c:pt>
                <c:pt idx="57">
                  <c:v>1808</c:v>
                </c:pt>
                <c:pt idx="58">
                  <c:v>1809</c:v>
                </c:pt>
                <c:pt idx="59">
                  <c:v>1810</c:v>
                </c:pt>
                <c:pt idx="60">
                  <c:v>1811</c:v>
                </c:pt>
                <c:pt idx="61">
                  <c:v>1812</c:v>
                </c:pt>
                <c:pt idx="62">
                  <c:v>1813</c:v>
                </c:pt>
                <c:pt idx="63">
                  <c:v>1814</c:v>
                </c:pt>
                <c:pt idx="64">
                  <c:v>1815</c:v>
                </c:pt>
                <c:pt idx="65">
                  <c:v>1816</c:v>
                </c:pt>
                <c:pt idx="66">
                  <c:v>1817</c:v>
                </c:pt>
                <c:pt idx="67">
                  <c:v>1818</c:v>
                </c:pt>
                <c:pt idx="68">
                  <c:v>1819</c:v>
                </c:pt>
                <c:pt idx="69">
                  <c:v>1820</c:v>
                </c:pt>
                <c:pt idx="70">
                  <c:v>1821</c:v>
                </c:pt>
                <c:pt idx="71">
                  <c:v>1822</c:v>
                </c:pt>
                <c:pt idx="72">
                  <c:v>1823</c:v>
                </c:pt>
                <c:pt idx="73">
                  <c:v>1824</c:v>
                </c:pt>
                <c:pt idx="74">
                  <c:v>1825</c:v>
                </c:pt>
                <c:pt idx="75">
                  <c:v>1826</c:v>
                </c:pt>
                <c:pt idx="76">
                  <c:v>1827</c:v>
                </c:pt>
                <c:pt idx="77">
                  <c:v>1828</c:v>
                </c:pt>
                <c:pt idx="78">
                  <c:v>1829</c:v>
                </c:pt>
                <c:pt idx="79">
                  <c:v>1830</c:v>
                </c:pt>
                <c:pt idx="80">
                  <c:v>1831</c:v>
                </c:pt>
                <c:pt idx="81">
                  <c:v>1832</c:v>
                </c:pt>
                <c:pt idx="82">
                  <c:v>1833</c:v>
                </c:pt>
                <c:pt idx="83">
                  <c:v>1834</c:v>
                </c:pt>
                <c:pt idx="84">
                  <c:v>1835</c:v>
                </c:pt>
                <c:pt idx="85">
                  <c:v>1836</c:v>
                </c:pt>
                <c:pt idx="86">
                  <c:v>1837</c:v>
                </c:pt>
                <c:pt idx="87">
                  <c:v>1838</c:v>
                </c:pt>
                <c:pt idx="88">
                  <c:v>1839</c:v>
                </c:pt>
                <c:pt idx="89">
                  <c:v>1840</c:v>
                </c:pt>
                <c:pt idx="90">
                  <c:v>1841</c:v>
                </c:pt>
                <c:pt idx="91">
                  <c:v>1842</c:v>
                </c:pt>
                <c:pt idx="92">
                  <c:v>1843</c:v>
                </c:pt>
                <c:pt idx="93">
                  <c:v>1844</c:v>
                </c:pt>
                <c:pt idx="94">
                  <c:v>1845</c:v>
                </c:pt>
                <c:pt idx="95">
                  <c:v>1846</c:v>
                </c:pt>
                <c:pt idx="96">
                  <c:v>1847</c:v>
                </c:pt>
                <c:pt idx="97">
                  <c:v>1848</c:v>
                </c:pt>
                <c:pt idx="98">
                  <c:v>1849</c:v>
                </c:pt>
                <c:pt idx="99">
                  <c:v>1850</c:v>
                </c:pt>
                <c:pt idx="100">
                  <c:v>1851</c:v>
                </c:pt>
                <c:pt idx="101">
                  <c:v>1852</c:v>
                </c:pt>
                <c:pt idx="102">
                  <c:v>1853</c:v>
                </c:pt>
                <c:pt idx="103">
                  <c:v>1854</c:v>
                </c:pt>
                <c:pt idx="104">
                  <c:v>1855</c:v>
                </c:pt>
                <c:pt idx="105">
                  <c:v>1856</c:v>
                </c:pt>
                <c:pt idx="106">
                  <c:v>1857</c:v>
                </c:pt>
                <c:pt idx="107">
                  <c:v>1858</c:v>
                </c:pt>
                <c:pt idx="108">
                  <c:v>1859</c:v>
                </c:pt>
                <c:pt idx="109">
                  <c:v>1860</c:v>
                </c:pt>
                <c:pt idx="110">
                  <c:v>1861</c:v>
                </c:pt>
                <c:pt idx="111">
                  <c:v>1862</c:v>
                </c:pt>
                <c:pt idx="112">
                  <c:v>1863</c:v>
                </c:pt>
                <c:pt idx="113">
                  <c:v>1864</c:v>
                </c:pt>
                <c:pt idx="114">
                  <c:v>1865</c:v>
                </c:pt>
                <c:pt idx="115">
                  <c:v>1866</c:v>
                </c:pt>
                <c:pt idx="116">
                  <c:v>1867</c:v>
                </c:pt>
                <c:pt idx="117">
                  <c:v>1868</c:v>
                </c:pt>
                <c:pt idx="118">
                  <c:v>1869</c:v>
                </c:pt>
                <c:pt idx="119">
                  <c:v>1870</c:v>
                </c:pt>
                <c:pt idx="120">
                  <c:v>1871</c:v>
                </c:pt>
                <c:pt idx="121">
                  <c:v>1872</c:v>
                </c:pt>
                <c:pt idx="122">
                  <c:v>1873</c:v>
                </c:pt>
                <c:pt idx="123">
                  <c:v>1874</c:v>
                </c:pt>
                <c:pt idx="124">
                  <c:v>1875</c:v>
                </c:pt>
                <c:pt idx="125">
                  <c:v>1876</c:v>
                </c:pt>
                <c:pt idx="126">
                  <c:v>1877</c:v>
                </c:pt>
                <c:pt idx="127">
                  <c:v>1878</c:v>
                </c:pt>
                <c:pt idx="128">
                  <c:v>1879</c:v>
                </c:pt>
                <c:pt idx="129">
                  <c:v>1880</c:v>
                </c:pt>
                <c:pt idx="130">
                  <c:v>1881</c:v>
                </c:pt>
                <c:pt idx="131">
                  <c:v>1882</c:v>
                </c:pt>
                <c:pt idx="132">
                  <c:v>1883</c:v>
                </c:pt>
                <c:pt idx="133">
                  <c:v>1884</c:v>
                </c:pt>
                <c:pt idx="134">
                  <c:v>1885</c:v>
                </c:pt>
                <c:pt idx="135">
                  <c:v>1886</c:v>
                </c:pt>
                <c:pt idx="136">
                  <c:v>1887</c:v>
                </c:pt>
                <c:pt idx="137">
                  <c:v>1888</c:v>
                </c:pt>
                <c:pt idx="138">
                  <c:v>1889</c:v>
                </c:pt>
                <c:pt idx="139">
                  <c:v>1890</c:v>
                </c:pt>
                <c:pt idx="140">
                  <c:v>1891</c:v>
                </c:pt>
                <c:pt idx="141">
                  <c:v>1892</c:v>
                </c:pt>
                <c:pt idx="142">
                  <c:v>1893</c:v>
                </c:pt>
                <c:pt idx="143">
                  <c:v>1894</c:v>
                </c:pt>
                <c:pt idx="144">
                  <c:v>1895</c:v>
                </c:pt>
                <c:pt idx="145">
                  <c:v>1896</c:v>
                </c:pt>
                <c:pt idx="146">
                  <c:v>1897</c:v>
                </c:pt>
                <c:pt idx="147">
                  <c:v>1898</c:v>
                </c:pt>
                <c:pt idx="148">
                  <c:v>1899</c:v>
                </c:pt>
                <c:pt idx="149">
                  <c:v>1900</c:v>
                </c:pt>
                <c:pt idx="150">
                  <c:v>1901</c:v>
                </c:pt>
                <c:pt idx="151">
                  <c:v>1902</c:v>
                </c:pt>
                <c:pt idx="152">
                  <c:v>1903</c:v>
                </c:pt>
                <c:pt idx="153">
                  <c:v>1904</c:v>
                </c:pt>
                <c:pt idx="154">
                  <c:v>1905</c:v>
                </c:pt>
                <c:pt idx="155">
                  <c:v>1906</c:v>
                </c:pt>
                <c:pt idx="156">
                  <c:v>1907</c:v>
                </c:pt>
                <c:pt idx="157">
                  <c:v>1908</c:v>
                </c:pt>
                <c:pt idx="158">
                  <c:v>1909</c:v>
                </c:pt>
                <c:pt idx="159">
                  <c:v>1910</c:v>
                </c:pt>
                <c:pt idx="160">
                  <c:v>1911</c:v>
                </c:pt>
                <c:pt idx="161">
                  <c:v>1912</c:v>
                </c:pt>
                <c:pt idx="162">
                  <c:v>1913</c:v>
                </c:pt>
                <c:pt idx="163">
                  <c:v>1914</c:v>
                </c:pt>
                <c:pt idx="164">
                  <c:v>1915</c:v>
                </c:pt>
                <c:pt idx="165">
                  <c:v>1916</c:v>
                </c:pt>
                <c:pt idx="166">
                  <c:v>1917</c:v>
                </c:pt>
                <c:pt idx="167">
                  <c:v>1918</c:v>
                </c:pt>
                <c:pt idx="168">
                  <c:v>1919</c:v>
                </c:pt>
                <c:pt idx="169">
                  <c:v>1920</c:v>
                </c:pt>
                <c:pt idx="170">
                  <c:v>1921</c:v>
                </c:pt>
                <c:pt idx="171">
                  <c:v>1922</c:v>
                </c:pt>
                <c:pt idx="172">
                  <c:v>1923</c:v>
                </c:pt>
                <c:pt idx="173">
                  <c:v>1924</c:v>
                </c:pt>
                <c:pt idx="174">
                  <c:v>1925</c:v>
                </c:pt>
                <c:pt idx="175">
                  <c:v>1926</c:v>
                </c:pt>
                <c:pt idx="176">
                  <c:v>1927</c:v>
                </c:pt>
                <c:pt idx="177">
                  <c:v>1928</c:v>
                </c:pt>
                <c:pt idx="178">
                  <c:v>1929</c:v>
                </c:pt>
                <c:pt idx="179">
                  <c:v>1930</c:v>
                </c:pt>
                <c:pt idx="180">
                  <c:v>1931</c:v>
                </c:pt>
                <c:pt idx="181">
                  <c:v>1932</c:v>
                </c:pt>
                <c:pt idx="182">
                  <c:v>1933</c:v>
                </c:pt>
                <c:pt idx="183">
                  <c:v>1934</c:v>
                </c:pt>
                <c:pt idx="184">
                  <c:v>1935</c:v>
                </c:pt>
                <c:pt idx="185">
                  <c:v>1936</c:v>
                </c:pt>
                <c:pt idx="186">
                  <c:v>1937</c:v>
                </c:pt>
                <c:pt idx="187">
                  <c:v>1938</c:v>
                </c:pt>
                <c:pt idx="188">
                  <c:v>1939</c:v>
                </c:pt>
                <c:pt idx="189">
                  <c:v>1940</c:v>
                </c:pt>
                <c:pt idx="190">
                  <c:v>1941</c:v>
                </c:pt>
                <c:pt idx="191">
                  <c:v>1942</c:v>
                </c:pt>
                <c:pt idx="192">
                  <c:v>1943</c:v>
                </c:pt>
                <c:pt idx="193">
                  <c:v>1944</c:v>
                </c:pt>
                <c:pt idx="194">
                  <c:v>1945</c:v>
                </c:pt>
                <c:pt idx="195">
                  <c:v>1946</c:v>
                </c:pt>
                <c:pt idx="196">
                  <c:v>1947</c:v>
                </c:pt>
                <c:pt idx="197">
                  <c:v>1948</c:v>
                </c:pt>
                <c:pt idx="198">
                  <c:v>1949</c:v>
                </c:pt>
                <c:pt idx="199">
                  <c:v>1950</c:v>
                </c:pt>
                <c:pt idx="200">
                  <c:v>1951</c:v>
                </c:pt>
                <c:pt idx="201">
                  <c:v>1952</c:v>
                </c:pt>
                <c:pt idx="202">
                  <c:v>1953</c:v>
                </c:pt>
                <c:pt idx="203">
                  <c:v>1954</c:v>
                </c:pt>
                <c:pt idx="204">
                  <c:v>1955</c:v>
                </c:pt>
                <c:pt idx="205">
                  <c:v>1956</c:v>
                </c:pt>
                <c:pt idx="206">
                  <c:v>1957</c:v>
                </c:pt>
                <c:pt idx="207">
                  <c:v>1958</c:v>
                </c:pt>
                <c:pt idx="208">
                  <c:v>1959</c:v>
                </c:pt>
                <c:pt idx="209">
                  <c:v>1960</c:v>
                </c:pt>
                <c:pt idx="210">
                  <c:v>1961</c:v>
                </c:pt>
                <c:pt idx="211">
                  <c:v>1962</c:v>
                </c:pt>
                <c:pt idx="212">
                  <c:v>1963</c:v>
                </c:pt>
                <c:pt idx="213">
                  <c:v>1964</c:v>
                </c:pt>
                <c:pt idx="214">
                  <c:v>1965</c:v>
                </c:pt>
                <c:pt idx="215">
                  <c:v>1966</c:v>
                </c:pt>
                <c:pt idx="216">
                  <c:v>1967</c:v>
                </c:pt>
                <c:pt idx="217">
                  <c:v>1968</c:v>
                </c:pt>
                <c:pt idx="218">
                  <c:v>1969</c:v>
                </c:pt>
                <c:pt idx="219">
                  <c:v>1970</c:v>
                </c:pt>
                <c:pt idx="220">
                  <c:v>1971</c:v>
                </c:pt>
                <c:pt idx="221">
                  <c:v>1972</c:v>
                </c:pt>
                <c:pt idx="222">
                  <c:v>1973</c:v>
                </c:pt>
                <c:pt idx="223">
                  <c:v>1974</c:v>
                </c:pt>
                <c:pt idx="224">
                  <c:v>1975</c:v>
                </c:pt>
                <c:pt idx="225">
                  <c:v>1976</c:v>
                </c:pt>
                <c:pt idx="226">
                  <c:v>1977</c:v>
                </c:pt>
                <c:pt idx="227">
                  <c:v>1978</c:v>
                </c:pt>
                <c:pt idx="228">
                  <c:v>1979</c:v>
                </c:pt>
                <c:pt idx="229">
                  <c:v>1980</c:v>
                </c:pt>
                <c:pt idx="230">
                  <c:v>1981</c:v>
                </c:pt>
                <c:pt idx="231">
                  <c:v>1982</c:v>
                </c:pt>
                <c:pt idx="232">
                  <c:v>1983</c:v>
                </c:pt>
                <c:pt idx="233">
                  <c:v>1984</c:v>
                </c:pt>
                <c:pt idx="234">
                  <c:v>1985</c:v>
                </c:pt>
                <c:pt idx="235">
                  <c:v>1986</c:v>
                </c:pt>
                <c:pt idx="236">
                  <c:v>1987</c:v>
                </c:pt>
                <c:pt idx="237">
                  <c:v>1988</c:v>
                </c:pt>
                <c:pt idx="238">
                  <c:v>1989</c:v>
                </c:pt>
                <c:pt idx="239">
                  <c:v>1990</c:v>
                </c:pt>
                <c:pt idx="240">
                  <c:v>1991</c:v>
                </c:pt>
                <c:pt idx="241">
                  <c:v>1992</c:v>
                </c:pt>
                <c:pt idx="242">
                  <c:v>1993</c:v>
                </c:pt>
                <c:pt idx="243">
                  <c:v>1994</c:v>
                </c:pt>
                <c:pt idx="244">
                  <c:v>1995</c:v>
                </c:pt>
                <c:pt idx="245">
                  <c:v>1996</c:v>
                </c:pt>
                <c:pt idx="246">
                  <c:v>1997</c:v>
                </c:pt>
                <c:pt idx="247">
                  <c:v>1998</c:v>
                </c:pt>
                <c:pt idx="248">
                  <c:v>1999</c:v>
                </c:pt>
                <c:pt idx="249">
                  <c:v>2000</c:v>
                </c:pt>
                <c:pt idx="250">
                  <c:v>2001</c:v>
                </c:pt>
                <c:pt idx="251">
                  <c:v>2002</c:v>
                </c:pt>
                <c:pt idx="252">
                  <c:v>2003</c:v>
                </c:pt>
                <c:pt idx="253">
                  <c:v>2004</c:v>
                </c:pt>
                <c:pt idx="254">
                  <c:v>2005</c:v>
                </c:pt>
                <c:pt idx="255">
                  <c:v>2006</c:v>
                </c:pt>
                <c:pt idx="256">
                  <c:v>2007</c:v>
                </c:pt>
                <c:pt idx="257">
                  <c:v>2008</c:v>
                </c:pt>
                <c:pt idx="258">
                  <c:v>2009</c:v>
                </c:pt>
                <c:pt idx="259">
                  <c:v>2010</c:v>
                </c:pt>
                <c:pt idx="260">
                  <c:v>2011</c:v>
                </c:pt>
                <c:pt idx="261">
                  <c:v>2012</c:v>
                </c:pt>
                <c:pt idx="262">
                  <c:v>2013</c:v>
                </c:pt>
                <c:pt idx="263">
                  <c:v>2014</c:v>
                </c:pt>
              </c:numCache>
            </c:numRef>
          </c:xVal>
          <c:yVal>
            <c:numRef>
              <c:f>'Emissions (CDIAC) + SUESS'!$E$6:$E$269</c:f>
              <c:numCache>
                <c:formatCode>General</c:formatCode>
                <c:ptCount val="264"/>
                <c:pt idx="0">
                  <c:v>1.5E-3</c:v>
                </c:pt>
                <c:pt idx="1">
                  <c:v>3.0000000000000001E-3</c:v>
                </c:pt>
                <c:pt idx="2">
                  <c:v>4.5000000000000005E-3</c:v>
                </c:pt>
                <c:pt idx="3">
                  <c:v>6.0000000000000001E-3</c:v>
                </c:pt>
                <c:pt idx="4">
                  <c:v>7.4999999999999997E-3</c:v>
                </c:pt>
                <c:pt idx="5">
                  <c:v>8.9999999999999993E-3</c:v>
                </c:pt>
                <c:pt idx="6">
                  <c:v>1.0499999999999999E-2</c:v>
                </c:pt>
                <c:pt idx="7">
                  <c:v>1.1999999999999999E-2</c:v>
                </c:pt>
                <c:pt idx="8">
                  <c:v>1.3499999999999998E-2</c:v>
                </c:pt>
                <c:pt idx="9">
                  <c:v>1.4999999999999998E-2</c:v>
                </c:pt>
                <c:pt idx="10">
                  <c:v>1.6499999999999997E-2</c:v>
                </c:pt>
                <c:pt idx="11">
                  <c:v>1.7999999999999999E-2</c:v>
                </c:pt>
                <c:pt idx="12">
                  <c:v>1.95E-2</c:v>
                </c:pt>
                <c:pt idx="13">
                  <c:v>2.1000000000000001E-2</c:v>
                </c:pt>
                <c:pt idx="14">
                  <c:v>2.2500000000000003E-2</c:v>
                </c:pt>
                <c:pt idx="15">
                  <c:v>2.4000000000000004E-2</c:v>
                </c:pt>
                <c:pt idx="16">
                  <c:v>2.5500000000000005E-2</c:v>
                </c:pt>
                <c:pt idx="17">
                  <c:v>2.7000000000000007E-2</c:v>
                </c:pt>
                <c:pt idx="18">
                  <c:v>2.8500000000000008E-2</c:v>
                </c:pt>
                <c:pt idx="19">
                  <c:v>3.0000000000000009E-2</c:v>
                </c:pt>
                <c:pt idx="20">
                  <c:v>3.2000000000000008E-2</c:v>
                </c:pt>
                <c:pt idx="21">
                  <c:v>3.4000000000000009E-2</c:v>
                </c:pt>
                <c:pt idx="22">
                  <c:v>3.6000000000000011E-2</c:v>
                </c:pt>
                <c:pt idx="23">
                  <c:v>3.8000000000000013E-2</c:v>
                </c:pt>
                <c:pt idx="24">
                  <c:v>4.0000000000000015E-2</c:v>
                </c:pt>
                <c:pt idx="25">
                  <c:v>4.2000000000000016E-2</c:v>
                </c:pt>
                <c:pt idx="26">
                  <c:v>4.4000000000000018E-2</c:v>
                </c:pt>
                <c:pt idx="27">
                  <c:v>4.600000000000002E-2</c:v>
                </c:pt>
                <c:pt idx="28">
                  <c:v>4.8000000000000022E-2</c:v>
                </c:pt>
                <c:pt idx="29">
                  <c:v>5.0000000000000024E-2</c:v>
                </c:pt>
                <c:pt idx="30">
                  <c:v>5.2500000000000026E-2</c:v>
                </c:pt>
                <c:pt idx="31">
                  <c:v>5.5000000000000028E-2</c:v>
                </c:pt>
                <c:pt idx="32">
                  <c:v>5.750000000000003E-2</c:v>
                </c:pt>
                <c:pt idx="33">
                  <c:v>6.0000000000000032E-2</c:v>
                </c:pt>
                <c:pt idx="34">
                  <c:v>6.2500000000000028E-2</c:v>
                </c:pt>
                <c:pt idx="35">
                  <c:v>6.500000000000003E-2</c:v>
                </c:pt>
                <c:pt idx="36">
                  <c:v>6.7500000000000032E-2</c:v>
                </c:pt>
                <c:pt idx="37">
                  <c:v>7.0000000000000034E-2</c:v>
                </c:pt>
                <c:pt idx="38">
                  <c:v>7.2500000000000037E-2</c:v>
                </c:pt>
                <c:pt idx="39">
                  <c:v>7.5000000000000039E-2</c:v>
                </c:pt>
                <c:pt idx="40">
                  <c:v>7.8000000000000042E-2</c:v>
                </c:pt>
                <c:pt idx="41">
                  <c:v>8.1000000000000044E-2</c:v>
                </c:pt>
                <c:pt idx="42">
                  <c:v>8.4000000000000047E-2</c:v>
                </c:pt>
                <c:pt idx="43">
                  <c:v>8.700000000000005E-2</c:v>
                </c:pt>
                <c:pt idx="44">
                  <c:v>9.0000000000000052E-2</c:v>
                </c:pt>
                <c:pt idx="45">
                  <c:v>9.3000000000000055E-2</c:v>
                </c:pt>
                <c:pt idx="46">
                  <c:v>9.6500000000000058E-2</c:v>
                </c:pt>
                <c:pt idx="47">
                  <c:v>0.10000000000000006</c:v>
                </c:pt>
                <c:pt idx="48">
                  <c:v>0.10350000000000006</c:v>
                </c:pt>
                <c:pt idx="49">
                  <c:v>0.10750000000000007</c:v>
                </c:pt>
                <c:pt idx="50">
                  <c:v>0.11150000000000007</c:v>
                </c:pt>
                <c:pt idx="51">
                  <c:v>0.11650000000000008</c:v>
                </c:pt>
                <c:pt idx="52">
                  <c:v>0.12100000000000008</c:v>
                </c:pt>
                <c:pt idx="53">
                  <c:v>0.12550000000000008</c:v>
                </c:pt>
                <c:pt idx="54">
                  <c:v>0.13000000000000009</c:v>
                </c:pt>
                <c:pt idx="55">
                  <c:v>0.13500000000000009</c:v>
                </c:pt>
                <c:pt idx="56">
                  <c:v>0.1400000000000001</c:v>
                </c:pt>
                <c:pt idx="57">
                  <c:v>0.1450000000000001</c:v>
                </c:pt>
                <c:pt idx="58">
                  <c:v>0.15000000000000011</c:v>
                </c:pt>
                <c:pt idx="59">
                  <c:v>0.15500000000000011</c:v>
                </c:pt>
                <c:pt idx="60">
                  <c:v>0.16050000000000011</c:v>
                </c:pt>
                <c:pt idx="61">
                  <c:v>0.16600000000000012</c:v>
                </c:pt>
                <c:pt idx="62">
                  <c:v>0.17150000000000012</c:v>
                </c:pt>
                <c:pt idx="63">
                  <c:v>0.17700000000000013</c:v>
                </c:pt>
                <c:pt idx="64">
                  <c:v>0.18300000000000013</c:v>
                </c:pt>
                <c:pt idx="65">
                  <c:v>0.18950000000000014</c:v>
                </c:pt>
                <c:pt idx="66">
                  <c:v>0.19650000000000015</c:v>
                </c:pt>
                <c:pt idx="67">
                  <c:v>0.20350000000000015</c:v>
                </c:pt>
                <c:pt idx="68">
                  <c:v>0.21050000000000016</c:v>
                </c:pt>
                <c:pt idx="69">
                  <c:v>0.21750000000000017</c:v>
                </c:pt>
                <c:pt idx="70">
                  <c:v>0.22450000000000017</c:v>
                </c:pt>
                <c:pt idx="71">
                  <c:v>0.23200000000000018</c:v>
                </c:pt>
                <c:pt idx="72">
                  <c:v>0.24000000000000019</c:v>
                </c:pt>
                <c:pt idx="73">
                  <c:v>0.24800000000000019</c:v>
                </c:pt>
                <c:pt idx="74">
                  <c:v>0.25650000000000017</c:v>
                </c:pt>
                <c:pt idx="75">
                  <c:v>0.26500000000000018</c:v>
                </c:pt>
                <c:pt idx="76">
                  <c:v>0.27400000000000019</c:v>
                </c:pt>
                <c:pt idx="77">
                  <c:v>0.2830000000000002</c:v>
                </c:pt>
                <c:pt idx="78">
                  <c:v>0.2920000000000002</c:v>
                </c:pt>
                <c:pt idx="79">
                  <c:v>0.30400000000000021</c:v>
                </c:pt>
                <c:pt idx="80">
                  <c:v>0.31550000000000022</c:v>
                </c:pt>
                <c:pt idx="81">
                  <c:v>0.32700000000000023</c:v>
                </c:pt>
                <c:pt idx="82">
                  <c:v>0.33900000000000025</c:v>
                </c:pt>
                <c:pt idx="83">
                  <c:v>0.35100000000000026</c:v>
                </c:pt>
                <c:pt idx="84">
                  <c:v>0.36350000000000027</c:v>
                </c:pt>
                <c:pt idx="85">
                  <c:v>0.37800000000000028</c:v>
                </c:pt>
                <c:pt idx="86">
                  <c:v>0.39250000000000029</c:v>
                </c:pt>
                <c:pt idx="87">
                  <c:v>0.40750000000000031</c:v>
                </c:pt>
                <c:pt idx="88">
                  <c:v>0.42300000000000032</c:v>
                </c:pt>
                <c:pt idx="89">
                  <c:v>0.43950000000000033</c:v>
                </c:pt>
                <c:pt idx="90">
                  <c:v>0.45650000000000035</c:v>
                </c:pt>
                <c:pt idx="91">
                  <c:v>0.47450000000000037</c:v>
                </c:pt>
                <c:pt idx="92">
                  <c:v>0.49300000000000038</c:v>
                </c:pt>
                <c:pt idx="93">
                  <c:v>0.5125000000000004</c:v>
                </c:pt>
                <c:pt idx="94">
                  <c:v>0.53400000000000036</c:v>
                </c:pt>
                <c:pt idx="95">
                  <c:v>0.55550000000000033</c:v>
                </c:pt>
                <c:pt idx="96">
                  <c:v>0.57850000000000035</c:v>
                </c:pt>
                <c:pt idx="97">
                  <c:v>0.60200000000000031</c:v>
                </c:pt>
                <c:pt idx="98">
                  <c:v>0.62700000000000033</c:v>
                </c:pt>
                <c:pt idx="99">
                  <c:v>0.65400000000000036</c:v>
                </c:pt>
                <c:pt idx="100">
                  <c:v>0.68100000000000038</c:v>
                </c:pt>
                <c:pt idx="101">
                  <c:v>0.70950000000000035</c:v>
                </c:pt>
                <c:pt idx="102">
                  <c:v>0.73900000000000032</c:v>
                </c:pt>
                <c:pt idx="103">
                  <c:v>0.7735000000000003</c:v>
                </c:pt>
                <c:pt idx="104">
                  <c:v>0.80900000000000027</c:v>
                </c:pt>
                <c:pt idx="105">
                  <c:v>0.84700000000000031</c:v>
                </c:pt>
                <c:pt idx="106">
                  <c:v>0.88550000000000029</c:v>
                </c:pt>
                <c:pt idx="107">
                  <c:v>0.92450000000000032</c:v>
                </c:pt>
                <c:pt idx="108">
                  <c:v>0.9660000000000003</c:v>
                </c:pt>
                <c:pt idx="109">
                  <c:v>1.0115000000000003</c:v>
                </c:pt>
                <c:pt idx="110">
                  <c:v>1.0590000000000004</c:v>
                </c:pt>
                <c:pt idx="111">
                  <c:v>1.1075000000000004</c:v>
                </c:pt>
                <c:pt idx="112">
                  <c:v>1.1595000000000004</c:v>
                </c:pt>
                <c:pt idx="113">
                  <c:v>1.2155000000000005</c:v>
                </c:pt>
                <c:pt idx="114">
                  <c:v>1.2750000000000004</c:v>
                </c:pt>
                <c:pt idx="115">
                  <c:v>1.3360000000000003</c:v>
                </c:pt>
                <c:pt idx="116">
                  <c:v>1.4010000000000002</c:v>
                </c:pt>
                <c:pt idx="117">
                  <c:v>1.4685000000000001</c:v>
                </c:pt>
                <c:pt idx="118">
                  <c:v>1.5395000000000001</c:v>
                </c:pt>
                <c:pt idx="119">
                  <c:v>1.613</c:v>
                </c:pt>
                <c:pt idx="120">
                  <c:v>1.6910000000000001</c:v>
                </c:pt>
                <c:pt idx="121">
                  <c:v>1.7775000000000001</c:v>
                </c:pt>
                <c:pt idx="122">
                  <c:v>1.8695000000000002</c:v>
                </c:pt>
                <c:pt idx="123">
                  <c:v>1.9565000000000001</c:v>
                </c:pt>
                <c:pt idx="124">
                  <c:v>2.0505</c:v>
                </c:pt>
                <c:pt idx="125">
                  <c:v>2.1459999999999999</c:v>
                </c:pt>
                <c:pt idx="126">
                  <c:v>2.2429999999999999</c:v>
                </c:pt>
                <c:pt idx="127">
                  <c:v>2.3409999999999997</c:v>
                </c:pt>
                <c:pt idx="128">
                  <c:v>2.4459999999999997</c:v>
                </c:pt>
                <c:pt idx="129">
                  <c:v>2.5639999999999996</c:v>
                </c:pt>
                <c:pt idx="130">
                  <c:v>2.6854999999999998</c:v>
                </c:pt>
                <c:pt idx="131">
                  <c:v>2.8134999999999999</c:v>
                </c:pt>
                <c:pt idx="132">
                  <c:v>2.9495</c:v>
                </c:pt>
                <c:pt idx="133">
                  <c:v>3.0870000000000002</c:v>
                </c:pt>
                <c:pt idx="134">
                  <c:v>3.2255000000000003</c:v>
                </c:pt>
                <c:pt idx="135">
                  <c:v>3.3660000000000001</c:v>
                </c:pt>
                <c:pt idx="136">
                  <c:v>3.5135000000000001</c:v>
                </c:pt>
                <c:pt idx="137">
                  <c:v>3.677</c:v>
                </c:pt>
                <c:pt idx="138">
                  <c:v>3.8405</c:v>
                </c:pt>
                <c:pt idx="139">
                  <c:v>4.0185000000000004</c:v>
                </c:pt>
                <c:pt idx="140">
                  <c:v>4.2045000000000003</c:v>
                </c:pt>
                <c:pt idx="141">
                  <c:v>4.3915000000000006</c:v>
                </c:pt>
                <c:pt idx="142">
                  <c:v>4.5765000000000002</c:v>
                </c:pt>
                <c:pt idx="143">
                  <c:v>4.7680000000000007</c:v>
                </c:pt>
                <c:pt idx="144">
                  <c:v>4.971000000000001</c:v>
                </c:pt>
                <c:pt idx="145">
                  <c:v>5.1805000000000012</c:v>
                </c:pt>
                <c:pt idx="146">
                  <c:v>5.400500000000001</c:v>
                </c:pt>
                <c:pt idx="147">
                  <c:v>5.6330000000000009</c:v>
                </c:pt>
                <c:pt idx="148">
                  <c:v>5.8865000000000007</c:v>
                </c:pt>
                <c:pt idx="149">
                  <c:v>6.1535000000000011</c:v>
                </c:pt>
                <c:pt idx="150">
                  <c:v>6.4295000000000009</c:v>
                </c:pt>
                <c:pt idx="151">
                  <c:v>6.7125000000000012</c:v>
                </c:pt>
                <c:pt idx="152">
                  <c:v>7.0210000000000008</c:v>
                </c:pt>
                <c:pt idx="153">
                  <c:v>7.3330000000000011</c:v>
                </c:pt>
                <c:pt idx="154">
                  <c:v>7.6645000000000012</c:v>
                </c:pt>
                <c:pt idx="155">
                  <c:v>8.0180000000000007</c:v>
                </c:pt>
                <c:pt idx="156">
                  <c:v>8.41</c:v>
                </c:pt>
                <c:pt idx="157">
                  <c:v>8.7850000000000001</c:v>
                </c:pt>
                <c:pt idx="158">
                  <c:v>9.1775000000000002</c:v>
                </c:pt>
                <c:pt idx="159">
                  <c:v>9.5869999999999997</c:v>
                </c:pt>
                <c:pt idx="160">
                  <c:v>10.004999999999999</c:v>
                </c:pt>
                <c:pt idx="161">
                  <c:v>10.4445</c:v>
                </c:pt>
                <c:pt idx="162">
                  <c:v>10.916</c:v>
                </c:pt>
                <c:pt idx="163">
                  <c:v>11.341000000000001</c:v>
                </c:pt>
                <c:pt idx="164">
                  <c:v>11.760000000000002</c:v>
                </c:pt>
                <c:pt idx="165">
                  <c:v>12.210500000000001</c:v>
                </c:pt>
                <c:pt idx="166">
                  <c:v>12.688000000000001</c:v>
                </c:pt>
                <c:pt idx="167">
                  <c:v>13.156000000000001</c:v>
                </c:pt>
                <c:pt idx="168">
                  <c:v>13.559000000000001</c:v>
                </c:pt>
                <c:pt idx="169">
                  <c:v>14.025</c:v>
                </c:pt>
                <c:pt idx="170">
                  <c:v>14.426500000000001</c:v>
                </c:pt>
                <c:pt idx="171">
                  <c:v>14.849</c:v>
                </c:pt>
                <c:pt idx="172">
                  <c:v>15.334</c:v>
                </c:pt>
                <c:pt idx="173">
                  <c:v>15.8155</c:v>
                </c:pt>
                <c:pt idx="174">
                  <c:v>16.303000000000001</c:v>
                </c:pt>
                <c:pt idx="175">
                  <c:v>16.794499999999999</c:v>
                </c:pt>
                <c:pt idx="176">
                  <c:v>17.325499999999998</c:v>
                </c:pt>
                <c:pt idx="177">
                  <c:v>17.857999999999997</c:v>
                </c:pt>
                <c:pt idx="178">
                  <c:v>18.430499999999999</c:v>
                </c:pt>
                <c:pt idx="179">
                  <c:v>18.956999999999997</c:v>
                </c:pt>
                <c:pt idx="180">
                  <c:v>19.426999999999996</c:v>
                </c:pt>
                <c:pt idx="181">
                  <c:v>19.850499999999997</c:v>
                </c:pt>
                <c:pt idx="182">
                  <c:v>20.296999999999997</c:v>
                </c:pt>
                <c:pt idx="183">
                  <c:v>20.783499999999997</c:v>
                </c:pt>
                <c:pt idx="184">
                  <c:v>21.296999999999997</c:v>
                </c:pt>
                <c:pt idx="185">
                  <c:v>21.861999999999998</c:v>
                </c:pt>
                <c:pt idx="186">
                  <c:v>22.4665</c:v>
                </c:pt>
                <c:pt idx="187">
                  <c:v>23.037500000000001</c:v>
                </c:pt>
                <c:pt idx="188">
                  <c:v>23.633500000000002</c:v>
                </c:pt>
                <c:pt idx="189">
                  <c:v>24.283000000000001</c:v>
                </c:pt>
                <c:pt idx="190">
                  <c:v>24.950000000000003</c:v>
                </c:pt>
                <c:pt idx="191">
                  <c:v>25.621000000000002</c:v>
                </c:pt>
                <c:pt idx="192">
                  <c:v>26.316500000000001</c:v>
                </c:pt>
                <c:pt idx="193">
                  <c:v>27.008000000000003</c:v>
                </c:pt>
                <c:pt idx="194">
                  <c:v>27.588000000000001</c:v>
                </c:pt>
                <c:pt idx="195">
                  <c:v>28.207000000000001</c:v>
                </c:pt>
                <c:pt idx="196">
                  <c:v>28.903000000000002</c:v>
                </c:pt>
                <c:pt idx="197">
                  <c:v>29.637500000000003</c:v>
                </c:pt>
                <c:pt idx="198">
                  <c:v>30.347000000000001</c:v>
                </c:pt>
                <c:pt idx="199">
                  <c:v>31.162000000000003</c:v>
                </c:pt>
                <c:pt idx="200">
                  <c:v>32.045500000000004</c:v>
                </c:pt>
                <c:pt idx="201">
                  <c:v>32.943000000000005</c:v>
                </c:pt>
                <c:pt idx="202">
                  <c:v>33.863500000000002</c:v>
                </c:pt>
                <c:pt idx="203">
                  <c:v>34.795999999999999</c:v>
                </c:pt>
                <c:pt idx="204">
                  <c:v>35.817</c:v>
                </c:pt>
                <c:pt idx="205">
                  <c:v>36.905500000000004</c:v>
                </c:pt>
                <c:pt idx="206">
                  <c:v>38.040500000000002</c:v>
                </c:pt>
                <c:pt idx="207">
                  <c:v>39.205500000000001</c:v>
                </c:pt>
                <c:pt idx="208">
                  <c:v>40.432499999999997</c:v>
                </c:pt>
                <c:pt idx="209">
                  <c:v>41.716999999999999</c:v>
                </c:pt>
                <c:pt idx="210">
                  <c:v>43.006999999999998</c:v>
                </c:pt>
                <c:pt idx="211">
                  <c:v>44.349999999999994</c:v>
                </c:pt>
                <c:pt idx="212">
                  <c:v>45.766499999999994</c:v>
                </c:pt>
                <c:pt idx="213">
                  <c:v>47.263999999999996</c:v>
                </c:pt>
                <c:pt idx="214">
                  <c:v>48.828999999999994</c:v>
                </c:pt>
                <c:pt idx="215">
                  <c:v>50.472999999999992</c:v>
                </c:pt>
                <c:pt idx="216">
                  <c:v>52.169499999999992</c:v>
                </c:pt>
                <c:pt idx="217">
                  <c:v>53.952499999999993</c:v>
                </c:pt>
                <c:pt idx="218">
                  <c:v>55.842499999999994</c:v>
                </c:pt>
                <c:pt idx="219">
                  <c:v>57.868999999999993</c:v>
                </c:pt>
                <c:pt idx="220">
                  <c:v>59.972999999999992</c:v>
                </c:pt>
                <c:pt idx="221">
                  <c:v>62.160999999999994</c:v>
                </c:pt>
                <c:pt idx="222">
                  <c:v>64.467999999999989</c:v>
                </c:pt>
                <c:pt idx="223">
                  <c:v>66.779499999999985</c:v>
                </c:pt>
                <c:pt idx="224">
                  <c:v>69.077499999999986</c:v>
                </c:pt>
                <c:pt idx="225">
                  <c:v>71.509499999999989</c:v>
                </c:pt>
                <c:pt idx="226">
                  <c:v>74.017499999999984</c:v>
                </c:pt>
                <c:pt idx="227">
                  <c:v>76.55449999999999</c:v>
                </c:pt>
                <c:pt idx="228">
                  <c:v>79.23299999999999</c:v>
                </c:pt>
                <c:pt idx="229">
                  <c:v>81.883499999999984</c:v>
                </c:pt>
                <c:pt idx="230">
                  <c:v>84.452499999999986</c:v>
                </c:pt>
                <c:pt idx="231">
                  <c:v>86.999499999999983</c:v>
                </c:pt>
                <c:pt idx="232">
                  <c:v>89.536999999999978</c:v>
                </c:pt>
                <c:pt idx="233">
                  <c:v>92.165999999999983</c:v>
                </c:pt>
                <c:pt idx="234">
                  <c:v>94.874499999999983</c:v>
                </c:pt>
                <c:pt idx="235">
                  <c:v>97.665999999999983</c:v>
                </c:pt>
                <c:pt idx="236">
                  <c:v>100.52849999999998</c:v>
                </c:pt>
                <c:pt idx="237">
                  <c:v>103.49649999999998</c:v>
                </c:pt>
                <c:pt idx="238">
                  <c:v>106.52949999999998</c:v>
                </c:pt>
                <c:pt idx="239">
                  <c:v>109.56649999999999</c:v>
                </c:pt>
                <c:pt idx="240">
                  <c:v>112.63749999999999</c:v>
                </c:pt>
                <c:pt idx="241">
                  <c:v>115.67649999999999</c:v>
                </c:pt>
                <c:pt idx="242">
                  <c:v>118.71149999999999</c:v>
                </c:pt>
                <c:pt idx="243">
                  <c:v>121.79849999999999</c:v>
                </c:pt>
                <c:pt idx="244">
                  <c:v>124.95099999999999</c:v>
                </c:pt>
                <c:pt idx="245">
                  <c:v>128.17499999999998</c:v>
                </c:pt>
                <c:pt idx="246">
                  <c:v>131.45299999999997</c:v>
                </c:pt>
                <c:pt idx="247">
                  <c:v>134.74099999999999</c:v>
                </c:pt>
                <c:pt idx="248">
                  <c:v>138.02149999999997</c:v>
                </c:pt>
                <c:pt idx="249">
                  <c:v>141.38799999999998</c:v>
                </c:pt>
                <c:pt idx="250">
                  <c:v>144.83449999999996</c:v>
                </c:pt>
                <c:pt idx="251">
                  <c:v>148.33149999999995</c:v>
                </c:pt>
                <c:pt idx="252">
                  <c:v>152.01949999999994</c:v>
                </c:pt>
                <c:pt idx="253">
                  <c:v>155.89099999999993</c:v>
                </c:pt>
                <c:pt idx="254">
                  <c:v>159.91199999999992</c:v>
                </c:pt>
                <c:pt idx="255">
                  <c:v>164.07999999999993</c:v>
                </c:pt>
                <c:pt idx="256">
                  <c:v>168.33149999999992</c:v>
                </c:pt>
                <c:pt idx="257">
                  <c:v>172.71949999999993</c:v>
                </c:pt>
                <c:pt idx="258">
                  <c:v>177.06799999999993</c:v>
                </c:pt>
                <c:pt idx="259">
                  <c:v>181.63199999999992</c:v>
                </c:pt>
                <c:pt idx="260">
                  <c:v>186.38349999999991</c:v>
                </c:pt>
                <c:pt idx="261">
                  <c:v>191.21999999999991</c:v>
                </c:pt>
                <c:pt idx="262">
                  <c:v>196.10649999999993</c:v>
                </c:pt>
                <c:pt idx="263">
                  <c:v>201.03399999999993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'Emissions (CDIAC) + SUESS'!$F$5</c:f>
              <c:strCache>
                <c:ptCount val="1"/>
                <c:pt idx="0">
                  <c:v>   50 % du cumul (ppm)</c:v>
                </c:pt>
              </c:strCache>
            </c:strRef>
          </c:tx>
          <c:marker>
            <c:symbol val="none"/>
          </c:marker>
          <c:xVal>
            <c:numRef>
              <c:f>'Emissions (CDIAC) + SUESS'!$A$6:$A$269</c:f>
              <c:numCache>
                <c:formatCode>General</c:formatCode>
                <c:ptCount val="264"/>
                <c:pt idx="0">
                  <c:v>1751</c:v>
                </c:pt>
                <c:pt idx="1">
                  <c:v>1752</c:v>
                </c:pt>
                <c:pt idx="2">
                  <c:v>1753</c:v>
                </c:pt>
                <c:pt idx="3">
                  <c:v>1754</c:v>
                </c:pt>
                <c:pt idx="4">
                  <c:v>1755</c:v>
                </c:pt>
                <c:pt idx="5">
                  <c:v>1756</c:v>
                </c:pt>
                <c:pt idx="6">
                  <c:v>1757</c:v>
                </c:pt>
                <c:pt idx="7">
                  <c:v>1758</c:v>
                </c:pt>
                <c:pt idx="8">
                  <c:v>1759</c:v>
                </c:pt>
                <c:pt idx="9">
                  <c:v>1760</c:v>
                </c:pt>
                <c:pt idx="10">
                  <c:v>1761</c:v>
                </c:pt>
                <c:pt idx="11">
                  <c:v>1762</c:v>
                </c:pt>
                <c:pt idx="12">
                  <c:v>1763</c:v>
                </c:pt>
                <c:pt idx="13">
                  <c:v>1764</c:v>
                </c:pt>
                <c:pt idx="14">
                  <c:v>1765</c:v>
                </c:pt>
                <c:pt idx="15">
                  <c:v>1766</c:v>
                </c:pt>
                <c:pt idx="16">
                  <c:v>1767</c:v>
                </c:pt>
                <c:pt idx="17">
                  <c:v>1768</c:v>
                </c:pt>
                <c:pt idx="18">
                  <c:v>1769</c:v>
                </c:pt>
                <c:pt idx="19">
                  <c:v>1770</c:v>
                </c:pt>
                <c:pt idx="20">
                  <c:v>1771</c:v>
                </c:pt>
                <c:pt idx="21">
                  <c:v>1772</c:v>
                </c:pt>
                <c:pt idx="22">
                  <c:v>1773</c:v>
                </c:pt>
                <c:pt idx="23">
                  <c:v>1774</c:v>
                </c:pt>
                <c:pt idx="24">
                  <c:v>1775</c:v>
                </c:pt>
                <c:pt idx="25">
                  <c:v>1776</c:v>
                </c:pt>
                <c:pt idx="26">
                  <c:v>1777</c:v>
                </c:pt>
                <c:pt idx="27">
                  <c:v>1778</c:v>
                </c:pt>
                <c:pt idx="28">
                  <c:v>1779</c:v>
                </c:pt>
                <c:pt idx="29">
                  <c:v>1780</c:v>
                </c:pt>
                <c:pt idx="30">
                  <c:v>1781</c:v>
                </c:pt>
                <c:pt idx="31">
                  <c:v>1782</c:v>
                </c:pt>
                <c:pt idx="32">
                  <c:v>1783</c:v>
                </c:pt>
                <c:pt idx="33">
                  <c:v>1784</c:v>
                </c:pt>
                <c:pt idx="34">
                  <c:v>1785</c:v>
                </c:pt>
                <c:pt idx="35">
                  <c:v>1786</c:v>
                </c:pt>
                <c:pt idx="36">
                  <c:v>1787</c:v>
                </c:pt>
                <c:pt idx="37">
                  <c:v>1788</c:v>
                </c:pt>
                <c:pt idx="38">
                  <c:v>1789</c:v>
                </c:pt>
                <c:pt idx="39">
                  <c:v>1790</c:v>
                </c:pt>
                <c:pt idx="40">
                  <c:v>1791</c:v>
                </c:pt>
                <c:pt idx="41">
                  <c:v>1792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1799</c:v>
                </c:pt>
                <c:pt idx="49">
                  <c:v>1800</c:v>
                </c:pt>
                <c:pt idx="50">
                  <c:v>1801</c:v>
                </c:pt>
                <c:pt idx="51">
                  <c:v>1802</c:v>
                </c:pt>
                <c:pt idx="52">
                  <c:v>1803</c:v>
                </c:pt>
                <c:pt idx="53">
                  <c:v>1804</c:v>
                </c:pt>
                <c:pt idx="54">
                  <c:v>1805</c:v>
                </c:pt>
                <c:pt idx="55">
                  <c:v>1806</c:v>
                </c:pt>
                <c:pt idx="56">
                  <c:v>1807</c:v>
                </c:pt>
                <c:pt idx="57">
                  <c:v>1808</c:v>
                </c:pt>
                <c:pt idx="58">
                  <c:v>1809</c:v>
                </c:pt>
                <c:pt idx="59">
                  <c:v>1810</c:v>
                </c:pt>
                <c:pt idx="60">
                  <c:v>1811</c:v>
                </c:pt>
                <c:pt idx="61">
                  <c:v>1812</c:v>
                </c:pt>
                <c:pt idx="62">
                  <c:v>1813</c:v>
                </c:pt>
                <c:pt idx="63">
                  <c:v>1814</c:v>
                </c:pt>
                <c:pt idx="64">
                  <c:v>1815</c:v>
                </c:pt>
                <c:pt idx="65">
                  <c:v>1816</c:v>
                </c:pt>
                <c:pt idx="66">
                  <c:v>1817</c:v>
                </c:pt>
                <c:pt idx="67">
                  <c:v>1818</c:v>
                </c:pt>
                <c:pt idx="68">
                  <c:v>1819</c:v>
                </c:pt>
                <c:pt idx="69">
                  <c:v>1820</c:v>
                </c:pt>
                <c:pt idx="70">
                  <c:v>1821</c:v>
                </c:pt>
                <c:pt idx="71">
                  <c:v>1822</c:v>
                </c:pt>
                <c:pt idx="72">
                  <c:v>1823</c:v>
                </c:pt>
                <c:pt idx="73">
                  <c:v>1824</c:v>
                </c:pt>
                <c:pt idx="74">
                  <c:v>1825</c:v>
                </c:pt>
                <c:pt idx="75">
                  <c:v>1826</c:v>
                </c:pt>
                <c:pt idx="76">
                  <c:v>1827</c:v>
                </c:pt>
                <c:pt idx="77">
                  <c:v>1828</c:v>
                </c:pt>
                <c:pt idx="78">
                  <c:v>1829</c:v>
                </c:pt>
                <c:pt idx="79">
                  <c:v>1830</c:v>
                </c:pt>
                <c:pt idx="80">
                  <c:v>1831</c:v>
                </c:pt>
                <c:pt idx="81">
                  <c:v>1832</c:v>
                </c:pt>
                <c:pt idx="82">
                  <c:v>1833</c:v>
                </c:pt>
                <c:pt idx="83">
                  <c:v>1834</c:v>
                </c:pt>
                <c:pt idx="84">
                  <c:v>1835</c:v>
                </c:pt>
                <c:pt idx="85">
                  <c:v>1836</c:v>
                </c:pt>
                <c:pt idx="86">
                  <c:v>1837</c:v>
                </c:pt>
                <c:pt idx="87">
                  <c:v>1838</c:v>
                </c:pt>
                <c:pt idx="88">
                  <c:v>1839</c:v>
                </c:pt>
                <c:pt idx="89">
                  <c:v>1840</c:v>
                </c:pt>
                <c:pt idx="90">
                  <c:v>1841</c:v>
                </c:pt>
                <c:pt idx="91">
                  <c:v>1842</c:v>
                </c:pt>
                <c:pt idx="92">
                  <c:v>1843</c:v>
                </c:pt>
                <c:pt idx="93">
                  <c:v>1844</c:v>
                </c:pt>
                <c:pt idx="94">
                  <c:v>1845</c:v>
                </c:pt>
                <c:pt idx="95">
                  <c:v>1846</c:v>
                </c:pt>
                <c:pt idx="96">
                  <c:v>1847</c:v>
                </c:pt>
                <c:pt idx="97">
                  <c:v>1848</c:v>
                </c:pt>
                <c:pt idx="98">
                  <c:v>1849</c:v>
                </c:pt>
                <c:pt idx="99">
                  <c:v>1850</c:v>
                </c:pt>
                <c:pt idx="100">
                  <c:v>1851</c:v>
                </c:pt>
                <c:pt idx="101">
                  <c:v>1852</c:v>
                </c:pt>
                <c:pt idx="102">
                  <c:v>1853</c:v>
                </c:pt>
                <c:pt idx="103">
                  <c:v>1854</c:v>
                </c:pt>
                <c:pt idx="104">
                  <c:v>1855</c:v>
                </c:pt>
                <c:pt idx="105">
                  <c:v>1856</c:v>
                </c:pt>
                <c:pt idx="106">
                  <c:v>1857</c:v>
                </c:pt>
                <c:pt idx="107">
                  <c:v>1858</c:v>
                </c:pt>
                <c:pt idx="108">
                  <c:v>1859</c:v>
                </c:pt>
                <c:pt idx="109">
                  <c:v>1860</c:v>
                </c:pt>
                <c:pt idx="110">
                  <c:v>1861</c:v>
                </c:pt>
                <c:pt idx="111">
                  <c:v>1862</c:v>
                </c:pt>
                <c:pt idx="112">
                  <c:v>1863</c:v>
                </c:pt>
                <c:pt idx="113">
                  <c:v>1864</c:v>
                </c:pt>
                <c:pt idx="114">
                  <c:v>1865</c:v>
                </c:pt>
                <c:pt idx="115">
                  <c:v>1866</c:v>
                </c:pt>
                <c:pt idx="116">
                  <c:v>1867</c:v>
                </c:pt>
                <c:pt idx="117">
                  <c:v>1868</c:v>
                </c:pt>
                <c:pt idx="118">
                  <c:v>1869</c:v>
                </c:pt>
                <c:pt idx="119">
                  <c:v>1870</c:v>
                </c:pt>
                <c:pt idx="120">
                  <c:v>1871</c:v>
                </c:pt>
                <c:pt idx="121">
                  <c:v>1872</c:v>
                </c:pt>
                <c:pt idx="122">
                  <c:v>1873</c:v>
                </c:pt>
                <c:pt idx="123">
                  <c:v>1874</c:v>
                </c:pt>
                <c:pt idx="124">
                  <c:v>1875</c:v>
                </c:pt>
                <c:pt idx="125">
                  <c:v>1876</c:v>
                </c:pt>
                <c:pt idx="126">
                  <c:v>1877</c:v>
                </c:pt>
                <c:pt idx="127">
                  <c:v>1878</c:v>
                </c:pt>
                <c:pt idx="128">
                  <c:v>1879</c:v>
                </c:pt>
                <c:pt idx="129">
                  <c:v>1880</c:v>
                </c:pt>
                <c:pt idx="130">
                  <c:v>1881</c:v>
                </c:pt>
                <c:pt idx="131">
                  <c:v>1882</c:v>
                </c:pt>
                <c:pt idx="132">
                  <c:v>1883</c:v>
                </c:pt>
                <c:pt idx="133">
                  <c:v>1884</c:v>
                </c:pt>
                <c:pt idx="134">
                  <c:v>1885</c:v>
                </c:pt>
                <c:pt idx="135">
                  <c:v>1886</c:v>
                </c:pt>
                <c:pt idx="136">
                  <c:v>1887</c:v>
                </c:pt>
                <c:pt idx="137">
                  <c:v>1888</c:v>
                </c:pt>
                <c:pt idx="138">
                  <c:v>1889</c:v>
                </c:pt>
                <c:pt idx="139">
                  <c:v>1890</c:v>
                </c:pt>
                <c:pt idx="140">
                  <c:v>1891</c:v>
                </c:pt>
                <c:pt idx="141">
                  <c:v>1892</c:v>
                </c:pt>
                <c:pt idx="142">
                  <c:v>1893</c:v>
                </c:pt>
                <c:pt idx="143">
                  <c:v>1894</c:v>
                </c:pt>
                <c:pt idx="144">
                  <c:v>1895</c:v>
                </c:pt>
                <c:pt idx="145">
                  <c:v>1896</c:v>
                </c:pt>
                <c:pt idx="146">
                  <c:v>1897</c:v>
                </c:pt>
                <c:pt idx="147">
                  <c:v>1898</c:v>
                </c:pt>
                <c:pt idx="148">
                  <c:v>1899</c:v>
                </c:pt>
                <c:pt idx="149">
                  <c:v>1900</c:v>
                </c:pt>
                <c:pt idx="150">
                  <c:v>1901</c:v>
                </c:pt>
                <c:pt idx="151">
                  <c:v>1902</c:v>
                </c:pt>
                <c:pt idx="152">
                  <c:v>1903</c:v>
                </c:pt>
                <c:pt idx="153">
                  <c:v>1904</c:v>
                </c:pt>
                <c:pt idx="154">
                  <c:v>1905</c:v>
                </c:pt>
                <c:pt idx="155">
                  <c:v>1906</c:v>
                </c:pt>
                <c:pt idx="156">
                  <c:v>1907</c:v>
                </c:pt>
                <c:pt idx="157">
                  <c:v>1908</c:v>
                </c:pt>
                <c:pt idx="158">
                  <c:v>1909</c:v>
                </c:pt>
                <c:pt idx="159">
                  <c:v>1910</c:v>
                </c:pt>
                <c:pt idx="160">
                  <c:v>1911</c:v>
                </c:pt>
                <c:pt idx="161">
                  <c:v>1912</c:v>
                </c:pt>
                <c:pt idx="162">
                  <c:v>1913</c:v>
                </c:pt>
                <c:pt idx="163">
                  <c:v>1914</c:v>
                </c:pt>
                <c:pt idx="164">
                  <c:v>1915</c:v>
                </c:pt>
                <c:pt idx="165">
                  <c:v>1916</c:v>
                </c:pt>
                <c:pt idx="166">
                  <c:v>1917</c:v>
                </c:pt>
                <c:pt idx="167">
                  <c:v>1918</c:v>
                </c:pt>
                <c:pt idx="168">
                  <c:v>1919</c:v>
                </c:pt>
                <c:pt idx="169">
                  <c:v>1920</c:v>
                </c:pt>
                <c:pt idx="170">
                  <c:v>1921</c:v>
                </c:pt>
                <c:pt idx="171">
                  <c:v>1922</c:v>
                </c:pt>
                <c:pt idx="172">
                  <c:v>1923</c:v>
                </c:pt>
                <c:pt idx="173">
                  <c:v>1924</c:v>
                </c:pt>
                <c:pt idx="174">
                  <c:v>1925</c:v>
                </c:pt>
                <c:pt idx="175">
                  <c:v>1926</c:v>
                </c:pt>
                <c:pt idx="176">
                  <c:v>1927</c:v>
                </c:pt>
                <c:pt idx="177">
                  <c:v>1928</c:v>
                </c:pt>
                <c:pt idx="178">
                  <c:v>1929</c:v>
                </c:pt>
                <c:pt idx="179">
                  <c:v>1930</c:v>
                </c:pt>
                <c:pt idx="180">
                  <c:v>1931</c:v>
                </c:pt>
                <c:pt idx="181">
                  <c:v>1932</c:v>
                </c:pt>
                <c:pt idx="182">
                  <c:v>1933</c:v>
                </c:pt>
                <c:pt idx="183">
                  <c:v>1934</c:v>
                </c:pt>
                <c:pt idx="184">
                  <c:v>1935</c:v>
                </c:pt>
                <c:pt idx="185">
                  <c:v>1936</c:v>
                </c:pt>
                <c:pt idx="186">
                  <c:v>1937</c:v>
                </c:pt>
                <c:pt idx="187">
                  <c:v>1938</c:v>
                </c:pt>
                <c:pt idx="188">
                  <c:v>1939</c:v>
                </c:pt>
                <c:pt idx="189">
                  <c:v>1940</c:v>
                </c:pt>
                <c:pt idx="190">
                  <c:v>1941</c:v>
                </c:pt>
                <c:pt idx="191">
                  <c:v>1942</c:v>
                </c:pt>
                <c:pt idx="192">
                  <c:v>1943</c:v>
                </c:pt>
                <c:pt idx="193">
                  <c:v>1944</c:v>
                </c:pt>
                <c:pt idx="194">
                  <c:v>1945</c:v>
                </c:pt>
                <c:pt idx="195">
                  <c:v>1946</c:v>
                </c:pt>
                <c:pt idx="196">
                  <c:v>1947</c:v>
                </c:pt>
                <c:pt idx="197">
                  <c:v>1948</c:v>
                </c:pt>
                <c:pt idx="198">
                  <c:v>1949</c:v>
                </c:pt>
                <c:pt idx="199">
                  <c:v>1950</c:v>
                </c:pt>
                <c:pt idx="200">
                  <c:v>1951</c:v>
                </c:pt>
                <c:pt idx="201">
                  <c:v>1952</c:v>
                </c:pt>
                <c:pt idx="202">
                  <c:v>1953</c:v>
                </c:pt>
                <c:pt idx="203">
                  <c:v>1954</c:v>
                </c:pt>
                <c:pt idx="204">
                  <c:v>1955</c:v>
                </c:pt>
                <c:pt idx="205">
                  <c:v>1956</c:v>
                </c:pt>
                <c:pt idx="206">
                  <c:v>1957</c:v>
                </c:pt>
                <c:pt idx="207">
                  <c:v>1958</c:v>
                </c:pt>
                <c:pt idx="208">
                  <c:v>1959</c:v>
                </c:pt>
                <c:pt idx="209">
                  <c:v>1960</c:v>
                </c:pt>
                <c:pt idx="210">
                  <c:v>1961</c:v>
                </c:pt>
                <c:pt idx="211">
                  <c:v>1962</c:v>
                </c:pt>
                <c:pt idx="212">
                  <c:v>1963</c:v>
                </c:pt>
                <c:pt idx="213">
                  <c:v>1964</c:v>
                </c:pt>
                <c:pt idx="214">
                  <c:v>1965</c:v>
                </c:pt>
                <c:pt idx="215">
                  <c:v>1966</c:v>
                </c:pt>
                <c:pt idx="216">
                  <c:v>1967</c:v>
                </c:pt>
                <c:pt idx="217">
                  <c:v>1968</c:v>
                </c:pt>
                <c:pt idx="218">
                  <c:v>1969</c:v>
                </c:pt>
                <c:pt idx="219">
                  <c:v>1970</c:v>
                </c:pt>
                <c:pt idx="220">
                  <c:v>1971</c:v>
                </c:pt>
                <c:pt idx="221">
                  <c:v>1972</c:v>
                </c:pt>
                <c:pt idx="222">
                  <c:v>1973</c:v>
                </c:pt>
                <c:pt idx="223">
                  <c:v>1974</c:v>
                </c:pt>
                <c:pt idx="224">
                  <c:v>1975</c:v>
                </c:pt>
                <c:pt idx="225">
                  <c:v>1976</c:v>
                </c:pt>
                <c:pt idx="226">
                  <c:v>1977</c:v>
                </c:pt>
                <c:pt idx="227">
                  <c:v>1978</c:v>
                </c:pt>
                <c:pt idx="228">
                  <c:v>1979</c:v>
                </c:pt>
                <c:pt idx="229">
                  <c:v>1980</c:v>
                </c:pt>
                <c:pt idx="230">
                  <c:v>1981</c:v>
                </c:pt>
                <c:pt idx="231">
                  <c:v>1982</c:v>
                </c:pt>
                <c:pt idx="232">
                  <c:v>1983</c:v>
                </c:pt>
                <c:pt idx="233">
                  <c:v>1984</c:v>
                </c:pt>
                <c:pt idx="234">
                  <c:v>1985</c:v>
                </c:pt>
                <c:pt idx="235">
                  <c:v>1986</c:v>
                </c:pt>
                <c:pt idx="236">
                  <c:v>1987</c:v>
                </c:pt>
                <c:pt idx="237">
                  <c:v>1988</c:v>
                </c:pt>
                <c:pt idx="238">
                  <c:v>1989</c:v>
                </c:pt>
                <c:pt idx="239">
                  <c:v>1990</c:v>
                </c:pt>
                <c:pt idx="240">
                  <c:v>1991</c:v>
                </c:pt>
                <c:pt idx="241">
                  <c:v>1992</c:v>
                </c:pt>
                <c:pt idx="242">
                  <c:v>1993</c:v>
                </c:pt>
                <c:pt idx="243">
                  <c:v>1994</c:v>
                </c:pt>
                <c:pt idx="244">
                  <c:v>1995</c:v>
                </c:pt>
                <c:pt idx="245">
                  <c:v>1996</c:v>
                </c:pt>
                <c:pt idx="246">
                  <c:v>1997</c:v>
                </c:pt>
                <c:pt idx="247">
                  <c:v>1998</c:v>
                </c:pt>
                <c:pt idx="248">
                  <c:v>1999</c:v>
                </c:pt>
                <c:pt idx="249">
                  <c:v>2000</c:v>
                </c:pt>
                <c:pt idx="250">
                  <c:v>2001</c:v>
                </c:pt>
                <c:pt idx="251">
                  <c:v>2002</c:v>
                </c:pt>
                <c:pt idx="252">
                  <c:v>2003</c:v>
                </c:pt>
                <c:pt idx="253">
                  <c:v>2004</c:v>
                </c:pt>
                <c:pt idx="254">
                  <c:v>2005</c:v>
                </c:pt>
                <c:pt idx="255">
                  <c:v>2006</c:v>
                </c:pt>
                <c:pt idx="256">
                  <c:v>2007</c:v>
                </c:pt>
                <c:pt idx="257">
                  <c:v>2008</c:v>
                </c:pt>
                <c:pt idx="258">
                  <c:v>2009</c:v>
                </c:pt>
                <c:pt idx="259">
                  <c:v>2010</c:v>
                </c:pt>
                <c:pt idx="260">
                  <c:v>2011</c:v>
                </c:pt>
                <c:pt idx="261">
                  <c:v>2012</c:v>
                </c:pt>
                <c:pt idx="262">
                  <c:v>2013</c:v>
                </c:pt>
                <c:pt idx="263">
                  <c:v>2014</c:v>
                </c:pt>
              </c:numCache>
            </c:numRef>
          </c:xVal>
          <c:yVal>
            <c:numRef>
              <c:f>'Emissions (CDIAC) + SUESS'!$F$6:$F$269</c:f>
              <c:numCache>
                <c:formatCode>0.00</c:formatCode>
                <c:ptCount val="264"/>
                <c:pt idx="0">
                  <c:v>7.0754716981132071E-4</c:v>
                </c:pt>
                <c:pt idx="1">
                  <c:v>1.4150943396226414E-3</c:v>
                </c:pt>
                <c:pt idx="2">
                  <c:v>2.1226415094339622E-3</c:v>
                </c:pt>
                <c:pt idx="3">
                  <c:v>2.8301886792452828E-3</c:v>
                </c:pt>
                <c:pt idx="4">
                  <c:v>3.5377358490566034E-3</c:v>
                </c:pt>
                <c:pt idx="5">
                  <c:v>4.2452830188679236E-3</c:v>
                </c:pt>
                <c:pt idx="6">
                  <c:v>4.9528301886792442E-3</c:v>
                </c:pt>
                <c:pt idx="7">
                  <c:v>5.6603773584905648E-3</c:v>
                </c:pt>
                <c:pt idx="8">
                  <c:v>6.3679245283018854E-3</c:v>
                </c:pt>
                <c:pt idx="9">
                  <c:v>7.075471698113206E-3</c:v>
                </c:pt>
                <c:pt idx="10">
                  <c:v>7.7830188679245266E-3</c:v>
                </c:pt>
                <c:pt idx="11">
                  <c:v>8.4905660377358472E-3</c:v>
                </c:pt>
                <c:pt idx="12">
                  <c:v>9.1981132075471695E-3</c:v>
                </c:pt>
                <c:pt idx="13">
                  <c:v>9.9056603773584901E-3</c:v>
                </c:pt>
                <c:pt idx="14">
                  <c:v>1.0613207547169812E-2</c:v>
                </c:pt>
                <c:pt idx="15">
                  <c:v>1.1320754716981133E-2</c:v>
                </c:pt>
                <c:pt idx="16">
                  <c:v>1.2028301886792455E-2</c:v>
                </c:pt>
                <c:pt idx="17">
                  <c:v>1.2735849056603776E-2</c:v>
                </c:pt>
                <c:pt idx="18">
                  <c:v>1.3443396226415097E-2</c:v>
                </c:pt>
                <c:pt idx="19">
                  <c:v>1.4150943396226419E-2</c:v>
                </c:pt>
                <c:pt idx="20">
                  <c:v>1.5094339622641513E-2</c:v>
                </c:pt>
                <c:pt idx="21">
                  <c:v>1.6037735849056607E-2</c:v>
                </c:pt>
                <c:pt idx="22">
                  <c:v>1.6981132075471701E-2</c:v>
                </c:pt>
                <c:pt idx="23">
                  <c:v>1.7924528301886799E-2</c:v>
                </c:pt>
                <c:pt idx="24">
                  <c:v>1.8867924528301893E-2</c:v>
                </c:pt>
                <c:pt idx="25">
                  <c:v>1.9811320754716987E-2</c:v>
                </c:pt>
                <c:pt idx="26">
                  <c:v>2.0754716981132085E-2</c:v>
                </c:pt>
                <c:pt idx="27">
                  <c:v>2.1698113207547179E-2</c:v>
                </c:pt>
                <c:pt idx="28">
                  <c:v>2.2641509433962273E-2</c:v>
                </c:pt>
                <c:pt idx="29">
                  <c:v>2.3584905660377367E-2</c:v>
                </c:pt>
                <c:pt idx="30">
                  <c:v>2.4764150943396238E-2</c:v>
                </c:pt>
                <c:pt idx="31">
                  <c:v>2.5943396226415106E-2</c:v>
                </c:pt>
                <c:pt idx="32">
                  <c:v>2.7122641509433974E-2</c:v>
                </c:pt>
                <c:pt idx="33">
                  <c:v>2.8301886792452845E-2</c:v>
                </c:pt>
                <c:pt idx="34">
                  <c:v>2.9481132075471709E-2</c:v>
                </c:pt>
                <c:pt idx="35">
                  <c:v>3.066037735849058E-2</c:v>
                </c:pt>
                <c:pt idx="36">
                  <c:v>3.1839622641509448E-2</c:v>
                </c:pt>
                <c:pt idx="37">
                  <c:v>3.3018867924528315E-2</c:v>
                </c:pt>
                <c:pt idx="38">
                  <c:v>3.4198113207547183E-2</c:v>
                </c:pt>
                <c:pt idx="39">
                  <c:v>3.5377358490566058E-2</c:v>
                </c:pt>
                <c:pt idx="40">
                  <c:v>3.6792452830188699E-2</c:v>
                </c:pt>
                <c:pt idx="41">
                  <c:v>3.820754716981134E-2</c:v>
                </c:pt>
                <c:pt idx="42">
                  <c:v>3.9622641509433981E-2</c:v>
                </c:pt>
                <c:pt idx="43">
                  <c:v>4.1037735849056622E-2</c:v>
                </c:pt>
                <c:pt idx="44">
                  <c:v>4.2452830188679271E-2</c:v>
                </c:pt>
                <c:pt idx="45">
                  <c:v>4.3867924528301912E-2</c:v>
                </c:pt>
                <c:pt idx="46">
                  <c:v>4.5518867924528326E-2</c:v>
                </c:pt>
                <c:pt idx="47">
                  <c:v>4.7169811320754741E-2</c:v>
                </c:pt>
                <c:pt idx="48">
                  <c:v>4.8820754716981163E-2</c:v>
                </c:pt>
                <c:pt idx="49">
                  <c:v>5.0707547169811351E-2</c:v>
                </c:pt>
                <c:pt idx="50">
                  <c:v>5.2594339622641539E-2</c:v>
                </c:pt>
                <c:pt idx="51">
                  <c:v>5.4952830188679282E-2</c:v>
                </c:pt>
                <c:pt idx="52">
                  <c:v>5.7075471698113243E-2</c:v>
                </c:pt>
                <c:pt idx="53">
                  <c:v>5.9198113207547205E-2</c:v>
                </c:pt>
                <c:pt idx="54">
                  <c:v>6.1320754716981167E-2</c:v>
                </c:pt>
                <c:pt idx="55">
                  <c:v>6.3679245283018909E-2</c:v>
                </c:pt>
                <c:pt idx="56">
                  <c:v>6.6037735849056645E-2</c:v>
                </c:pt>
                <c:pt idx="57">
                  <c:v>6.839622641509438E-2</c:v>
                </c:pt>
                <c:pt idx="58">
                  <c:v>7.0754716981132115E-2</c:v>
                </c:pt>
                <c:pt idx="59">
                  <c:v>7.3113207547169864E-2</c:v>
                </c:pt>
                <c:pt idx="60">
                  <c:v>7.5707547169811373E-2</c:v>
                </c:pt>
                <c:pt idx="61">
                  <c:v>7.8301886792452882E-2</c:v>
                </c:pt>
                <c:pt idx="62">
                  <c:v>8.0896226415094391E-2</c:v>
                </c:pt>
                <c:pt idx="63">
                  <c:v>8.34905660377359E-2</c:v>
                </c:pt>
                <c:pt idx="64">
                  <c:v>8.6320754716981196E-2</c:v>
                </c:pt>
                <c:pt idx="65">
                  <c:v>8.9386792452830252E-2</c:v>
                </c:pt>
                <c:pt idx="66">
                  <c:v>9.2688679245283082E-2</c:v>
                </c:pt>
                <c:pt idx="67">
                  <c:v>9.5990566037735911E-2</c:v>
                </c:pt>
                <c:pt idx="68">
                  <c:v>9.9292452830188754E-2</c:v>
                </c:pt>
                <c:pt idx="69">
                  <c:v>0.10259433962264158</c:v>
                </c:pt>
                <c:pt idx="70">
                  <c:v>0.10589622641509441</c:v>
                </c:pt>
                <c:pt idx="71">
                  <c:v>0.10943396226415102</c:v>
                </c:pt>
                <c:pt idx="72">
                  <c:v>0.11320754716981141</c:v>
                </c:pt>
                <c:pt idx="73">
                  <c:v>0.11698113207547178</c:v>
                </c:pt>
                <c:pt idx="74">
                  <c:v>0.12099056603773592</c:v>
                </c:pt>
                <c:pt idx="75">
                  <c:v>0.12500000000000008</c:v>
                </c:pt>
                <c:pt idx="76">
                  <c:v>0.12924528301886801</c:v>
                </c:pt>
                <c:pt idx="77">
                  <c:v>0.13349056603773593</c:v>
                </c:pt>
                <c:pt idx="78">
                  <c:v>0.13773584905660385</c:v>
                </c:pt>
                <c:pt idx="79">
                  <c:v>0.14339622641509445</c:v>
                </c:pt>
                <c:pt idx="80">
                  <c:v>0.14882075471698122</c:v>
                </c:pt>
                <c:pt idx="81">
                  <c:v>0.15424528301886803</c:v>
                </c:pt>
                <c:pt idx="82">
                  <c:v>0.15990566037735859</c:v>
                </c:pt>
                <c:pt idx="83">
                  <c:v>0.16556603773584916</c:v>
                </c:pt>
                <c:pt idx="84">
                  <c:v>0.17146226415094351</c:v>
                </c:pt>
                <c:pt idx="85">
                  <c:v>0.17830188679245296</c:v>
                </c:pt>
                <c:pt idx="86">
                  <c:v>0.1851415094339624</c:v>
                </c:pt>
                <c:pt idx="87">
                  <c:v>0.19221698113207561</c:v>
                </c:pt>
                <c:pt idx="88">
                  <c:v>0.1995283018867926</c:v>
                </c:pt>
                <c:pt idx="89">
                  <c:v>0.20731132075471712</c:v>
                </c:pt>
                <c:pt idx="90">
                  <c:v>0.21533018867924544</c:v>
                </c:pt>
                <c:pt idx="91">
                  <c:v>0.22382075471698129</c:v>
                </c:pt>
                <c:pt idx="92">
                  <c:v>0.23254716981132093</c:v>
                </c:pt>
                <c:pt idx="93">
                  <c:v>0.24174528301886811</c:v>
                </c:pt>
                <c:pt idx="94">
                  <c:v>0.25188679245283035</c:v>
                </c:pt>
                <c:pt idx="95">
                  <c:v>0.2620283018867926</c:v>
                </c:pt>
                <c:pt idx="96">
                  <c:v>0.27287735849056621</c:v>
                </c:pt>
                <c:pt idx="97">
                  <c:v>0.28396226415094356</c:v>
                </c:pt>
                <c:pt idx="98">
                  <c:v>0.2957547169811322</c:v>
                </c:pt>
                <c:pt idx="99">
                  <c:v>0.308490566037736</c:v>
                </c:pt>
                <c:pt idx="100">
                  <c:v>0.3212264150943398</c:v>
                </c:pt>
                <c:pt idx="101">
                  <c:v>0.33466981132075485</c:v>
                </c:pt>
                <c:pt idx="102">
                  <c:v>0.34858490566037748</c:v>
                </c:pt>
                <c:pt idx="103">
                  <c:v>0.36485849056603786</c:v>
                </c:pt>
                <c:pt idx="104">
                  <c:v>0.38160377358490577</c:v>
                </c:pt>
                <c:pt idx="105">
                  <c:v>0.39952830188679256</c:v>
                </c:pt>
                <c:pt idx="106">
                  <c:v>0.41768867924528313</c:v>
                </c:pt>
                <c:pt idx="107">
                  <c:v>0.4360849056603775</c:v>
                </c:pt>
                <c:pt idx="108">
                  <c:v>0.45566037735849069</c:v>
                </c:pt>
                <c:pt idx="109">
                  <c:v>0.47712264150943406</c:v>
                </c:pt>
                <c:pt idx="110">
                  <c:v>0.49952830188679259</c:v>
                </c:pt>
                <c:pt idx="111">
                  <c:v>0.52240566037735869</c:v>
                </c:pt>
                <c:pt idx="112">
                  <c:v>0.54693396226415114</c:v>
                </c:pt>
                <c:pt idx="113">
                  <c:v>0.57334905660377378</c:v>
                </c:pt>
                <c:pt idx="114">
                  <c:v>0.60141509433962281</c:v>
                </c:pt>
                <c:pt idx="115">
                  <c:v>0.6301886792452831</c:v>
                </c:pt>
                <c:pt idx="116">
                  <c:v>0.66084905660377369</c:v>
                </c:pt>
                <c:pt idx="117">
                  <c:v>0.6926886792452831</c:v>
                </c:pt>
                <c:pt idx="118">
                  <c:v>0.72617924528301891</c:v>
                </c:pt>
                <c:pt idx="119">
                  <c:v>0.76084905660377355</c:v>
                </c:pt>
                <c:pt idx="120">
                  <c:v>0.79764150943396228</c:v>
                </c:pt>
                <c:pt idx="121">
                  <c:v>0.83844339622641506</c:v>
                </c:pt>
                <c:pt idx="122">
                  <c:v>0.8818396226415095</c:v>
                </c:pt>
                <c:pt idx="123">
                  <c:v>0.92287735849056607</c:v>
                </c:pt>
                <c:pt idx="124">
                  <c:v>0.96721698113207544</c:v>
                </c:pt>
                <c:pt idx="125">
                  <c:v>1.0122641509433961</c:v>
                </c:pt>
                <c:pt idx="126">
                  <c:v>1.0580188679245282</c:v>
                </c:pt>
                <c:pt idx="127">
                  <c:v>1.1042452830188678</c:v>
                </c:pt>
                <c:pt idx="128">
                  <c:v>1.1537735849056603</c:v>
                </c:pt>
                <c:pt idx="129">
                  <c:v>1.2094339622641508</c:v>
                </c:pt>
                <c:pt idx="130">
                  <c:v>1.2667452830188677</c:v>
                </c:pt>
                <c:pt idx="131">
                  <c:v>1.3271226415094339</c:v>
                </c:pt>
                <c:pt idx="132">
                  <c:v>1.3912735849056603</c:v>
                </c:pt>
                <c:pt idx="133">
                  <c:v>1.4561320754716982</c:v>
                </c:pt>
                <c:pt idx="134">
                  <c:v>1.5214622641509434</c:v>
                </c:pt>
                <c:pt idx="135">
                  <c:v>1.5877358490566038</c:v>
                </c:pt>
                <c:pt idx="136">
                  <c:v>1.657311320754717</c:v>
                </c:pt>
                <c:pt idx="137">
                  <c:v>1.7344339622641509</c:v>
                </c:pt>
                <c:pt idx="138">
                  <c:v>1.8115566037735849</c:v>
                </c:pt>
                <c:pt idx="139">
                  <c:v>1.8955188679245285</c:v>
                </c:pt>
                <c:pt idx="140">
                  <c:v>1.9832547169811321</c:v>
                </c:pt>
                <c:pt idx="141">
                  <c:v>2.0714622641509437</c:v>
                </c:pt>
                <c:pt idx="142">
                  <c:v>2.1587264150943395</c:v>
                </c:pt>
                <c:pt idx="143">
                  <c:v>2.2490566037735853</c:v>
                </c:pt>
                <c:pt idx="144">
                  <c:v>2.3448113207547174</c:v>
                </c:pt>
                <c:pt idx="145">
                  <c:v>2.4436320754716987</c:v>
                </c:pt>
                <c:pt idx="146">
                  <c:v>2.5474056603773589</c:v>
                </c:pt>
                <c:pt idx="147">
                  <c:v>2.6570754716981133</c:v>
                </c:pt>
                <c:pt idx="148">
                  <c:v>2.7766509433962265</c:v>
                </c:pt>
                <c:pt idx="149">
                  <c:v>2.9025943396226417</c:v>
                </c:pt>
                <c:pt idx="150">
                  <c:v>3.0327830188679248</c:v>
                </c:pt>
                <c:pt idx="151">
                  <c:v>3.1662735849056607</c:v>
                </c:pt>
                <c:pt idx="152">
                  <c:v>3.311792452830189</c:v>
                </c:pt>
                <c:pt idx="153">
                  <c:v>3.4589622641509439</c:v>
                </c:pt>
                <c:pt idx="154">
                  <c:v>3.6153301886792457</c:v>
                </c:pt>
                <c:pt idx="155">
                  <c:v>3.7820754716981133</c:v>
                </c:pt>
                <c:pt idx="156">
                  <c:v>3.9669811320754715</c:v>
                </c:pt>
                <c:pt idx="157">
                  <c:v>4.1438679245283021</c:v>
                </c:pt>
                <c:pt idx="158">
                  <c:v>4.3290094339622645</c:v>
                </c:pt>
                <c:pt idx="159">
                  <c:v>4.5221698113207545</c:v>
                </c:pt>
                <c:pt idx="160">
                  <c:v>4.7193396226415087</c:v>
                </c:pt>
                <c:pt idx="161">
                  <c:v>4.9266509433962264</c:v>
                </c:pt>
                <c:pt idx="162">
                  <c:v>5.1490566037735848</c:v>
                </c:pt>
                <c:pt idx="163">
                  <c:v>5.3495283018867923</c:v>
                </c:pt>
                <c:pt idx="164">
                  <c:v>5.5471698113207548</c:v>
                </c:pt>
                <c:pt idx="165">
                  <c:v>5.7596698113207552</c:v>
                </c:pt>
                <c:pt idx="166">
                  <c:v>5.9849056603773585</c:v>
                </c:pt>
                <c:pt idx="167">
                  <c:v>6.2056603773584902</c:v>
                </c:pt>
                <c:pt idx="168">
                  <c:v>6.3957547169811324</c:v>
                </c:pt>
                <c:pt idx="169">
                  <c:v>6.6155660377358485</c:v>
                </c:pt>
                <c:pt idx="170">
                  <c:v>6.8049528301886797</c:v>
                </c:pt>
                <c:pt idx="171">
                  <c:v>7.004245283018868</c:v>
                </c:pt>
                <c:pt idx="172">
                  <c:v>7.2330188679245282</c:v>
                </c:pt>
                <c:pt idx="173">
                  <c:v>7.4601415094339618</c:v>
                </c:pt>
                <c:pt idx="174">
                  <c:v>7.6900943396226413</c:v>
                </c:pt>
                <c:pt idx="175">
                  <c:v>7.9219339622641503</c:v>
                </c:pt>
                <c:pt idx="176">
                  <c:v>8.1724056603773576</c:v>
                </c:pt>
                <c:pt idx="177">
                  <c:v>8.4235849056603751</c:v>
                </c:pt>
                <c:pt idx="178">
                  <c:v>8.6936320754716974</c:v>
                </c:pt>
                <c:pt idx="179">
                  <c:v>8.9419811320754707</c:v>
                </c:pt>
                <c:pt idx="180">
                  <c:v>9.1636792452830171</c:v>
                </c:pt>
                <c:pt idx="181">
                  <c:v>9.3634433962264136</c:v>
                </c:pt>
                <c:pt idx="182">
                  <c:v>9.5740566037735828</c:v>
                </c:pt>
                <c:pt idx="183">
                  <c:v>9.803537735849055</c:v>
                </c:pt>
                <c:pt idx="184">
                  <c:v>10.045754716981131</c:v>
                </c:pt>
                <c:pt idx="185">
                  <c:v>10.312264150943395</c:v>
                </c:pt>
                <c:pt idx="186">
                  <c:v>10.597405660377358</c:v>
                </c:pt>
                <c:pt idx="187">
                  <c:v>10.866745283018869</c:v>
                </c:pt>
                <c:pt idx="188">
                  <c:v>11.147877358490566</c:v>
                </c:pt>
                <c:pt idx="189">
                  <c:v>11.454245283018867</c:v>
                </c:pt>
                <c:pt idx="190">
                  <c:v>11.768867924528303</c:v>
                </c:pt>
                <c:pt idx="191">
                  <c:v>12.085377358490566</c:v>
                </c:pt>
                <c:pt idx="192">
                  <c:v>12.413443396226414</c:v>
                </c:pt>
                <c:pt idx="193">
                  <c:v>12.739622641509435</c:v>
                </c:pt>
                <c:pt idx="194">
                  <c:v>13.013207547169811</c:v>
                </c:pt>
                <c:pt idx="195">
                  <c:v>13.305188679245283</c:v>
                </c:pt>
                <c:pt idx="196">
                  <c:v>13.633490566037736</c:v>
                </c:pt>
                <c:pt idx="197">
                  <c:v>13.97995283018868</c:v>
                </c:pt>
                <c:pt idx="198">
                  <c:v>14.314622641509434</c:v>
                </c:pt>
                <c:pt idx="199">
                  <c:v>14.699056603773585</c:v>
                </c:pt>
                <c:pt idx="200">
                  <c:v>15.115801886792454</c:v>
                </c:pt>
                <c:pt idx="201">
                  <c:v>15.539150943396228</c:v>
                </c:pt>
                <c:pt idx="202">
                  <c:v>15.973349056603773</c:v>
                </c:pt>
                <c:pt idx="203">
                  <c:v>16.413207547169812</c:v>
                </c:pt>
                <c:pt idx="204">
                  <c:v>16.894811320754716</c:v>
                </c:pt>
                <c:pt idx="205">
                  <c:v>17.408254716981133</c:v>
                </c:pt>
                <c:pt idx="206">
                  <c:v>17.943632075471697</c:v>
                </c:pt>
                <c:pt idx="207">
                  <c:v>18.493160377358489</c:v>
                </c:pt>
                <c:pt idx="208">
                  <c:v>19.071933962264147</c:v>
                </c:pt>
                <c:pt idx="209">
                  <c:v>19.677830188679245</c:v>
                </c:pt>
                <c:pt idx="210">
                  <c:v>20.286320754716979</c:v>
                </c:pt>
                <c:pt idx="211">
                  <c:v>20.919811320754715</c:v>
                </c:pt>
                <c:pt idx="212">
                  <c:v>21.587971698113204</c:v>
                </c:pt>
                <c:pt idx="213">
                  <c:v>22.294339622641505</c:v>
                </c:pt>
                <c:pt idx="214">
                  <c:v>23.032547169811316</c:v>
                </c:pt>
                <c:pt idx="215">
                  <c:v>23.808018867924524</c:v>
                </c:pt>
                <c:pt idx="216">
                  <c:v>24.608254716981126</c:v>
                </c:pt>
                <c:pt idx="217">
                  <c:v>25.449292452830186</c:v>
                </c:pt>
                <c:pt idx="218">
                  <c:v>26.340801886792448</c:v>
                </c:pt>
                <c:pt idx="219">
                  <c:v>27.296698113207544</c:v>
                </c:pt>
                <c:pt idx="220">
                  <c:v>28.289150943396223</c:v>
                </c:pt>
                <c:pt idx="221">
                  <c:v>29.321226415094337</c:v>
                </c:pt>
                <c:pt idx="222">
                  <c:v>30.409433962264146</c:v>
                </c:pt>
                <c:pt idx="223">
                  <c:v>31.499764150943388</c:v>
                </c:pt>
                <c:pt idx="224">
                  <c:v>32.583726415094333</c:v>
                </c:pt>
                <c:pt idx="225">
                  <c:v>33.730896226415091</c:v>
                </c:pt>
                <c:pt idx="226">
                  <c:v>34.913915094339615</c:v>
                </c:pt>
                <c:pt idx="227">
                  <c:v>36.110613207547161</c:v>
                </c:pt>
                <c:pt idx="228">
                  <c:v>37.374056603773582</c:v>
                </c:pt>
                <c:pt idx="229">
                  <c:v>38.624292452830176</c:v>
                </c:pt>
                <c:pt idx="230">
                  <c:v>39.836084905660371</c:v>
                </c:pt>
                <c:pt idx="231">
                  <c:v>41.037499999999987</c:v>
                </c:pt>
                <c:pt idx="232">
                  <c:v>42.234433962264141</c:v>
                </c:pt>
                <c:pt idx="233">
                  <c:v>43.474528301886785</c:v>
                </c:pt>
                <c:pt idx="234">
                  <c:v>44.752122641509423</c:v>
                </c:pt>
                <c:pt idx="235">
                  <c:v>46.068867924528291</c:v>
                </c:pt>
                <c:pt idx="236">
                  <c:v>47.419103773584894</c:v>
                </c:pt>
                <c:pt idx="237">
                  <c:v>48.819103773584892</c:v>
                </c:pt>
                <c:pt idx="238">
                  <c:v>50.249764150943385</c:v>
                </c:pt>
                <c:pt idx="239">
                  <c:v>51.682311320754707</c:v>
                </c:pt>
                <c:pt idx="240">
                  <c:v>53.130896226415089</c:v>
                </c:pt>
                <c:pt idx="241">
                  <c:v>54.564386792452822</c:v>
                </c:pt>
                <c:pt idx="242">
                  <c:v>55.995990566037726</c:v>
                </c:pt>
                <c:pt idx="243">
                  <c:v>57.452122641509426</c:v>
                </c:pt>
                <c:pt idx="244">
                  <c:v>58.939150943396221</c:v>
                </c:pt>
                <c:pt idx="245">
                  <c:v>60.459905660377345</c:v>
                </c:pt>
                <c:pt idx="246">
                  <c:v>62.006132075471683</c:v>
                </c:pt>
                <c:pt idx="247">
                  <c:v>63.557075471698106</c:v>
                </c:pt>
                <c:pt idx="248">
                  <c:v>65.104481132075463</c:v>
                </c:pt>
                <c:pt idx="249">
                  <c:v>66.692452830188671</c:v>
                </c:pt>
                <c:pt idx="250">
                  <c:v>68.318160377358467</c:v>
                </c:pt>
                <c:pt idx="251">
                  <c:v>69.967688679245256</c:v>
                </c:pt>
                <c:pt idx="252">
                  <c:v>71.707311320754684</c:v>
                </c:pt>
                <c:pt idx="253">
                  <c:v>73.533490566037699</c:v>
                </c:pt>
                <c:pt idx="254">
                  <c:v>75.430188679245248</c:v>
                </c:pt>
                <c:pt idx="255">
                  <c:v>77.396226415094304</c:v>
                </c:pt>
                <c:pt idx="256">
                  <c:v>79.401650943396191</c:v>
                </c:pt>
                <c:pt idx="257">
                  <c:v>81.471462264150901</c:v>
                </c:pt>
                <c:pt idx="258">
                  <c:v>83.522641509433925</c:v>
                </c:pt>
                <c:pt idx="259">
                  <c:v>85.675471698113171</c:v>
                </c:pt>
                <c:pt idx="260">
                  <c:v>87.916745283018827</c:v>
                </c:pt>
                <c:pt idx="261">
                  <c:v>90.198113207547124</c:v>
                </c:pt>
                <c:pt idx="262">
                  <c:v>92.503066037735806</c:v>
                </c:pt>
                <c:pt idx="263">
                  <c:v>94.827358490565999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'Emissions (CDIAC) + SUESS'!$G$5</c:f>
              <c:strCache>
                <c:ptCount val="1"/>
                <c:pt idx="0">
                  <c:v> Emissions annuelles (ppm/an)</c:v>
                </c:pt>
              </c:strCache>
            </c:strRef>
          </c:tx>
          <c:marker>
            <c:symbol val="none"/>
          </c:marker>
          <c:xVal>
            <c:numRef>
              <c:f>'Emissions (CDIAC) + SUESS'!$A$6:$A$269</c:f>
              <c:numCache>
                <c:formatCode>General</c:formatCode>
                <c:ptCount val="264"/>
                <c:pt idx="0">
                  <c:v>1751</c:v>
                </c:pt>
                <c:pt idx="1">
                  <c:v>1752</c:v>
                </c:pt>
                <c:pt idx="2">
                  <c:v>1753</c:v>
                </c:pt>
                <c:pt idx="3">
                  <c:v>1754</c:v>
                </c:pt>
                <c:pt idx="4">
                  <c:v>1755</c:v>
                </c:pt>
                <c:pt idx="5">
                  <c:v>1756</c:v>
                </c:pt>
                <c:pt idx="6">
                  <c:v>1757</c:v>
                </c:pt>
                <c:pt idx="7">
                  <c:v>1758</c:v>
                </c:pt>
                <c:pt idx="8">
                  <c:v>1759</c:v>
                </c:pt>
                <c:pt idx="9">
                  <c:v>1760</c:v>
                </c:pt>
                <c:pt idx="10">
                  <c:v>1761</c:v>
                </c:pt>
                <c:pt idx="11">
                  <c:v>1762</c:v>
                </c:pt>
                <c:pt idx="12">
                  <c:v>1763</c:v>
                </c:pt>
                <c:pt idx="13">
                  <c:v>1764</c:v>
                </c:pt>
                <c:pt idx="14">
                  <c:v>1765</c:v>
                </c:pt>
                <c:pt idx="15">
                  <c:v>1766</c:v>
                </c:pt>
                <c:pt idx="16">
                  <c:v>1767</c:v>
                </c:pt>
                <c:pt idx="17">
                  <c:v>1768</c:v>
                </c:pt>
                <c:pt idx="18">
                  <c:v>1769</c:v>
                </c:pt>
                <c:pt idx="19">
                  <c:v>1770</c:v>
                </c:pt>
                <c:pt idx="20">
                  <c:v>1771</c:v>
                </c:pt>
                <c:pt idx="21">
                  <c:v>1772</c:v>
                </c:pt>
                <c:pt idx="22">
                  <c:v>1773</c:v>
                </c:pt>
                <c:pt idx="23">
                  <c:v>1774</c:v>
                </c:pt>
                <c:pt idx="24">
                  <c:v>1775</c:v>
                </c:pt>
                <c:pt idx="25">
                  <c:v>1776</c:v>
                </c:pt>
                <c:pt idx="26">
                  <c:v>1777</c:v>
                </c:pt>
                <c:pt idx="27">
                  <c:v>1778</c:v>
                </c:pt>
                <c:pt idx="28">
                  <c:v>1779</c:v>
                </c:pt>
                <c:pt idx="29">
                  <c:v>1780</c:v>
                </c:pt>
                <c:pt idx="30">
                  <c:v>1781</c:v>
                </c:pt>
                <c:pt idx="31">
                  <c:v>1782</c:v>
                </c:pt>
                <c:pt idx="32">
                  <c:v>1783</c:v>
                </c:pt>
                <c:pt idx="33">
                  <c:v>1784</c:v>
                </c:pt>
                <c:pt idx="34">
                  <c:v>1785</c:v>
                </c:pt>
                <c:pt idx="35">
                  <c:v>1786</c:v>
                </c:pt>
                <c:pt idx="36">
                  <c:v>1787</c:v>
                </c:pt>
                <c:pt idx="37">
                  <c:v>1788</c:v>
                </c:pt>
                <c:pt idx="38">
                  <c:v>1789</c:v>
                </c:pt>
                <c:pt idx="39">
                  <c:v>1790</c:v>
                </c:pt>
                <c:pt idx="40">
                  <c:v>1791</c:v>
                </c:pt>
                <c:pt idx="41">
                  <c:v>1792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1799</c:v>
                </c:pt>
                <c:pt idx="49">
                  <c:v>1800</c:v>
                </c:pt>
                <c:pt idx="50">
                  <c:v>1801</c:v>
                </c:pt>
                <c:pt idx="51">
                  <c:v>1802</c:v>
                </c:pt>
                <c:pt idx="52">
                  <c:v>1803</c:v>
                </c:pt>
                <c:pt idx="53">
                  <c:v>1804</c:v>
                </c:pt>
                <c:pt idx="54">
                  <c:v>1805</c:v>
                </c:pt>
                <c:pt idx="55">
                  <c:v>1806</c:v>
                </c:pt>
                <c:pt idx="56">
                  <c:v>1807</c:v>
                </c:pt>
                <c:pt idx="57">
                  <c:v>1808</c:v>
                </c:pt>
                <c:pt idx="58">
                  <c:v>1809</c:v>
                </c:pt>
                <c:pt idx="59">
                  <c:v>1810</c:v>
                </c:pt>
                <c:pt idx="60">
                  <c:v>1811</c:v>
                </c:pt>
                <c:pt idx="61">
                  <c:v>1812</c:v>
                </c:pt>
                <c:pt idx="62">
                  <c:v>1813</c:v>
                </c:pt>
                <c:pt idx="63">
                  <c:v>1814</c:v>
                </c:pt>
                <c:pt idx="64">
                  <c:v>1815</c:v>
                </c:pt>
                <c:pt idx="65">
                  <c:v>1816</c:v>
                </c:pt>
                <c:pt idx="66">
                  <c:v>1817</c:v>
                </c:pt>
                <c:pt idx="67">
                  <c:v>1818</c:v>
                </c:pt>
                <c:pt idx="68">
                  <c:v>1819</c:v>
                </c:pt>
                <c:pt idx="69">
                  <c:v>1820</c:v>
                </c:pt>
                <c:pt idx="70">
                  <c:v>1821</c:v>
                </c:pt>
                <c:pt idx="71">
                  <c:v>1822</c:v>
                </c:pt>
                <c:pt idx="72">
                  <c:v>1823</c:v>
                </c:pt>
                <c:pt idx="73">
                  <c:v>1824</c:v>
                </c:pt>
                <c:pt idx="74">
                  <c:v>1825</c:v>
                </c:pt>
                <c:pt idx="75">
                  <c:v>1826</c:v>
                </c:pt>
                <c:pt idx="76">
                  <c:v>1827</c:v>
                </c:pt>
                <c:pt idx="77">
                  <c:v>1828</c:v>
                </c:pt>
                <c:pt idx="78">
                  <c:v>1829</c:v>
                </c:pt>
                <c:pt idx="79">
                  <c:v>1830</c:v>
                </c:pt>
                <c:pt idx="80">
                  <c:v>1831</c:v>
                </c:pt>
                <c:pt idx="81">
                  <c:v>1832</c:v>
                </c:pt>
                <c:pt idx="82">
                  <c:v>1833</c:v>
                </c:pt>
                <c:pt idx="83">
                  <c:v>1834</c:v>
                </c:pt>
                <c:pt idx="84">
                  <c:v>1835</c:v>
                </c:pt>
                <c:pt idx="85">
                  <c:v>1836</c:v>
                </c:pt>
                <c:pt idx="86">
                  <c:v>1837</c:v>
                </c:pt>
                <c:pt idx="87">
                  <c:v>1838</c:v>
                </c:pt>
                <c:pt idx="88">
                  <c:v>1839</c:v>
                </c:pt>
                <c:pt idx="89">
                  <c:v>1840</c:v>
                </c:pt>
                <c:pt idx="90">
                  <c:v>1841</c:v>
                </c:pt>
                <c:pt idx="91">
                  <c:v>1842</c:v>
                </c:pt>
                <c:pt idx="92">
                  <c:v>1843</c:v>
                </c:pt>
                <c:pt idx="93">
                  <c:v>1844</c:v>
                </c:pt>
                <c:pt idx="94">
                  <c:v>1845</c:v>
                </c:pt>
                <c:pt idx="95">
                  <c:v>1846</c:v>
                </c:pt>
                <c:pt idx="96">
                  <c:v>1847</c:v>
                </c:pt>
                <c:pt idx="97">
                  <c:v>1848</c:v>
                </c:pt>
                <c:pt idx="98">
                  <c:v>1849</c:v>
                </c:pt>
                <c:pt idx="99">
                  <c:v>1850</c:v>
                </c:pt>
                <c:pt idx="100">
                  <c:v>1851</c:v>
                </c:pt>
                <c:pt idx="101">
                  <c:v>1852</c:v>
                </c:pt>
                <c:pt idx="102">
                  <c:v>1853</c:v>
                </c:pt>
                <c:pt idx="103">
                  <c:v>1854</c:v>
                </c:pt>
                <c:pt idx="104">
                  <c:v>1855</c:v>
                </c:pt>
                <c:pt idx="105">
                  <c:v>1856</c:v>
                </c:pt>
                <c:pt idx="106">
                  <c:v>1857</c:v>
                </c:pt>
                <c:pt idx="107">
                  <c:v>1858</c:v>
                </c:pt>
                <c:pt idx="108">
                  <c:v>1859</c:v>
                </c:pt>
                <c:pt idx="109">
                  <c:v>1860</c:v>
                </c:pt>
                <c:pt idx="110">
                  <c:v>1861</c:v>
                </c:pt>
                <c:pt idx="111">
                  <c:v>1862</c:v>
                </c:pt>
                <c:pt idx="112">
                  <c:v>1863</c:v>
                </c:pt>
                <c:pt idx="113">
                  <c:v>1864</c:v>
                </c:pt>
                <c:pt idx="114">
                  <c:v>1865</c:v>
                </c:pt>
                <c:pt idx="115">
                  <c:v>1866</c:v>
                </c:pt>
                <c:pt idx="116">
                  <c:v>1867</c:v>
                </c:pt>
                <c:pt idx="117">
                  <c:v>1868</c:v>
                </c:pt>
                <c:pt idx="118">
                  <c:v>1869</c:v>
                </c:pt>
                <c:pt idx="119">
                  <c:v>1870</c:v>
                </c:pt>
                <c:pt idx="120">
                  <c:v>1871</c:v>
                </c:pt>
                <c:pt idx="121">
                  <c:v>1872</c:v>
                </c:pt>
                <c:pt idx="122">
                  <c:v>1873</c:v>
                </c:pt>
                <c:pt idx="123">
                  <c:v>1874</c:v>
                </c:pt>
                <c:pt idx="124">
                  <c:v>1875</c:v>
                </c:pt>
                <c:pt idx="125">
                  <c:v>1876</c:v>
                </c:pt>
                <c:pt idx="126">
                  <c:v>1877</c:v>
                </c:pt>
                <c:pt idx="127">
                  <c:v>1878</c:v>
                </c:pt>
                <c:pt idx="128">
                  <c:v>1879</c:v>
                </c:pt>
                <c:pt idx="129">
                  <c:v>1880</c:v>
                </c:pt>
                <c:pt idx="130">
                  <c:v>1881</c:v>
                </c:pt>
                <c:pt idx="131">
                  <c:v>1882</c:v>
                </c:pt>
                <c:pt idx="132">
                  <c:v>1883</c:v>
                </c:pt>
                <c:pt idx="133">
                  <c:v>1884</c:v>
                </c:pt>
                <c:pt idx="134">
                  <c:v>1885</c:v>
                </c:pt>
                <c:pt idx="135">
                  <c:v>1886</c:v>
                </c:pt>
                <c:pt idx="136">
                  <c:v>1887</c:v>
                </c:pt>
                <c:pt idx="137">
                  <c:v>1888</c:v>
                </c:pt>
                <c:pt idx="138">
                  <c:v>1889</c:v>
                </c:pt>
                <c:pt idx="139">
                  <c:v>1890</c:v>
                </c:pt>
                <c:pt idx="140">
                  <c:v>1891</c:v>
                </c:pt>
                <c:pt idx="141">
                  <c:v>1892</c:v>
                </c:pt>
                <c:pt idx="142">
                  <c:v>1893</c:v>
                </c:pt>
                <c:pt idx="143">
                  <c:v>1894</c:v>
                </c:pt>
                <c:pt idx="144">
                  <c:v>1895</c:v>
                </c:pt>
                <c:pt idx="145">
                  <c:v>1896</c:v>
                </c:pt>
                <c:pt idx="146">
                  <c:v>1897</c:v>
                </c:pt>
                <c:pt idx="147">
                  <c:v>1898</c:v>
                </c:pt>
                <c:pt idx="148">
                  <c:v>1899</c:v>
                </c:pt>
                <c:pt idx="149">
                  <c:v>1900</c:v>
                </c:pt>
                <c:pt idx="150">
                  <c:v>1901</c:v>
                </c:pt>
                <c:pt idx="151">
                  <c:v>1902</c:v>
                </c:pt>
                <c:pt idx="152">
                  <c:v>1903</c:v>
                </c:pt>
                <c:pt idx="153">
                  <c:v>1904</c:v>
                </c:pt>
                <c:pt idx="154">
                  <c:v>1905</c:v>
                </c:pt>
                <c:pt idx="155">
                  <c:v>1906</c:v>
                </c:pt>
                <c:pt idx="156">
                  <c:v>1907</c:v>
                </c:pt>
                <c:pt idx="157">
                  <c:v>1908</c:v>
                </c:pt>
                <c:pt idx="158">
                  <c:v>1909</c:v>
                </c:pt>
                <c:pt idx="159">
                  <c:v>1910</c:v>
                </c:pt>
                <c:pt idx="160">
                  <c:v>1911</c:v>
                </c:pt>
                <c:pt idx="161">
                  <c:v>1912</c:v>
                </c:pt>
                <c:pt idx="162">
                  <c:v>1913</c:v>
                </c:pt>
                <c:pt idx="163">
                  <c:v>1914</c:v>
                </c:pt>
                <c:pt idx="164">
                  <c:v>1915</c:v>
                </c:pt>
                <c:pt idx="165">
                  <c:v>1916</c:v>
                </c:pt>
                <c:pt idx="166">
                  <c:v>1917</c:v>
                </c:pt>
                <c:pt idx="167">
                  <c:v>1918</c:v>
                </c:pt>
                <c:pt idx="168">
                  <c:v>1919</c:v>
                </c:pt>
                <c:pt idx="169">
                  <c:v>1920</c:v>
                </c:pt>
                <c:pt idx="170">
                  <c:v>1921</c:v>
                </c:pt>
                <c:pt idx="171">
                  <c:v>1922</c:v>
                </c:pt>
                <c:pt idx="172">
                  <c:v>1923</c:v>
                </c:pt>
                <c:pt idx="173">
                  <c:v>1924</c:v>
                </c:pt>
                <c:pt idx="174">
                  <c:v>1925</c:v>
                </c:pt>
                <c:pt idx="175">
                  <c:v>1926</c:v>
                </c:pt>
                <c:pt idx="176">
                  <c:v>1927</c:v>
                </c:pt>
                <c:pt idx="177">
                  <c:v>1928</c:v>
                </c:pt>
                <c:pt idx="178">
                  <c:v>1929</c:v>
                </c:pt>
                <c:pt idx="179">
                  <c:v>1930</c:v>
                </c:pt>
                <c:pt idx="180">
                  <c:v>1931</c:v>
                </c:pt>
                <c:pt idx="181">
                  <c:v>1932</c:v>
                </c:pt>
                <c:pt idx="182">
                  <c:v>1933</c:v>
                </c:pt>
                <c:pt idx="183">
                  <c:v>1934</c:v>
                </c:pt>
                <c:pt idx="184">
                  <c:v>1935</c:v>
                </c:pt>
                <c:pt idx="185">
                  <c:v>1936</c:v>
                </c:pt>
                <c:pt idx="186">
                  <c:v>1937</c:v>
                </c:pt>
                <c:pt idx="187">
                  <c:v>1938</c:v>
                </c:pt>
                <c:pt idx="188">
                  <c:v>1939</c:v>
                </c:pt>
                <c:pt idx="189">
                  <c:v>1940</c:v>
                </c:pt>
                <c:pt idx="190">
                  <c:v>1941</c:v>
                </c:pt>
                <c:pt idx="191">
                  <c:v>1942</c:v>
                </c:pt>
                <c:pt idx="192">
                  <c:v>1943</c:v>
                </c:pt>
                <c:pt idx="193">
                  <c:v>1944</c:v>
                </c:pt>
                <c:pt idx="194">
                  <c:v>1945</c:v>
                </c:pt>
                <c:pt idx="195">
                  <c:v>1946</c:v>
                </c:pt>
                <c:pt idx="196">
                  <c:v>1947</c:v>
                </c:pt>
                <c:pt idx="197">
                  <c:v>1948</c:v>
                </c:pt>
                <c:pt idx="198">
                  <c:v>1949</c:v>
                </c:pt>
                <c:pt idx="199">
                  <c:v>1950</c:v>
                </c:pt>
                <c:pt idx="200">
                  <c:v>1951</c:v>
                </c:pt>
                <c:pt idx="201">
                  <c:v>1952</c:v>
                </c:pt>
                <c:pt idx="202">
                  <c:v>1953</c:v>
                </c:pt>
                <c:pt idx="203">
                  <c:v>1954</c:v>
                </c:pt>
                <c:pt idx="204">
                  <c:v>1955</c:v>
                </c:pt>
                <c:pt idx="205">
                  <c:v>1956</c:v>
                </c:pt>
                <c:pt idx="206">
                  <c:v>1957</c:v>
                </c:pt>
                <c:pt idx="207">
                  <c:v>1958</c:v>
                </c:pt>
                <c:pt idx="208">
                  <c:v>1959</c:v>
                </c:pt>
                <c:pt idx="209">
                  <c:v>1960</c:v>
                </c:pt>
                <c:pt idx="210">
                  <c:v>1961</c:v>
                </c:pt>
                <c:pt idx="211">
                  <c:v>1962</c:v>
                </c:pt>
                <c:pt idx="212">
                  <c:v>1963</c:v>
                </c:pt>
                <c:pt idx="213">
                  <c:v>1964</c:v>
                </c:pt>
                <c:pt idx="214">
                  <c:v>1965</c:v>
                </c:pt>
                <c:pt idx="215">
                  <c:v>1966</c:v>
                </c:pt>
                <c:pt idx="216">
                  <c:v>1967</c:v>
                </c:pt>
                <c:pt idx="217">
                  <c:v>1968</c:v>
                </c:pt>
                <c:pt idx="218">
                  <c:v>1969</c:v>
                </c:pt>
                <c:pt idx="219">
                  <c:v>1970</c:v>
                </c:pt>
                <c:pt idx="220">
                  <c:v>1971</c:v>
                </c:pt>
                <c:pt idx="221">
                  <c:v>1972</c:v>
                </c:pt>
                <c:pt idx="222">
                  <c:v>1973</c:v>
                </c:pt>
                <c:pt idx="223">
                  <c:v>1974</c:v>
                </c:pt>
                <c:pt idx="224">
                  <c:v>1975</c:v>
                </c:pt>
                <c:pt idx="225">
                  <c:v>1976</c:v>
                </c:pt>
                <c:pt idx="226">
                  <c:v>1977</c:v>
                </c:pt>
                <c:pt idx="227">
                  <c:v>1978</c:v>
                </c:pt>
                <c:pt idx="228">
                  <c:v>1979</c:v>
                </c:pt>
                <c:pt idx="229">
                  <c:v>1980</c:v>
                </c:pt>
                <c:pt idx="230">
                  <c:v>1981</c:v>
                </c:pt>
                <c:pt idx="231">
                  <c:v>1982</c:v>
                </c:pt>
                <c:pt idx="232">
                  <c:v>1983</c:v>
                </c:pt>
                <c:pt idx="233">
                  <c:v>1984</c:v>
                </c:pt>
                <c:pt idx="234">
                  <c:v>1985</c:v>
                </c:pt>
                <c:pt idx="235">
                  <c:v>1986</c:v>
                </c:pt>
                <c:pt idx="236">
                  <c:v>1987</c:v>
                </c:pt>
                <c:pt idx="237">
                  <c:v>1988</c:v>
                </c:pt>
                <c:pt idx="238">
                  <c:v>1989</c:v>
                </c:pt>
                <c:pt idx="239">
                  <c:v>1990</c:v>
                </c:pt>
                <c:pt idx="240">
                  <c:v>1991</c:v>
                </c:pt>
                <c:pt idx="241">
                  <c:v>1992</c:v>
                </c:pt>
                <c:pt idx="242">
                  <c:v>1993</c:v>
                </c:pt>
                <c:pt idx="243">
                  <c:v>1994</c:v>
                </c:pt>
                <c:pt idx="244">
                  <c:v>1995</c:v>
                </c:pt>
                <c:pt idx="245">
                  <c:v>1996</c:v>
                </c:pt>
                <c:pt idx="246">
                  <c:v>1997</c:v>
                </c:pt>
                <c:pt idx="247">
                  <c:v>1998</c:v>
                </c:pt>
                <c:pt idx="248">
                  <c:v>1999</c:v>
                </c:pt>
                <c:pt idx="249">
                  <c:v>2000</c:v>
                </c:pt>
                <c:pt idx="250">
                  <c:v>2001</c:v>
                </c:pt>
                <c:pt idx="251">
                  <c:v>2002</c:v>
                </c:pt>
                <c:pt idx="252">
                  <c:v>2003</c:v>
                </c:pt>
                <c:pt idx="253">
                  <c:v>2004</c:v>
                </c:pt>
                <c:pt idx="254">
                  <c:v>2005</c:v>
                </c:pt>
                <c:pt idx="255">
                  <c:v>2006</c:v>
                </c:pt>
                <c:pt idx="256">
                  <c:v>2007</c:v>
                </c:pt>
                <c:pt idx="257">
                  <c:v>2008</c:v>
                </c:pt>
                <c:pt idx="258">
                  <c:v>2009</c:v>
                </c:pt>
                <c:pt idx="259">
                  <c:v>2010</c:v>
                </c:pt>
                <c:pt idx="260">
                  <c:v>2011</c:v>
                </c:pt>
                <c:pt idx="261">
                  <c:v>2012</c:v>
                </c:pt>
                <c:pt idx="262">
                  <c:v>2013</c:v>
                </c:pt>
                <c:pt idx="263">
                  <c:v>2014</c:v>
                </c:pt>
              </c:numCache>
            </c:numRef>
          </c:xVal>
          <c:yVal>
            <c:numRef>
              <c:f>'Emissions (CDIAC) + SUESS'!$G$6:$G$269</c:f>
              <c:numCache>
                <c:formatCode>0.000</c:formatCode>
                <c:ptCount val="264"/>
                <c:pt idx="0">
                  <c:v>1.4150943396226414E-3</c:v>
                </c:pt>
                <c:pt idx="1">
                  <c:v>1.4150943396226414E-3</c:v>
                </c:pt>
                <c:pt idx="2">
                  <c:v>1.4150943396226414E-3</c:v>
                </c:pt>
                <c:pt idx="3">
                  <c:v>1.4150943396226414E-3</c:v>
                </c:pt>
                <c:pt idx="4">
                  <c:v>1.4150943396226414E-3</c:v>
                </c:pt>
                <c:pt idx="5">
                  <c:v>1.4150943396226414E-3</c:v>
                </c:pt>
                <c:pt idx="6">
                  <c:v>1.4150943396226414E-3</c:v>
                </c:pt>
                <c:pt idx="7">
                  <c:v>1.4150943396226414E-3</c:v>
                </c:pt>
                <c:pt idx="8">
                  <c:v>1.4150943396226414E-3</c:v>
                </c:pt>
                <c:pt idx="9">
                  <c:v>1.4150943396226414E-3</c:v>
                </c:pt>
                <c:pt idx="10">
                  <c:v>1.4150943396226414E-3</c:v>
                </c:pt>
                <c:pt idx="11">
                  <c:v>1.4150943396226414E-3</c:v>
                </c:pt>
                <c:pt idx="12">
                  <c:v>1.4150943396226414E-3</c:v>
                </c:pt>
                <c:pt idx="13">
                  <c:v>1.4150943396226414E-3</c:v>
                </c:pt>
                <c:pt idx="14">
                  <c:v>1.4150943396226414E-3</c:v>
                </c:pt>
                <c:pt idx="15">
                  <c:v>1.4150943396226414E-3</c:v>
                </c:pt>
                <c:pt idx="16">
                  <c:v>1.4150943396226414E-3</c:v>
                </c:pt>
                <c:pt idx="17">
                  <c:v>1.4150943396226414E-3</c:v>
                </c:pt>
                <c:pt idx="18">
                  <c:v>1.4150943396226414E-3</c:v>
                </c:pt>
                <c:pt idx="19">
                  <c:v>1.4150943396226414E-3</c:v>
                </c:pt>
                <c:pt idx="20">
                  <c:v>1.8867924528301887E-3</c:v>
                </c:pt>
                <c:pt idx="21">
                  <c:v>1.8867924528301887E-3</c:v>
                </c:pt>
                <c:pt idx="22">
                  <c:v>1.8867924528301887E-3</c:v>
                </c:pt>
                <c:pt idx="23">
                  <c:v>1.8867924528301887E-3</c:v>
                </c:pt>
                <c:pt idx="24">
                  <c:v>1.8867924528301887E-3</c:v>
                </c:pt>
                <c:pt idx="25">
                  <c:v>1.8867924528301887E-3</c:v>
                </c:pt>
                <c:pt idx="26">
                  <c:v>1.8867924528301887E-3</c:v>
                </c:pt>
                <c:pt idx="27">
                  <c:v>1.8867924528301887E-3</c:v>
                </c:pt>
                <c:pt idx="28">
                  <c:v>1.8867924528301887E-3</c:v>
                </c:pt>
                <c:pt idx="29">
                  <c:v>1.8867924528301887E-3</c:v>
                </c:pt>
                <c:pt idx="30">
                  <c:v>2.3584905660377358E-3</c:v>
                </c:pt>
                <c:pt idx="31">
                  <c:v>2.3584905660377358E-3</c:v>
                </c:pt>
                <c:pt idx="32">
                  <c:v>2.3584905660377358E-3</c:v>
                </c:pt>
                <c:pt idx="33">
                  <c:v>2.3584905660377358E-3</c:v>
                </c:pt>
                <c:pt idx="34">
                  <c:v>2.3584905660377358E-3</c:v>
                </c:pt>
                <c:pt idx="35">
                  <c:v>2.3584905660377358E-3</c:v>
                </c:pt>
                <c:pt idx="36">
                  <c:v>2.3584905660377358E-3</c:v>
                </c:pt>
                <c:pt idx="37">
                  <c:v>2.3584905660377358E-3</c:v>
                </c:pt>
                <c:pt idx="38">
                  <c:v>2.3584905660377358E-3</c:v>
                </c:pt>
                <c:pt idx="39">
                  <c:v>2.3584905660377358E-3</c:v>
                </c:pt>
                <c:pt idx="40">
                  <c:v>2.8301886792452828E-3</c:v>
                </c:pt>
                <c:pt idx="41">
                  <c:v>2.8301886792452828E-3</c:v>
                </c:pt>
                <c:pt idx="42">
                  <c:v>2.8301886792452828E-3</c:v>
                </c:pt>
                <c:pt idx="43">
                  <c:v>2.8301886792452828E-3</c:v>
                </c:pt>
                <c:pt idx="44">
                  <c:v>2.8301886792452828E-3</c:v>
                </c:pt>
                <c:pt idx="45">
                  <c:v>2.8301886792452828E-3</c:v>
                </c:pt>
                <c:pt idx="46">
                  <c:v>3.3018867924528303E-3</c:v>
                </c:pt>
                <c:pt idx="47">
                  <c:v>3.3018867924528303E-3</c:v>
                </c:pt>
                <c:pt idx="48">
                  <c:v>3.3018867924528303E-3</c:v>
                </c:pt>
                <c:pt idx="49">
                  <c:v>3.7735849056603774E-3</c:v>
                </c:pt>
                <c:pt idx="50">
                  <c:v>3.7735849056603774E-3</c:v>
                </c:pt>
                <c:pt idx="51">
                  <c:v>4.7169811320754715E-3</c:v>
                </c:pt>
                <c:pt idx="52">
                  <c:v>4.2452830188679245E-3</c:v>
                </c:pt>
                <c:pt idx="53">
                  <c:v>4.2452830188679245E-3</c:v>
                </c:pt>
                <c:pt idx="54">
                  <c:v>4.2452830188679245E-3</c:v>
                </c:pt>
                <c:pt idx="55">
                  <c:v>4.7169811320754715E-3</c:v>
                </c:pt>
                <c:pt idx="56">
                  <c:v>4.7169811320754715E-3</c:v>
                </c:pt>
                <c:pt idx="57">
                  <c:v>4.7169811320754715E-3</c:v>
                </c:pt>
                <c:pt idx="58">
                  <c:v>4.7169811320754715E-3</c:v>
                </c:pt>
                <c:pt idx="59">
                  <c:v>4.7169811320754715E-3</c:v>
                </c:pt>
                <c:pt idx="60">
                  <c:v>5.1886792452830186E-3</c:v>
                </c:pt>
                <c:pt idx="61">
                  <c:v>5.1886792452830186E-3</c:v>
                </c:pt>
                <c:pt idx="62">
                  <c:v>5.1886792452830186E-3</c:v>
                </c:pt>
                <c:pt idx="63">
                  <c:v>5.1886792452830186E-3</c:v>
                </c:pt>
                <c:pt idx="64">
                  <c:v>5.6603773584905656E-3</c:v>
                </c:pt>
                <c:pt idx="65">
                  <c:v>6.1320754716981136E-3</c:v>
                </c:pt>
                <c:pt idx="66">
                  <c:v>6.6037735849056606E-3</c:v>
                </c:pt>
                <c:pt idx="67">
                  <c:v>6.6037735849056606E-3</c:v>
                </c:pt>
                <c:pt idx="68">
                  <c:v>6.6037735849056606E-3</c:v>
                </c:pt>
                <c:pt idx="69">
                  <c:v>6.6037735849056606E-3</c:v>
                </c:pt>
                <c:pt idx="70">
                  <c:v>6.6037735849056606E-3</c:v>
                </c:pt>
                <c:pt idx="71">
                  <c:v>7.0754716981132077E-3</c:v>
                </c:pt>
                <c:pt idx="72">
                  <c:v>7.5471698113207548E-3</c:v>
                </c:pt>
                <c:pt idx="73">
                  <c:v>7.5471698113207548E-3</c:v>
                </c:pt>
                <c:pt idx="74">
                  <c:v>8.0188679245283018E-3</c:v>
                </c:pt>
                <c:pt idx="75">
                  <c:v>8.0188679245283018E-3</c:v>
                </c:pt>
                <c:pt idx="76">
                  <c:v>8.4905660377358489E-3</c:v>
                </c:pt>
                <c:pt idx="77">
                  <c:v>8.4905660377358489E-3</c:v>
                </c:pt>
                <c:pt idx="78">
                  <c:v>8.4905660377358489E-3</c:v>
                </c:pt>
                <c:pt idx="79">
                  <c:v>1.1320754716981131E-2</c:v>
                </c:pt>
                <c:pt idx="80">
                  <c:v>1.0849056603773584E-2</c:v>
                </c:pt>
                <c:pt idx="81">
                  <c:v>1.0849056603773584E-2</c:v>
                </c:pt>
                <c:pt idx="82">
                  <c:v>1.1320754716981131E-2</c:v>
                </c:pt>
                <c:pt idx="83">
                  <c:v>1.1320754716981131E-2</c:v>
                </c:pt>
                <c:pt idx="84">
                  <c:v>1.179245283018868E-2</c:v>
                </c:pt>
                <c:pt idx="85">
                  <c:v>1.3679245283018868E-2</c:v>
                </c:pt>
                <c:pt idx="86">
                  <c:v>1.3679245283018868E-2</c:v>
                </c:pt>
                <c:pt idx="87">
                  <c:v>1.4150943396226415E-2</c:v>
                </c:pt>
                <c:pt idx="88">
                  <c:v>1.4622641509433962E-2</c:v>
                </c:pt>
                <c:pt idx="89">
                  <c:v>1.5566037735849057E-2</c:v>
                </c:pt>
                <c:pt idx="90">
                  <c:v>1.6037735849056604E-2</c:v>
                </c:pt>
                <c:pt idx="91">
                  <c:v>1.6981132075471698E-2</c:v>
                </c:pt>
                <c:pt idx="92">
                  <c:v>1.7452830188679245E-2</c:v>
                </c:pt>
                <c:pt idx="93">
                  <c:v>1.8396226415094339E-2</c:v>
                </c:pt>
                <c:pt idx="94">
                  <c:v>2.0283018867924527E-2</c:v>
                </c:pt>
                <c:pt idx="95">
                  <c:v>2.0283018867924527E-2</c:v>
                </c:pt>
                <c:pt idx="96">
                  <c:v>2.1698113207547168E-2</c:v>
                </c:pt>
                <c:pt idx="97">
                  <c:v>2.2169811320754716E-2</c:v>
                </c:pt>
                <c:pt idx="98">
                  <c:v>2.358490566037736E-2</c:v>
                </c:pt>
                <c:pt idx="99">
                  <c:v>2.5471698113207548E-2</c:v>
                </c:pt>
                <c:pt idx="100">
                  <c:v>2.5471698113207548E-2</c:v>
                </c:pt>
                <c:pt idx="101">
                  <c:v>2.688679245283019E-2</c:v>
                </c:pt>
                <c:pt idx="102">
                  <c:v>2.7830188679245284E-2</c:v>
                </c:pt>
                <c:pt idx="103">
                  <c:v>3.2547169811320754E-2</c:v>
                </c:pt>
                <c:pt idx="104">
                  <c:v>3.3490566037735849E-2</c:v>
                </c:pt>
                <c:pt idx="105">
                  <c:v>3.5849056603773584E-2</c:v>
                </c:pt>
                <c:pt idx="106">
                  <c:v>3.6320754716981131E-2</c:v>
                </c:pt>
                <c:pt idx="107">
                  <c:v>3.6792452830188678E-2</c:v>
                </c:pt>
                <c:pt idx="108">
                  <c:v>3.9150943396226413E-2</c:v>
                </c:pt>
                <c:pt idx="109">
                  <c:v>4.292452830188679E-2</c:v>
                </c:pt>
                <c:pt idx="110">
                  <c:v>4.4811320754716978E-2</c:v>
                </c:pt>
                <c:pt idx="111">
                  <c:v>4.5754716981132072E-2</c:v>
                </c:pt>
                <c:pt idx="112">
                  <c:v>4.9056603773584909E-2</c:v>
                </c:pt>
                <c:pt idx="113">
                  <c:v>5.2830188679245285E-2</c:v>
                </c:pt>
                <c:pt idx="114">
                  <c:v>5.6132075471698115E-2</c:v>
                </c:pt>
                <c:pt idx="115">
                  <c:v>5.7547169811320756E-2</c:v>
                </c:pt>
                <c:pt idx="116">
                  <c:v>6.1320754716981132E-2</c:v>
                </c:pt>
                <c:pt idx="117">
                  <c:v>6.3679245283018868E-2</c:v>
                </c:pt>
                <c:pt idx="118">
                  <c:v>6.6981132075471697E-2</c:v>
                </c:pt>
                <c:pt idx="119">
                  <c:v>6.9339622641509432E-2</c:v>
                </c:pt>
                <c:pt idx="120">
                  <c:v>7.3584905660377356E-2</c:v>
                </c:pt>
                <c:pt idx="121">
                  <c:v>8.1603773584905656E-2</c:v>
                </c:pt>
                <c:pt idx="122">
                  <c:v>8.6792452830188674E-2</c:v>
                </c:pt>
                <c:pt idx="123">
                  <c:v>8.2075471698113203E-2</c:v>
                </c:pt>
                <c:pt idx="124">
                  <c:v>8.8679245283018862E-2</c:v>
                </c:pt>
                <c:pt idx="125">
                  <c:v>9.0094339622641503E-2</c:v>
                </c:pt>
                <c:pt idx="126">
                  <c:v>9.1509433962264145E-2</c:v>
                </c:pt>
                <c:pt idx="127">
                  <c:v>9.2452830188679239E-2</c:v>
                </c:pt>
                <c:pt idx="128">
                  <c:v>9.9056603773584911E-2</c:v>
                </c:pt>
                <c:pt idx="129">
                  <c:v>0.11132075471698114</c:v>
                </c:pt>
                <c:pt idx="130">
                  <c:v>0.11462264150943396</c:v>
                </c:pt>
                <c:pt idx="131">
                  <c:v>0.12075471698113208</c:v>
                </c:pt>
                <c:pt idx="132">
                  <c:v>0.12830188679245283</c:v>
                </c:pt>
                <c:pt idx="133">
                  <c:v>0.12971698113207547</c:v>
                </c:pt>
                <c:pt idx="134">
                  <c:v>0.13066037735849056</c:v>
                </c:pt>
                <c:pt idx="135">
                  <c:v>0.13254716981132075</c:v>
                </c:pt>
                <c:pt idx="136">
                  <c:v>0.13915094339622641</c:v>
                </c:pt>
                <c:pt idx="137">
                  <c:v>0.15424528301886792</c:v>
                </c:pt>
                <c:pt idx="138">
                  <c:v>0.15424528301886792</c:v>
                </c:pt>
                <c:pt idx="139">
                  <c:v>0.16792452830188678</c:v>
                </c:pt>
                <c:pt idx="140">
                  <c:v>0.17547169811320754</c:v>
                </c:pt>
                <c:pt idx="141">
                  <c:v>0.17641509433962263</c:v>
                </c:pt>
                <c:pt idx="142">
                  <c:v>0.17452830188679244</c:v>
                </c:pt>
                <c:pt idx="143">
                  <c:v>0.18066037735849055</c:v>
                </c:pt>
                <c:pt idx="144">
                  <c:v>0.19150943396226416</c:v>
                </c:pt>
                <c:pt idx="145">
                  <c:v>0.19764150943396228</c:v>
                </c:pt>
                <c:pt idx="146">
                  <c:v>0.20754716981132076</c:v>
                </c:pt>
                <c:pt idx="147">
                  <c:v>0.21933962264150944</c:v>
                </c:pt>
                <c:pt idx="148">
                  <c:v>0.23915094339622642</c:v>
                </c:pt>
                <c:pt idx="149">
                  <c:v>0.25188679245283019</c:v>
                </c:pt>
                <c:pt idx="150">
                  <c:v>0.26037735849056604</c:v>
                </c:pt>
                <c:pt idx="151">
                  <c:v>0.26698113207547169</c:v>
                </c:pt>
                <c:pt idx="152">
                  <c:v>0.29103773584905662</c:v>
                </c:pt>
                <c:pt idx="153">
                  <c:v>0.29433962264150942</c:v>
                </c:pt>
                <c:pt idx="154">
                  <c:v>0.31273584905660379</c:v>
                </c:pt>
                <c:pt idx="155">
                  <c:v>0.33349056603773586</c:v>
                </c:pt>
                <c:pt idx="156">
                  <c:v>0.36981132075471695</c:v>
                </c:pt>
                <c:pt idx="157">
                  <c:v>0.35377358490566035</c:v>
                </c:pt>
                <c:pt idx="158">
                  <c:v>0.37028301886792453</c:v>
                </c:pt>
                <c:pt idx="159">
                  <c:v>0.38632075471698113</c:v>
                </c:pt>
                <c:pt idx="160">
                  <c:v>0.39433962264150946</c:v>
                </c:pt>
                <c:pt idx="161">
                  <c:v>0.41462264150943395</c:v>
                </c:pt>
                <c:pt idx="162">
                  <c:v>0.44481132075471697</c:v>
                </c:pt>
                <c:pt idx="163">
                  <c:v>0.40094339622641512</c:v>
                </c:pt>
                <c:pt idx="164">
                  <c:v>0.39528301886792455</c:v>
                </c:pt>
                <c:pt idx="165">
                  <c:v>0.42499999999999999</c:v>
                </c:pt>
                <c:pt idx="166">
                  <c:v>0.45047169811320753</c:v>
                </c:pt>
                <c:pt idx="167">
                  <c:v>0.44150943396226416</c:v>
                </c:pt>
                <c:pt idx="168">
                  <c:v>0.38018867924528305</c:v>
                </c:pt>
                <c:pt idx="169">
                  <c:v>0.43962264150943398</c:v>
                </c:pt>
                <c:pt idx="170">
                  <c:v>0.37877358490566038</c:v>
                </c:pt>
                <c:pt idx="171">
                  <c:v>0.39858490566037735</c:v>
                </c:pt>
                <c:pt idx="172">
                  <c:v>0.45754716981132076</c:v>
                </c:pt>
                <c:pt idx="173">
                  <c:v>0.45424528301886791</c:v>
                </c:pt>
                <c:pt idx="174">
                  <c:v>0.45990566037735847</c:v>
                </c:pt>
                <c:pt idx="175">
                  <c:v>0.46367924528301885</c:v>
                </c:pt>
                <c:pt idx="176">
                  <c:v>0.50094339622641515</c:v>
                </c:pt>
                <c:pt idx="177">
                  <c:v>0.50235849056603776</c:v>
                </c:pt>
                <c:pt idx="178">
                  <c:v>0.54009433962264153</c:v>
                </c:pt>
                <c:pt idx="179">
                  <c:v>0.49669811320754714</c:v>
                </c:pt>
                <c:pt idx="180">
                  <c:v>0.44339622641509435</c:v>
                </c:pt>
                <c:pt idx="181">
                  <c:v>0.39952830188679245</c:v>
                </c:pt>
                <c:pt idx="182">
                  <c:v>0.42122641509433961</c:v>
                </c:pt>
                <c:pt idx="183">
                  <c:v>0.45896226415094338</c:v>
                </c:pt>
                <c:pt idx="184">
                  <c:v>0.48443396226415092</c:v>
                </c:pt>
                <c:pt idx="185">
                  <c:v>0.53301886792452835</c:v>
                </c:pt>
                <c:pt idx="186">
                  <c:v>0.57028301886792454</c:v>
                </c:pt>
                <c:pt idx="187">
                  <c:v>0.53867924528301891</c:v>
                </c:pt>
                <c:pt idx="188">
                  <c:v>0.56226415094339621</c:v>
                </c:pt>
                <c:pt idx="189">
                  <c:v>0.61273584905660372</c:v>
                </c:pt>
                <c:pt idx="190">
                  <c:v>0.62924528301886795</c:v>
                </c:pt>
                <c:pt idx="191">
                  <c:v>0.63301886792452833</c:v>
                </c:pt>
                <c:pt idx="192">
                  <c:v>0.65613207547169816</c:v>
                </c:pt>
                <c:pt idx="193">
                  <c:v>0.65235849056603779</c:v>
                </c:pt>
                <c:pt idx="194">
                  <c:v>0.54716981132075471</c:v>
                </c:pt>
                <c:pt idx="195">
                  <c:v>0.58396226415094343</c:v>
                </c:pt>
                <c:pt idx="196">
                  <c:v>0.65660377358490563</c:v>
                </c:pt>
                <c:pt idx="197">
                  <c:v>0.69292452830188678</c:v>
                </c:pt>
                <c:pt idx="198">
                  <c:v>0.66933962264150948</c:v>
                </c:pt>
                <c:pt idx="199">
                  <c:v>0.76886792452830188</c:v>
                </c:pt>
                <c:pt idx="200">
                  <c:v>0.83349056603773586</c:v>
                </c:pt>
                <c:pt idx="201">
                  <c:v>0.84669811320754718</c:v>
                </c:pt>
                <c:pt idx="202">
                  <c:v>0.86839622641509429</c:v>
                </c:pt>
                <c:pt idx="203">
                  <c:v>0.87971698113207553</c:v>
                </c:pt>
                <c:pt idx="204">
                  <c:v>0.96320754716981127</c:v>
                </c:pt>
                <c:pt idx="205">
                  <c:v>1.0268867924528302</c:v>
                </c:pt>
                <c:pt idx="206">
                  <c:v>1.070754716981132</c:v>
                </c:pt>
                <c:pt idx="207">
                  <c:v>1.0990566037735849</c:v>
                </c:pt>
                <c:pt idx="208">
                  <c:v>1.1575471698113207</c:v>
                </c:pt>
                <c:pt idx="209">
                  <c:v>1.2117924528301887</c:v>
                </c:pt>
                <c:pt idx="210">
                  <c:v>1.2169811320754718</c:v>
                </c:pt>
                <c:pt idx="211">
                  <c:v>1.2669811320754718</c:v>
                </c:pt>
                <c:pt idx="212">
                  <c:v>1.3363207547169811</c:v>
                </c:pt>
                <c:pt idx="213">
                  <c:v>1.4127358490566038</c:v>
                </c:pt>
                <c:pt idx="214">
                  <c:v>1.4764150943396226</c:v>
                </c:pt>
                <c:pt idx="215">
                  <c:v>1.5509433962264152</c:v>
                </c:pt>
                <c:pt idx="216">
                  <c:v>1.6004716981132074</c:v>
                </c:pt>
                <c:pt idx="217">
                  <c:v>1.6820754716981132</c:v>
                </c:pt>
                <c:pt idx="218">
                  <c:v>1.7830188679245282</c:v>
                </c:pt>
                <c:pt idx="219">
                  <c:v>1.9117924528301886</c:v>
                </c:pt>
                <c:pt idx="220">
                  <c:v>1.9849056603773585</c:v>
                </c:pt>
                <c:pt idx="221">
                  <c:v>2.0641509433962266</c:v>
                </c:pt>
                <c:pt idx="222">
                  <c:v>2.1764150943396228</c:v>
                </c:pt>
                <c:pt idx="223">
                  <c:v>2.1806603773584907</c:v>
                </c:pt>
                <c:pt idx="224">
                  <c:v>2.1679245283018869</c:v>
                </c:pt>
                <c:pt idx="225">
                  <c:v>2.2943396226415094</c:v>
                </c:pt>
                <c:pt idx="226">
                  <c:v>2.3660377358490567</c:v>
                </c:pt>
                <c:pt idx="227">
                  <c:v>2.3933962264150943</c:v>
                </c:pt>
                <c:pt idx="228">
                  <c:v>2.5268867924528302</c:v>
                </c:pt>
                <c:pt idx="229">
                  <c:v>2.5004716981132074</c:v>
                </c:pt>
                <c:pt idx="230">
                  <c:v>2.4235849056603773</c:v>
                </c:pt>
                <c:pt idx="231">
                  <c:v>2.4028301886792454</c:v>
                </c:pt>
                <c:pt idx="232">
                  <c:v>2.3938679245283021</c:v>
                </c:pt>
                <c:pt idx="233">
                  <c:v>2.4801886792452832</c:v>
                </c:pt>
                <c:pt idx="234">
                  <c:v>2.5551886792452829</c:v>
                </c:pt>
                <c:pt idx="235">
                  <c:v>2.6334905660377359</c:v>
                </c:pt>
                <c:pt idx="236">
                  <c:v>2.7004716981132075</c:v>
                </c:pt>
                <c:pt idx="237">
                  <c:v>2.8</c:v>
                </c:pt>
                <c:pt idx="238">
                  <c:v>2.861320754716981</c:v>
                </c:pt>
                <c:pt idx="239">
                  <c:v>2.8650943396226416</c:v>
                </c:pt>
                <c:pt idx="240">
                  <c:v>2.8971698113207549</c:v>
                </c:pt>
                <c:pt idx="241">
                  <c:v>2.8669811320754719</c:v>
                </c:pt>
                <c:pt idx="242">
                  <c:v>2.8632075471698113</c:v>
                </c:pt>
                <c:pt idx="243">
                  <c:v>2.9122641509433964</c:v>
                </c:pt>
                <c:pt idx="244">
                  <c:v>2.9740566037735849</c:v>
                </c:pt>
                <c:pt idx="245">
                  <c:v>3.0415094339622644</c:v>
                </c:pt>
                <c:pt idx="246">
                  <c:v>3.0924528301886793</c:v>
                </c:pt>
                <c:pt idx="247">
                  <c:v>3.1018867924528304</c:v>
                </c:pt>
                <c:pt idx="248">
                  <c:v>3.094811320754717</c:v>
                </c:pt>
                <c:pt idx="249">
                  <c:v>3.175943396226415</c:v>
                </c:pt>
                <c:pt idx="250">
                  <c:v>3.2514150943396225</c:v>
                </c:pt>
                <c:pt idx="251">
                  <c:v>3.2990566037735851</c:v>
                </c:pt>
                <c:pt idx="252">
                  <c:v>3.479245283018868</c:v>
                </c:pt>
                <c:pt idx="253">
                  <c:v>3.6523584905660376</c:v>
                </c:pt>
                <c:pt idx="254">
                  <c:v>3.7933962264150942</c:v>
                </c:pt>
                <c:pt idx="255">
                  <c:v>3.9320754716981132</c:v>
                </c:pt>
                <c:pt idx="256">
                  <c:v>4.0108490566037736</c:v>
                </c:pt>
                <c:pt idx="257">
                  <c:v>4.1396226415094342</c:v>
                </c:pt>
                <c:pt idx="258">
                  <c:v>4.1023584905660373</c:v>
                </c:pt>
                <c:pt idx="259">
                  <c:v>4.3056603773584907</c:v>
                </c:pt>
                <c:pt idx="260">
                  <c:v>4.4825471698113208</c:v>
                </c:pt>
                <c:pt idx="261">
                  <c:v>4.5627358490566037</c:v>
                </c:pt>
                <c:pt idx="262">
                  <c:v>4.6099056603773585</c:v>
                </c:pt>
                <c:pt idx="263">
                  <c:v>4.6485849056603774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601472"/>
        <c:axId val="125602048"/>
      </c:scatterChart>
      <c:valAx>
        <c:axId val="125601472"/>
        <c:scaling>
          <c:orientation val="minMax"/>
          <c:max val="2000"/>
          <c:min val="175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5602048"/>
        <c:crosses val="autoZero"/>
        <c:crossBetween val="midCat"/>
      </c:valAx>
      <c:valAx>
        <c:axId val="125602048"/>
        <c:scaling>
          <c:orientation val="minMax"/>
          <c:max val="8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6014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210983242479326"/>
          <c:y val="0.14622898958822236"/>
          <c:w val="0.27464552110943791"/>
          <c:h val="0.34760129321583183"/>
        </c:manualLayout>
      </c:layout>
      <c:overlay val="0"/>
      <c:spPr>
        <a:solidFill>
          <a:schemeClr val="bg2"/>
        </a:solidFill>
      </c:spPr>
      <c:txPr>
        <a:bodyPr/>
        <a:lstStyle/>
        <a:p>
          <a:pPr>
            <a:defRPr sz="1600" b="1"/>
          </a:pPr>
          <a:endParaRPr lang="fr-FR"/>
        </a:p>
      </c:txPr>
    </c:legend>
    <c:plotVisOnly val="1"/>
    <c:dispBlanksAs val="gap"/>
    <c:showDLblsOverMax val="0"/>
  </c:chart>
  <c:spPr>
    <a:solidFill>
      <a:schemeClr val="bg2"/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23840769903747"/>
          <c:y val="5.1400554097404488E-2"/>
          <c:w val="0.80970472440944885"/>
          <c:h val="0.8326195683872849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'Emissions (CDIAC) + SUESS'!$C$5</c:f>
              <c:strCache>
                <c:ptCount val="1"/>
                <c:pt idx="0">
                  <c:v>Cumul (GTC)</c:v>
                </c:pt>
              </c:strCache>
            </c:strRef>
          </c:tx>
          <c:marker>
            <c:symbol val="none"/>
          </c:marker>
          <c:xVal>
            <c:numRef>
              <c:f>'Emissions (CDIAC) + SUESS'!$A$6:$A$269</c:f>
              <c:numCache>
                <c:formatCode>General</c:formatCode>
                <c:ptCount val="264"/>
                <c:pt idx="0">
                  <c:v>1751</c:v>
                </c:pt>
                <c:pt idx="1">
                  <c:v>1752</c:v>
                </c:pt>
                <c:pt idx="2">
                  <c:v>1753</c:v>
                </c:pt>
                <c:pt idx="3">
                  <c:v>1754</c:v>
                </c:pt>
                <c:pt idx="4">
                  <c:v>1755</c:v>
                </c:pt>
                <c:pt idx="5">
                  <c:v>1756</c:v>
                </c:pt>
                <c:pt idx="6">
                  <c:v>1757</c:v>
                </c:pt>
                <c:pt idx="7">
                  <c:v>1758</c:v>
                </c:pt>
                <c:pt idx="8">
                  <c:v>1759</c:v>
                </c:pt>
                <c:pt idx="9">
                  <c:v>1760</c:v>
                </c:pt>
                <c:pt idx="10">
                  <c:v>1761</c:v>
                </c:pt>
                <c:pt idx="11">
                  <c:v>1762</c:v>
                </c:pt>
                <c:pt idx="12">
                  <c:v>1763</c:v>
                </c:pt>
                <c:pt idx="13">
                  <c:v>1764</c:v>
                </c:pt>
                <c:pt idx="14">
                  <c:v>1765</c:v>
                </c:pt>
                <c:pt idx="15">
                  <c:v>1766</c:v>
                </c:pt>
                <c:pt idx="16">
                  <c:v>1767</c:v>
                </c:pt>
                <c:pt idx="17">
                  <c:v>1768</c:v>
                </c:pt>
                <c:pt idx="18">
                  <c:v>1769</c:v>
                </c:pt>
                <c:pt idx="19">
                  <c:v>1770</c:v>
                </c:pt>
                <c:pt idx="20">
                  <c:v>1771</c:v>
                </c:pt>
                <c:pt idx="21">
                  <c:v>1772</c:v>
                </c:pt>
                <c:pt idx="22">
                  <c:v>1773</c:v>
                </c:pt>
                <c:pt idx="23">
                  <c:v>1774</c:v>
                </c:pt>
                <c:pt idx="24">
                  <c:v>1775</c:v>
                </c:pt>
                <c:pt idx="25">
                  <c:v>1776</c:v>
                </c:pt>
                <c:pt idx="26">
                  <c:v>1777</c:v>
                </c:pt>
                <c:pt idx="27">
                  <c:v>1778</c:v>
                </c:pt>
                <c:pt idx="28">
                  <c:v>1779</c:v>
                </c:pt>
                <c:pt idx="29">
                  <c:v>1780</c:v>
                </c:pt>
                <c:pt idx="30">
                  <c:v>1781</c:v>
                </c:pt>
                <c:pt idx="31">
                  <c:v>1782</c:v>
                </c:pt>
                <c:pt idx="32">
                  <c:v>1783</c:v>
                </c:pt>
                <c:pt idx="33">
                  <c:v>1784</c:v>
                </c:pt>
                <c:pt idx="34">
                  <c:v>1785</c:v>
                </c:pt>
                <c:pt idx="35">
                  <c:v>1786</c:v>
                </c:pt>
                <c:pt idx="36">
                  <c:v>1787</c:v>
                </c:pt>
                <c:pt idx="37">
                  <c:v>1788</c:v>
                </c:pt>
                <c:pt idx="38">
                  <c:v>1789</c:v>
                </c:pt>
                <c:pt idx="39">
                  <c:v>1790</c:v>
                </c:pt>
                <c:pt idx="40">
                  <c:v>1791</c:v>
                </c:pt>
                <c:pt idx="41">
                  <c:v>1792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1799</c:v>
                </c:pt>
                <c:pt idx="49">
                  <c:v>1800</c:v>
                </c:pt>
                <c:pt idx="50">
                  <c:v>1801</c:v>
                </c:pt>
                <c:pt idx="51">
                  <c:v>1802</c:v>
                </c:pt>
                <c:pt idx="52">
                  <c:v>1803</c:v>
                </c:pt>
                <c:pt idx="53">
                  <c:v>1804</c:v>
                </c:pt>
                <c:pt idx="54">
                  <c:v>1805</c:v>
                </c:pt>
                <c:pt idx="55">
                  <c:v>1806</c:v>
                </c:pt>
                <c:pt idx="56">
                  <c:v>1807</c:v>
                </c:pt>
                <c:pt idx="57">
                  <c:v>1808</c:v>
                </c:pt>
                <c:pt idx="58">
                  <c:v>1809</c:v>
                </c:pt>
                <c:pt idx="59">
                  <c:v>1810</c:v>
                </c:pt>
                <c:pt idx="60">
                  <c:v>1811</c:v>
                </c:pt>
                <c:pt idx="61">
                  <c:v>1812</c:v>
                </c:pt>
                <c:pt idx="62">
                  <c:v>1813</c:v>
                </c:pt>
                <c:pt idx="63">
                  <c:v>1814</c:v>
                </c:pt>
                <c:pt idx="64">
                  <c:v>1815</c:v>
                </c:pt>
                <c:pt idx="65">
                  <c:v>1816</c:v>
                </c:pt>
                <c:pt idx="66">
                  <c:v>1817</c:v>
                </c:pt>
                <c:pt idx="67">
                  <c:v>1818</c:v>
                </c:pt>
                <c:pt idx="68">
                  <c:v>1819</c:v>
                </c:pt>
                <c:pt idx="69">
                  <c:v>1820</c:v>
                </c:pt>
                <c:pt idx="70">
                  <c:v>1821</c:v>
                </c:pt>
                <c:pt idx="71">
                  <c:v>1822</c:v>
                </c:pt>
                <c:pt idx="72">
                  <c:v>1823</c:v>
                </c:pt>
                <c:pt idx="73">
                  <c:v>1824</c:v>
                </c:pt>
                <c:pt idx="74">
                  <c:v>1825</c:v>
                </c:pt>
                <c:pt idx="75">
                  <c:v>1826</c:v>
                </c:pt>
                <c:pt idx="76">
                  <c:v>1827</c:v>
                </c:pt>
                <c:pt idx="77">
                  <c:v>1828</c:v>
                </c:pt>
                <c:pt idx="78">
                  <c:v>1829</c:v>
                </c:pt>
                <c:pt idx="79">
                  <c:v>1830</c:v>
                </c:pt>
                <c:pt idx="80">
                  <c:v>1831</c:v>
                </c:pt>
                <c:pt idx="81">
                  <c:v>1832</c:v>
                </c:pt>
                <c:pt idx="82">
                  <c:v>1833</c:v>
                </c:pt>
                <c:pt idx="83">
                  <c:v>1834</c:v>
                </c:pt>
                <c:pt idx="84">
                  <c:v>1835</c:v>
                </c:pt>
                <c:pt idx="85">
                  <c:v>1836</c:v>
                </c:pt>
                <c:pt idx="86">
                  <c:v>1837</c:v>
                </c:pt>
                <c:pt idx="87">
                  <c:v>1838</c:v>
                </c:pt>
                <c:pt idx="88">
                  <c:v>1839</c:v>
                </c:pt>
                <c:pt idx="89">
                  <c:v>1840</c:v>
                </c:pt>
                <c:pt idx="90">
                  <c:v>1841</c:v>
                </c:pt>
                <c:pt idx="91">
                  <c:v>1842</c:v>
                </c:pt>
                <c:pt idx="92">
                  <c:v>1843</c:v>
                </c:pt>
                <c:pt idx="93">
                  <c:v>1844</c:v>
                </c:pt>
                <c:pt idx="94">
                  <c:v>1845</c:v>
                </c:pt>
                <c:pt idx="95">
                  <c:v>1846</c:v>
                </c:pt>
                <c:pt idx="96">
                  <c:v>1847</c:v>
                </c:pt>
                <c:pt idx="97">
                  <c:v>1848</c:v>
                </c:pt>
                <c:pt idx="98">
                  <c:v>1849</c:v>
                </c:pt>
                <c:pt idx="99">
                  <c:v>1850</c:v>
                </c:pt>
                <c:pt idx="100">
                  <c:v>1851</c:v>
                </c:pt>
                <c:pt idx="101">
                  <c:v>1852</c:v>
                </c:pt>
                <c:pt idx="102">
                  <c:v>1853</c:v>
                </c:pt>
                <c:pt idx="103">
                  <c:v>1854</c:v>
                </c:pt>
                <c:pt idx="104">
                  <c:v>1855</c:v>
                </c:pt>
                <c:pt idx="105">
                  <c:v>1856</c:v>
                </c:pt>
                <c:pt idx="106">
                  <c:v>1857</c:v>
                </c:pt>
                <c:pt idx="107">
                  <c:v>1858</c:v>
                </c:pt>
                <c:pt idx="108">
                  <c:v>1859</c:v>
                </c:pt>
                <c:pt idx="109">
                  <c:v>1860</c:v>
                </c:pt>
                <c:pt idx="110">
                  <c:v>1861</c:v>
                </c:pt>
                <c:pt idx="111">
                  <c:v>1862</c:v>
                </c:pt>
                <c:pt idx="112">
                  <c:v>1863</c:v>
                </c:pt>
                <c:pt idx="113">
                  <c:v>1864</c:v>
                </c:pt>
                <c:pt idx="114">
                  <c:v>1865</c:v>
                </c:pt>
                <c:pt idx="115">
                  <c:v>1866</c:v>
                </c:pt>
                <c:pt idx="116">
                  <c:v>1867</c:v>
                </c:pt>
                <c:pt idx="117">
                  <c:v>1868</c:v>
                </c:pt>
                <c:pt idx="118">
                  <c:v>1869</c:v>
                </c:pt>
                <c:pt idx="119">
                  <c:v>1870</c:v>
                </c:pt>
                <c:pt idx="120">
                  <c:v>1871</c:v>
                </c:pt>
                <c:pt idx="121">
                  <c:v>1872</c:v>
                </c:pt>
                <c:pt idx="122">
                  <c:v>1873</c:v>
                </c:pt>
                <c:pt idx="123">
                  <c:v>1874</c:v>
                </c:pt>
                <c:pt idx="124">
                  <c:v>1875</c:v>
                </c:pt>
                <c:pt idx="125">
                  <c:v>1876</c:v>
                </c:pt>
                <c:pt idx="126">
                  <c:v>1877</c:v>
                </c:pt>
                <c:pt idx="127">
                  <c:v>1878</c:v>
                </c:pt>
                <c:pt idx="128">
                  <c:v>1879</c:v>
                </c:pt>
                <c:pt idx="129">
                  <c:v>1880</c:v>
                </c:pt>
                <c:pt idx="130">
                  <c:v>1881</c:v>
                </c:pt>
                <c:pt idx="131">
                  <c:v>1882</c:v>
                </c:pt>
                <c:pt idx="132">
                  <c:v>1883</c:v>
                </c:pt>
                <c:pt idx="133">
                  <c:v>1884</c:v>
                </c:pt>
                <c:pt idx="134">
                  <c:v>1885</c:v>
                </c:pt>
                <c:pt idx="135">
                  <c:v>1886</c:v>
                </c:pt>
                <c:pt idx="136">
                  <c:v>1887</c:v>
                </c:pt>
                <c:pt idx="137">
                  <c:v>1888</c:v>
                </c:pt>
                <c:pt idx="138">
                  <c:v>1889</c:v>
                </c:pt>
                <c:pt idx="139">
                  <c:v>1890</c:v>
                </c:pt>
                <c:pt idx="140">
                  <c:v>1891</c:v>
                </c:pt>
                <c:pt idx="141">
                  <c:v>1892</c:v>
                </c:pt>
                <c:pt idx="142">
                  <c:v>1893</c:v>
                </c:pt>
                <c:pt idx="143">
                  <c:v>1894</c:v>
                </c:pt>
                <c:pt idx="144">
                  <c:v>1895</c:v>
                </c:pt>
                <c:pt idx="145">
                  <c:v>1896</c:v>
                </c:pt>
                <c:pt idx="146">
                  <c:v>1897</c:v>
                </c:pt>
                <c:pt idx="147">
                  <c:v>1898</c:v>
                </c:pt>
                <c:pt idx="148">
                  <c:v>1899</c:v>
                </c:pt>
                <c:pt idx="149">
                  <c:v>1900</c:v>
                </c:pt>
                <c:pt idx="150">
                  <c:v>1901</c:v>
                </c:pt>
                <c:pt idx="151">
                  <c:v>1902</c:v>
                </c:pt>
                <c:pt idx="152">
                  <c:v>1903</c:v>
                </c:pt>
                <c:pt idx="153">
                  <c:v>1904</c:v>
                </c:pt>
                <c:pt idx="154">
                  <c:v>1905</c:v>
                </c:pt>
                <c:pt idx="155">
                  <c:v>1906</c:v>
                </c:pt>
                <c:pt idx="156">
                  <c:v>1907</c:v>
                </c:pt>
                <c:pt idx="157">
                  <c:v>1908</c:v>
                </c:pt>
                <c:pt idx="158">
                  <c:v>1909</c:v>
                </c:pt>
                <c:pt idx="159">
                  <c:v>1910</c:v>
                </c:pt>
                <c:pt idx="160">
                  <c:v>1911</c:v>
                </c:pt>
                <c:pt idx="161">
                  <c:v>1912</c:v>
                </c:pt>
                <c:pt idx="162">
                  <c:v>1913</c:v>
                </c:pt>
                <c:pt idx="163">
                  <c:v>1914</c:v>
                </c:pt>
                <c:pt idx="164">
                  <c:v>1915</c:v>
                </c:pt>
                <c:pt idx="165">
                  <c:v>1916</c:v>
                </c:pt>
                <c:pt idx="166">
                  <c:v>1917</c:v>
                </c:pt>
                <c:pt idx="167">
                  <c:v>1918</c:v>
                </c:pt>
                <c:pt idx="168">
                  <c:v>1919</c:v>
                </c:pt>
                <c:pt idx="169">
                  <c:v>1920</c:v>
                </c:pt>
                <c:pt idx="170">
                  <c:v>1921</c:v>
                </c:pt>
                <c:pt idx="171">
                  <c:v>1922</c:v>
                </c:pt>
                <c:pt idx="172">
                  <c:v>1923</c:v>
                </c:pt>
                <c:pt idx="173">
                  <c:v>1924</c:v>
                </c:pt>
                <c:pt idx="174">
                  <c:v>1925</c:v>
                </c:pt>
                <c:pt idx="175">
                  <c:v>1926</c:v>
                </c:pt>
                <c:pt idx="176">
                  <c:v>1927</c:v>
                </c:pt>
                <c:pt idx="177">
                  <c:v>1928</c:v>
                </c:pt>
                <c:pt idx="178">
                  <c:v>1929</c:v>
                </c:pt>
                <c:pt idx="179">
                  <c:v>1930</c:v>
                </c:pt>
                <c:pt idx="180">
                  <c:v>1931</c:v>
                </c:pt>
                <c:pt idx="181">
                  <c:v>1932</c:v>
                </c:pt>
                <c:pt idx="182">
                  <c:v>1933</c:v>
                </c:pt>
                <c:pt idx="183">
                  <c:v>1934</c:v>
                </c:pt>
                <c:pt idx="184">
                  <c:v>1935</c:v>
                </c:pt>
                <c:pt idx="185">
                  <c:v>1936</c:v>
                </c:pt>
                <c:pt idx="186">
                  <c:v>1937</c:v>
                </c:pt>
                <c:pt idx="187">
                  <c:v>1938</c:v>
                </c:pt>
                <c:pt idx="188">
                  <c:v>1939</c:v>
                </c:pt>
                <c:pt idx="189">
                  <c:v>1940</c:v>
                </c:pt>
                <c:pt idx="190">
                  <c:v>1941</c:v>
                </c:pt>
                <c:pt idx="191">
                  <c:v>1942</c:v>
                </c:pt>
                <c:pt idx="192">
                  <c:v>1943</c:v>
                </c:pt>
                <c:pt idx="193">
                  <c:v>1944</c:v>
                </c:pt>
                <c:pt idx="194">
                  <c:v>1945</c:v>
                </c:pt>
                <c:pt idx="195">
                  <c:v>1946</c:v>
                </c:pt>
                <c:pt idx="196">
                  <c:v>1947</c:v>
                </c:pt>
                <c:pt idx="197">
                  <c:v>1948</c:v>
                </c:pt>
                <c:pt idx="198">
                  <c:v>1949</c:v>
                </c:pt>
                <c:pt idx="199">
                  <c:v>1950</c:v>
                </c:pt>
                <c:pt idx="200">
                  <c:v>1951</c:v>
                </c:pt>
                <c:pt idx="201">
                  <c:v>1952</c:v>
                </c:pt>
                <c:pt idx="202">
                  <c:v>1953</c:v>
                </c:pt>
                <c:pt idx="203">
                  <c:v>1954</c:v>
                </c:pt>
                <c:pt idx="204">
                  <c:v>1955</c:v>
                </c:pt>
                <c:pt idx="205">
                  <c:v>1956</c:v>
                </c:pt>
                <c:pt idx="206">
                  <c:v>1957</c:v>
                </c:pt>
                <c:pt idx="207">
                  <c:v>1958</c:v>
                </c:pt>
                <c:pt idx="208">
                  <c:v>1959</c:v>
                </c:pt>
                <c:pt idx="209">
                  <c:v>1960</c:v>
                </c:pt>
                <c:pt idx="210">
                  <c:v>1961</c:v>
                </c:pt>
                <c:pt idx="211">
                  <c:v>1962</c:v>
                </c:pt>
                <c:pt idx="212">
                  <c:v>1963</c:v>
                </c:pt>
                <c:pt idx="213">
                  <c:v>1964</c:v>
                </c:pt>
                <c:pt idx="214">
                  <c:v>1965</c:v>
                </c:pt>
                <c:pt idx="215">
                  <c:v>1966</c:v>
                </c:pt>
                <c:pt idx="216">
                  <c:v>1967</c:v>
                </c:pt>
                <c:pt idx="217">
                  <c:v>1968</c:v>
                </c:pt>
                <c:pt idx="218">
                  <c:v>1969</c:v>
                </c:pt>
                <c:pt idx="219">
                  <c:v>1970</c:v>
                </c:pt>
                <c:pt idx="220">
                  <c:v>1971</c:v>
                </c:pt>
                <c:pt idx="221">
                  <c:v>1972</c:v>
                </c:pt>
                <c:pt idx="222">
                  <c:v>1973</c:v>
                </c:pt>
                <c:pt idx="223">
                  <c:v>1974</c:v>
                </c:pt>
                <c:pt idx="224">
                  <c:v>1975</c:v>
                </c:pt>
                <c:pt idx="225">
                  <c:v>1976</c:v>
                </c:pt>
                <c:pt idx="226">
                  <c:v>1977</c:v>
                </c:pt>
                <c:pt idx="227">
                  <c:v>1978</c:v>
                </c:pt>
                <c:pt idx="228">
                  <c:v>1979</c:v>
                </c:pt>
                <c:pt idx="229">
                  <c:v>1980</c:v>
                </c:pt>
                <c:pt idx="230">
                  <c:v>1981</c:v>
                </c:pt>
                <c:pt idx="231">
                  <c:v>1982</c:v>
                </c:pt>
                <c:pt idx="232">
                  <c:v>1983</c:v>
                </c:pt>
                <c:pt idx="233">
                  <c:v>1984</c:v>
                </c:pt>
                <c:pt idx="234">
                  <c:v>1985</c:v>
                </c:pt>
                <c:pt idx="235">
                  <c:v>1986</c:v>
                </c:pt>
                <c:pt idx="236">
                  <c:v>1987</c:v>
                </c:pt>
                <c:pt idx="237">
                  <c:v>1988</c:v>
                </c:pt>
                <c:pt idx="238">
                  <c:v>1989</c:v>
                </c:pt>
                <c:pt idx="239">
                  <c:v>1990</c:v>
                </c:pt>
                <c:pt idx="240">
                  <c:v>1991</c:v>
                </c:pt>
                <c:pt idx="241">
                  <c:v>1992</c:v>
                </c:pt>
                <c:pt idx="242">
                  <c:v>1993</c:v>
                </c:pt>
                <c:pt idx="243">
                  <c:v>1994</c:v>
                </c:pt>
                <c:pt idx="244">
                  <c:v>1995</c:v>
                </c:pt>
                <c:pt idx="245">
                  <c:v>1996</c:v>
                </c:pt>
                <c:pt idx="246">
                  <c:v>1997</c:v>
                </c:pt>
                <c:pt idx="247">
                  <c:v>1998</c:v>
                </c:pt>
                <c:pt idx="248">
                  <c:v>1999</c:v>
                </c:pt>
                <c:pt idx="249">
                  <c:v>2000</c:v>
                </c:pt>
                <c:pt idx="250">
                  <c:v>2001</c:v>
                </c:pt>
                <c:pt idx="251">
                  <c:v>2002</c:v>
                </c:pt>
                <c:pt idx="252">
                  <c:v>2003</c:v>
                </c:pt>
                <c:pt idx="253">
                  <c:v>2004</c:v>
                </c:pt>
                <c:pt idx="254">
                  <c:v>2005</c:v>
                </c:pt>
                <c:pt idx="255">
                  <c:v>2006</c:v>
                </c:pt>
                <c:pt idx="256">
                  <c:v>2007</c:v>
                </c:pt>
                <c:pt idx="257">
                  <c:v>2008</c:v>
                </c:pt>
                <c:pt idx="258">
                  <c:v>2009</c:v>
                </c:pt>
                <c:pt idx="259">
                  <c:v>2010</c:v>
                </c:pt>
                <c:pt idx="260">
                  <c:v>2011</c:v>
                </c:pt>
                <c:pt idx="261">
                  <c:v>2012</c:v>
                </c:pt>
                <c:pt idx="262">
                  <c:v>2013</c:v>
                </c:pt>
                <c:pt idx="263">
                  <c:v>2014</c:v>
                </c:pt>
              </c:numCache>
            </c:numRef>
          </c:xVal>
          <c:yVal>
            <c:numRef>
              <c:f>'Emissions (CDIAC) + SUESS'!$C$6:$C$269</c:f>
              <c:numCache>
                <c:formatCode>General</c:formatCode>
                <c:ptCount val="264"/>
                <c:pt idx="0">
                  <c:v>3.0000000000000001E-3</c:v>
                </c:pt>
                <c:pt idx="1">
                  <c:v>6.0000000000000001E-3</c:v>
                </c:pt>
                <c:pt idx="2">
                  <c:v>9.0000000000000011E-3</c:v>
                </c:pt>
                <c:pt idx="3">
                  <c:v>1.2E-2</c:v>
                </c:pt>
                <c:pt idx="4">
                  <c:v>1.4999999999999999E-2</c:v>
                </c:pt>
                <c:pt idx="5">
                  <c:v>1.7999999999999999E-2</c:v>
                </c:pt>
                <c:pt idx="6">
                  <c:v>2.0999999999999998E-2</c:v>
                </c:pt>
                <c:pt idx="7">
                  <c:v>2.3999999999999997E-2</c:v>
                </c:pt>
                <c:pt idx="8">
                  <c:v>2.6999999999999996E-2</c:v>
                </c:pt>
                <c:pt idx="9">
                  <c:v>2.9999999999999995E-2</c:v>
                </c:pt>
                <c:pt idx="10">
                  <c:v>3.2999999999999995E-2</c:v>
                </c:pt>
                <c:pt idx="11">
                  <c:v>3.5999999999999997E-2</c:v>
                </c:pt>
                <c:pt idx="12">
                  <c:v>3.9E-2</c:v>
                </c:pt>
                <c:pt idx="13">
                  <c:v>4.2000000000000003E-2</c:v>
                </c:pt>
                <c:pt idx="14">
                  <c:v>4.5000000000000005E-2</c:v>
                </c:pt>
                <c:pt idx="15">
                  <c:v>4.8000000000000008E-2</c:v>
                </c:pt>
                <c:pt idx="16">
                  <c:v>5.1000000000000011E-2</c:v>
                </c:pt>
                <c:pt idx="17">
                  <c:v>5.4000000000000013E-2</c:v>
                </c:pt>
                <c:pt idx="18">
                  <c:v>5.7000000000000016E-2</c:v>
                </c:pt>
                <c:pt idx="19">
                  <c:v>6.0000000000000019E-2</c:v>
                </c:pt>
                <c:pt idx="20">
                  <c:v>6.4000000000000015E-2</c:v>
                </c:pt>
                <c:pt idx="21">
                  <c:v>6.8000000000000019E-2</c:v>
                </c:pt>
                <c:pt idx="22">
                  <c:v>7.2000000000000022E-2</c:v>
                </c:pt>
                <c:pt idx="23">
                  <c:v>7.6000000000000026E-2</c:v>
                </c:pt>
                <c:pt idx="24">
                  <c:v>8.0000000000000029E-2</c:v>
                </c:pt>
                <c:pt idx="25">
                  <c:v>8.4000000000000033E-2</c:v>
                </c:pt>
                <c:pt idx="26">
                  <c:v>8.8000000000000037E-2</c:v>
                </c:pt>
                <c:pt idx="27">
                  <c:v>9.200000000000004E-2</c:v>
                </c:pt>
                <c:pt idx="28">
                  <c:v>9.6000000000000044E-2</c:v>
                </c:pt>
                <c:pt idx="29">
                  <c:v>0.10000000000000005</c:v>
                </c:pt>
                <c:pt idx="30">
                  <c:v>0.10500000000000005</c:v>
                </c:pt>
                <c:pt idx="31">
                  <c:v>0.11000000000000006</c:v>
                </c:pt>
                <c:pt idx="32">
                  <c:v>0.11500000000000006</c:v>
                </c:pt>
                <c:pt idx="33">
                  <c:v>0.12000000000000006</c:v>
                </c:pt>
                <c:pt idx="34">
                  <c:v>0.12500000000000006</c:v>
                </c:pt>
                <c:pt idx="35">
                  <c:v>0.13000000000000006</c:v>
                </c:pt>
                <c:pt idx="36">
                  <c:v>0.13500000000000006</c:v>
                </c:pt>
                <c:pt idx="37">
                  <c:v>0.14000000000000007</c:v>
                </c:pt>
                <c:pt idx="38">
                  <c:v>0.14500000000000007</c:v>
                </c:pt>
                <c:pt idx="39">
                  <c:v>0.15000000000000008</c:v>
                </c:pt>
                <c:pt idx="40">
                  <c:v>0.15600000000000008</c:v>
                </c:pt>
                <c:pt idx="41">
                  <c:v>0.16200000000000009</c:v>
                </c:pt>
                <c:pt idx="42">
                  <c:v>0.16800000000000009</c:v>
                </c:pt>
                <c:pt idx="43">
                  <c:v>0.1740000000000001</c:v>
                </c:pt>
                <c:pt idx="44">
                  <c:v>0.1800000000000001</c:v>
                </c:pt>
                <c:pt idx="45">
                  <c:v>0.18600000000000011</c:v>
                </c:pt>
                <c:pt idx="46">
                  <c:v>0.19300000000000012</c:v>
                </c:pt>
                <c:pt idx="47">
                  <c:v>0.20000000000000012</c:v>
                </c:pt>
                <c:pt idx="48">
                  <c:v>0.20700000000000013</c:v>
                </c:pt>
                <c:pt idx="49">
                  <c:v>0.21500000000000014</c:v>
                </c:pt>
                <c:pt idx="50">
                  <c:v>0.22300000000000014</c:v>
                </c:pt>
                <c:pt idx="51">
                  <c:v>0.23300000000000015</c:v>
                </c:pt>
                <c:pt idx="52">
                  <c:v>0.24200000000000016</c:v>
                </c:pt>
                <c:pt idx="53">
                  <c:v>0.25100000000000017</c:v>
                </c:pt>
                <c:pt idx="54">
                  <c:v>0.26000000000000018</c:v>
                </c:pt>
                <c:pt idx="55">
                  <c:v>0.27000000000000018</c:v>
                </c:pt>
                <c:pt idx="56">
                  <c:v>0.28000000000000019</c:v>
                </c:pt>
                <c:pt idx="57">
                  <c:v>0.2900000000000002</c:v>
                </c:pt>
                <c:pt idx="58">
                  <c:v>0.30000000000000021</c:v>
                </c:pt>
                <c:pt idx="59">
                  <c:v>0.31000000000000022</c:v>
                </c:pt>
                <c:pt idx="60">
                  <c:v>0.32100000000000023</c:v>
                </c:pt>
                <c:pt idx="61">
                  <c:v>0.33200000000000024</c:v>
                </c:pt>
                <c:pt idx="62">
                  <c:v>0.34300000000000025</c:v>
                </c:pt>
                <c:pt idx="63">
                  <c:v>0.35400000000000026</c:v>
                </c:pt>
                <c:pt idx="64">
                  <c:v>0.36600000000000027</c:v>
                </c:pt>
                <c:pt idx="65">
                  <c:v>0.37900000000000028</c:v>
                </c:pt>
                <c:pt idx="66">
                  <c:v>0.39300000000000029</c:v>
                </c:pt>
                <c:pt idx="67">
                  <c:v>0.40700000000000031</c:v>
                </c:pt>
                <c:pt idx="68">
                  <c:v>0.42100000000000032</c:v>
                </c:pt>
                <c:pt idx="69">
                  <c:v>0.43500000000000033</c:v>
                </c:pt>
                <c:pt idx="70">
                  <c:v>0.44900000000000034</c:v>
                </c:pt>
                <c:pt idx="71">
                  <c:v>0.46400000000000036</c:v>
                </c:pt>
                <c:pt idx="72">
                  <c:v>0.48000000000000037</c:v>
                </c:pt>
                <c:pt idx="73">
                  <c:v>0.49600000000000039</c:v>
                </c:pt>
                <c:pt idx="74">
                  <c:v>0.51300000000000034</c:v>
                </c:pt>
                <c:pt idx="75">
                  <c:v>0.53000000000000036</c:v>
                </c:pt>
                <c:pt idx="76">
                  <c:v>0.54800000000000038</c:v>
                </c:pt>
                <c:pt idx="77">
                  <c:v>0.56600000000000039</c:v>
                </c:pt>
                <c:pt idx="78">
                  <c:v>0.58400000000000041</c:v>
                </c:pt>
                <c:pt idx="79">
                  <c:v>0.60800000000000043</c:v>
                </c:pt>
                <c:pt idx="80">
                  <c:v>0.63100000000000045</c:v>
                </c:pt>
                <c:pt idx="81">
                  <c:v>0.65400000000000047</c:v>
                </c:pt>
                <c:pt idx="82">
                  <c:v>0.67800000000000049</c:v>
                </c:pt>
                <c:pt idx="83">
                  <c:v>0.70200000000000051</c:v>
                </c:pt>
                <c:pt idx="84">
                  <c:v>0.72700000000000053</c:v>
                </c:pt>
                <c:pt idx="85">
                  <c:v>0.75600000000000056</c:v>
                </c:pt>
                <c:pt idx="86">
                  <c:v>0.78500000000000059</c:v>
                </c:pt>
                <c:pt idx="87">
                  <c:v>0.81500000000000061</c:v>
                </c:pt>
                <c:pt idx="88">
                  <c:v>0.84600000000000064</c:v>
                </c:pt>
                <c:pt idx="89">
                  <c:v>0.87900000000000067</c:v>
                </c:pt>
                <c:pt idx="90">
                  <c:v>0.9130000000000007</c:v>
                </c:pt>
                <c:pt idx="91">
                  <c:v>0.94900000000000073</c:v>
                </c:pt>
                <c:pt idx="92">
                  <c:v>0.98600000000000076</c:v>
                </c:pt>
                <c:pt idx="93">
                  <c:v>1.0250000000000008</c:v>
                </c:pt>
                <c:pt idx="94">
                  <c:v>1.0680000000000007</c:v>
                </c:pt>
                <c:pt idx="95">
                  <c:v>1.1110000000000007</c:v>
                </c:pt>
                <c:pt idx="96">
                  <c:v>1.1570000000000007</c:v>
                </c:pt>
                <c:pt idx="97">
                  <c:v>1.2040000000000006</c:v>
                </c:pt>
                <c:pt idx="98">
                  <c:v>1.2540000000000007</c:v>
                </c:pt>
                <c:pt idx="99">
                  <c:v>1.3080000000000007</c:v>
                </c:pt>
                <c:pt idx="100">
                  <c:v>1.3620000000000008</c:v>
                </c:pt>
                <c:pt idx="101">
                  <c:v>1.4190000000000007</c:v>
                </c:pt>
                <c:pt idx="102">
                  <c:v>1.4780000000000006</c:v>
                </c:pt>
                <c:pt idx="103">
                  <c:v>1.5470000000000006</c:v>
                </c:pt>
                <c:pt idx="104">
                  <c:v>1.6180000000000005</c:v>
                </c:pt>
                <c:pt idx="105">
                  <c:v>1.6940000000000006</c:v>
                </c:pt>
                <c:pt idx="106">
                  <c:v>1.7710000000000006</c:v>
                </c:pt>
                <c:pt idx="107">
                  <c:v>1.8490000000000006</c:v>
                </c:pt>
                <c:pt idx="108">
                  <c:v>1.9320000000000006</c:v>
                </c:pt>
                <c:pt idx="109">
                  <c:v>2.0230000000000006</c:v>
                </c:pt>
                <c:pt idx="110">
                  <c:v>2.1180000000000008</c:v>
                </c:pt>
                <c:pt idx="111">
                  <c:v>2.2150000000000007</c:v>
                </c:pt>
                <c:pt idx="112">
                  <c:v>2.3190000000000008</c:v>
                </c:pt>
                <c:pt idx="113">
                  <c:v>2.4310000000000009</c:v>
                </c:pt>
                <c:pt idx="114">
                  <c:v>2.5500000000000007</c:v>
                </c:pt>
                <c:pt idx="115">
                  <c:v>2.6720000000000006</c:v>
                </c:pt>
                <c:pt idx="116">
                  <c:v>2.8020000000000005</c:v>
                </c:pt>
                <c:pt idx="117">
                  <c:v>2.9370000000000003</c:v>
                </c:pt>
                <c:pt idx="118">
                  <c:v>3.0790000000000002</c:v>
                </c:pt>
                <c:pt idx="119">
                  <c:v>3.226</c:v>
                </c:pt>
                <c:pt idx="120">
                  <c:v>3.3820000000000001</c:v>
                </c:pt>
                <c:pt idx="121">
                  <c:v>3.5550000000000002</c:v>
                </c:pt>
                <c:pt idx="122">
                  <c:v>3.7390000000000003</c:v>
                </c:pt>
                <c:pt idx="123">
                  <c:v>3.9130000000000003</c:v>
                </c:pt>
                <c:pt idx="124">
                  <c:v>4.101</c:v>
                </c:pt>
                <c:pt idx="125">
                  <c:v>4.2919999999999998</c:v>
                </c:pt>
                <c:pt idx="126">
                  <c:v>4.4859999999999998</c:v>
                </c:pt>
                <c:pt idx="127">
                  <c:v>4.6819999999999995</c:v>
                </c:pt>
                <c:pt idx="128">
                  <c:v>4.8919999999999995</c:v>
                </c:pt>
                <c:pt idx="129">
                  <c:v>5.1279999999999992</c:v>
                </c:pt>
                <c:pt idx="130">
                  <c:v>5.3709999999999996</c:v>
                </c:pt>
                <c:pt idx="131">
                  <c:v>5.6269999999999998</c:v>
                </c:pt>
                <c:pt idx="132">
                  <c:v>5.899</c:v>
                </c:pt>
                <c:pt idx="133">
                  <c:v>6.1740000000000004</c:v>
                </c:pt>
                <c:pt idx="134">
                  <c:v>6.4510000000000005</c:v>
                </c:pt>
                <c:pt idx="135">
                  <c:v>6.7320000000000002</c:v>
                </c:pt>
                <c:pt idx="136">
                  <c:v>7.0270000000000001</c:v>
                </c:pt>
                <c:pt idx="137">
                  <c:v>7.3540000000000001</c:v>
                </c:pt>
                <c:pt idx="138">
                  <c:v>7.681</c:v>
                </c:pt>
                <c:pt idx="139">
                  <c:v>8.0370000000000008</c:v>
                </c:pt>
                <c:pt idx="140">
                  <c:v>8.4090000000000007</c:v>
                </c:pt>
                <c:pt idx="141">
                  <c:v>8.7830000000000013</c:v>
                </c:pt>
                <c:pt idx="142">
                  <c:v>9.1530000000000005</c:v>
                </c:pt>
                <c:pt idx="143">
                  <c:v>9.5360000000000014</c:v>
                </c:pt>
                <c:pt idx="144">
                  <c:v>9.9420000000000019</c:v>
                </c:pt>
                <c:pt idx="145">
                  <c:v>10.361000000000002</c:v>
                </c:pt>
                <c:pt idx="146">
                  <c:v>10.801000000000002</c:v>
                </c:pt>
                <c:pt idx="147">
                  <c:v>11.266000000000002</c:v>
                </c:pt>
                <c:pt idx="148">
                  <c:v>11.773000000000001</c:v>
                </c:pt>
                <c:pt idx="149">
                  <c:v>12.307000000000002</c:v>
                </c:pt>
                <c:pt idx="150">
                  <c:v>12.859000000000002</c:v>
                </c:pt>
                <c:pt idx="151">
                  <c:v>13.425000000000002</c:v>
                </c:pt>
                <c:pt idx="152">
                  <c:v>14.042000000000002</c:v>
                </c:pt>
                <c:pt idx="153">
                  <c:v>14.666000000000002</c:v>
                </c:pt>
                <c:pt idx="154">
                  <c:v>15.329000000000002</c:v>
                </c:pt>
                <c:pt idx="155">
                  <c:v>16.036000000000001</c:v>
                </c:pt>
                <c:pt idx="156">
                  <c:v>16.82</c:v>
                </c:pt>
                <c:pt idx="157">
                  <c:v>17.57</c:v>
                </c:pt>
                <c:pt idx="158">
                  <c:v>18.355</c:v>
                </c:pt>
                <c:pt idx="159">
                  <c:v>19.173999999999999</c:v>
                </c:pt>
                <c:pt idx="160">
                  <c:v>20.009999999999998</c:v>
                </c:pt>
                <c:pt idx="161">
                  <c:v>20.888999999999999</c:v>
                </c:pt>
                <c:pt idx="162">
                  <c:v>21.832000000000001</c:v>
                </c:pt>
                <c:pt idx="163">
                  <c:v>22.682000000000002</c:v>
                </c:pt>
                <c:pt idx="164">
                  <c:v>23.520000000000003</c:v>
                </c:pt>
                <c:pt idx="165">
                  <c:v>24.421000000000003</c:v>
                </c:pt>
                <c:pt idx="166">
                  <c:v>25.376000000000001</c:v>
                </c:pt>
                <c:pt idx="167">
                  <c:v>26.312000000000001</c:v>
                </c:pt>
                <c:pt idx="168">
                  <c:v>27.118000000000002</c:v>
                </c:pt>
                <c:pt idx="169">
                  <c:v>28.05</c:v>
                </c:pt>
                <c:pt idx="170">
                  <c:v>28.853000000000002</c:v>
                </c:pt>
                <c:pt idx="171">
                  <c:v>29.698</c:v>
                </c:pt>
                <c:pt idx="172">
                  <c:v>30.667999999999999</c:v>
                </c:pt>
                <c:pt idx="173">
                  <c:v>31.631</c:v>
                </c:pt>
                <c:pt idx="174">
                  <c:v>32.606000000000002</c:v>
                </c:pt>
                <c:pt idx="175">
                  <c:v>33.588999999999999</c:v>
                </c:pt>
                <c:pt idx="176">
                  <c:v>34.650999999999996</c:v>
                </c:pt>
                <c:pt idx="177">
                  <c:v>35.715999999999994</c:v>
                </c:pt>
                <c:pt idx="178">
                  <c:v>36.860999999999997</c:v>
                </c:pt>
                <c:pt idx="179">
                  <c:v>37.913999999999994</c:v>
                </c:pt>
                <c:pt idx="180">
                  <c:v>38.853999999999992</c:v>
                </c:pt>
                <c:pt idx="181">
                  <c:v>39.700999999999993</c:v>
                </c:pt>
                <c:pt idx="182">
                  <c:v>40.593999999999994</c:v>
                </c:pt>
                <c:pt idx="183">
                  <c:v>41.566999999999993</c:v>
                </c:pt>
                <c:pt idx="184">
                  <c:v>42.593999999999994</c:v>
                </c:pt>
                <c:pt idx="185">
                  <c:v>43.723999999999997</c:v>
                </c:pt>
                <c:pt idx="186">
                  <c:v>44.933</c:v>
                </c:pt>
                <c:pt idx="187">
                  <c:v>46.075000000000003</c:v>
                </c:pt>
                <c:pt idx="188">
                  <c:v>47.267000000000003</c:v>
                </c:pt>
                <c:pt idx="189">
                  <c:v>48.566000000000003</c:v>
                </c:pt>
                <c:pt idx="190">
                  <c:v>49.900000000000006</c:v>
                </c:pt>
                <c:pt idx="191">
                  <c:v>51.242000000000004</c:v>
                </c:pt>
                <c:pt idx="192">
                  <c:v>52.633000000000003</c:v>
                </c:pt>
                <c:pt idx="193">
                  <c:v>54.016000000000005</c:v>
                </c:pt>
                <c:pt idx="194">
                  <c:v>55.176000000000002</c:v>
                </c:pt>
                <c:pt idx="195">
                  <c:v>56.414000000000001</c:v>
                </c:pt>
                <c:pt idx="196">
                  <c:v>57.806000000000004</c:v>
                </c:pt>
                <c:pt idx="197">
                  <c:v>59.275000000000006</c:v>
                </c:pt>
                <c:pt idx="198">
                  <c:v>60.694000000000003</c:v>
                </c:pt>
                <c:pt idx="199">
                  <c:v>62.324000000000005</c:v>
                </c:pt>
                <c:pt idx="200">
                  <c:v>64.091000000000008</c:v>
                </c:pt>
                <c:pt idx="201">
                  <c:v>65.88600000000001</c:v>
                </c:pt>
                <c:pt idx="202">
                  <c:v>67.727000000000004</c:v>
                </c:pt>
                <c:pt idx="203">
                  <c:v>69.591999999999999</c:v>
                </c:pt>
                <c:pt idx="204">
                  <c:v>71.634</c:v>
                </c:pt>
                <c:pt idx="205">
                  <c:v>73.811000000000007</c:v>
                </c:pt>
                <c:pt idx="206">
                  <c:v>76.081000000000003</c:v>
                </c:pt>
                <c:pt idx="207">
                  <c:v>78.411000000000001</c:v>
                </c:pt>
                <c:pt idx="208">
                  <c:v>80.864999999999995</c:v>
                </c:pt>
                <c:pt idx="209">
                  <c:v>83.433999999999997</c:v>
                </c:pt>
                <c:pt idx="210">
                  <c:v>86.013999999999996</c:v>
                </c:pt>
                <c:pt idx="211">
                  <c:v>88.699999999999989</c:v>
                </c:pt>
                <c:pt idx="212">
                  <c:v>91.532999999999987</c:v>
                </c:pt>
                <c:pt idx="213">
                  <c:v>94.527999999999992</c:v>
                </c:pt>
                <c:pt idx="214">
                  <c:v>97.657999999999987</c:v>
                </c:pt>
                <c:pt idx="215">
                  <c:v>100.94599999999998</c:v>
                </c:pt>
                <c:pt idx="216">
                  <c:v>104.33899999999998</c:v>
                </c:pt>
                <c:pt idx="217">
                  <c:v>107.90499999999999</c:v>
                </c:pt>
                <c:pt idx="218">
                  <c:v>111.68499999999999</c:v>
                </c:pt>
                <c:pt idx="219">
                  <c:v>115.73799999999999</c:v>
                </c:pt>
                <c:pt idx="220">
                  <c:v>119.94599999999998</c:v>
                </c:pt>
                <c:pt idx="221">
                  <c:v>124.32199999999999</c:v>
                </c:pt>
                <c:pt idx="222">
                  <c:v>128.93599999999998</c:v>
                </c:pt>
                <c:pt idx="223">
                  <c:v>133.55899999999997</c:v>
                </c:pt>
                <c:pt idx="224">
                  <c:v>138.15499999999997</c:v>
                </c:pt>
                <c:pt idx="225">
                  <c:v>143.01899999999998</c:v>
                </c:pt>
                <c:pt idx="226">
                  <c:v>148.03499999999997</c:v>
                </c:pt>
                <c:pt idx="227">
                  <c:v>153.10899999999998</c:v>
                </c:pt>
                <c:pt idx="228">
                  <c:v>158.46599999999998</c:v>
                </c:pt>
                <c:pt idx="229">
                  <c:v>163.76699999999997</c:v>
                </c:pt>
                <c:pt idx="230">
                  <c:v>168.90499999999997</c:v>
                </c:pt>
                <c:pt idx="231">
                  <c:v>173.99899999999997</c:v>
                </c:pt>
                <c:pt idx="232">
                  <c:v>179.07399999999996</c:v>
                </c:pt>
                <c:pt idx="233">
                  <c:v>184.33199999999997</c:v>
                </c:pt>
                <c:pt idx="234">
                  <c:v>189.74899999999997</c:v>
                </c:pt>
                <c:pt idx="235">
                  <c:v>195.33199999999997</c:v>
                </c:pt>
                <c:pt idx="236">
                  <c:v>201.05699999999996</c:v>
                </c:pt>
                <c:pt idx="237">
                  <c:v>206.99299999999997</c:v>
                </c:pt>
                <c:pt idx="238">
                  <c:v>213.05899999999997</c:v>
                </c:pt>
                <c:pt idx="239">
                  <c:v>219.13299999999998</c:v>
                </c:pt>
                <c:pt idx="240">
                  <c:v>225.27499999999998</c:v>
                </c:pt>
                <c:pt idx="241">
                  <c:v>231.35299999999998</c:v>
                </c:pt>
                <c:pt idx="242">
                  <c:v>237.42299999999997</c:v>
                </c:pt>
                <c:pt idx="243">
                  <c:v>243.59699999999998</c:v>
                </c:pt>
                <c:pt idx="244">
                  <c:v>249.90199999999999</c:v>
                </c:pt>
                <c:pt idx="245">
                  <c:v>256.34999999999997</c:v>
                </c:pt>
                <c:pt idx="246">
                  <c:v>262.90599999999995</c:v>
                </c:pt>
                <c:pt idx="247">
                  <c:v>269.48199999999997</c:v>
                </c:pt>
                <c:pt idx="248">
                  <c:v>276.04299999999995</c:v>
                </c:pt>
                <c:pt idx="249">
                  <c:v>282.77599999999995</c:v>
                </c:pt>
                <c:pt idx="250">
                  <c:v>289.66899999999993</c:v>
                </c:pt>
                <c:pt idx="251">
                  <c:v>296.6629999999999</c:v>
                </c:pt>
                <c:pt idx="252">
                  <c:v>304.03899999999987</c:v>
                </c:pt>
                <c:pt idx="253">
                  <c:v>311.78199999999987</c:v>
                </c:pt>
                <c:pt idx="254">
                  <c:v>319.82399999999984</c:v>
                </c:pt>
                <c:pt idx="255">
                  <c:v>328.15999999999985</c:v>
                </c:pt>
                <c:pt idx="256">
                  <c:v>336.66299999999984</c:v>
                </c:pt>
                <c:pt idx="257">
                  <c:v>345.43899999999985</c:v>
                </c:pt>
                <c:pt idx="258">
                  <c:v>354.13599999999985</c:v>
                </c:pt>
                <c:pt idx="259">
                  <c:v>363.26399999999984</c:v>
                </c:pt>
                <c:pt idx="260">
                  <c:v>372.76699999999983</c:v>
                </c:pt>
                <c:pt idx="261">
                  <c:v>382.43999999999983</c:v>
                </c:pt>
                <c:pt idx="262">
                  <c:v>392.21299999999985</c:v>
                </c:pt>
                <c:pt idx="263">
                  <c:v>402.06799999999987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'Emissions (CDIAC) + SUESS'!$E$5</c:f>
              <c:strCache>
                <c:ptCount val="1"/>
                <c:pt idx="0">
                  <c:v> 50 % du cumul (GTC)</c:v>
                </c:pt>
              </c:strCache>
            </c:strRef>
          </c:tx>
          <c:marker>
            <c:symbol val="none"/>
          </c:marker>
          <c:xVal>
            <c:numRef>
              <c:f>'Emissions (CDIAC) + SUESS'!$A$6:$A$269</c:f>
              <c:numCache>
                <c:formatCode>General</c:formatCode>
                <c:ptCount val="264"/>
                <c:pt idx="0">
                  <c:v>1751</c:v>
                </c:pt>
                <c:pt idx="1">
                  <c:v>1752</c:v>
                </c:pt>
                <c:pt idx="2">
                  <c:v>1753</c:v>
                </c:pt>
                <c:pt idx="3">
                  <c:v>1754</c:v>
                </c:pt>
                <c:pt idx="4">
                  <c:v>1755</c:v>
                </c:pt>
                <c:pt idx="5">
                  <c:v>1756</c:v>
                </c:pt>
                <c:pt idx="6">
                  <c:v>1757</c:v>
                </c:pt>
                <c:pt idx="7">
                  <c:v>1758</c:v>
                </c:pt>
                <c:pt idx="8">
                  <c:v>1759</c:v>
                </c:pt>
                <c:pt idx="9">
                  <c:v>1760</c:v>
                </c:pt>
                <c:pt idx="10">
                  <c:v>1761</c:v>
                </c:pt>
                <c:pt idx="11">
                  <c:v>1762</c:v>
                </c:pt>
                <c:pt idx="12">
                  <c:v>1763</c:v>
                </c:pt>
                <c:pt idx="13">
                  <c:v>1764</c:v>
                </c:pt>
                <c:pt idx="14">
                  <c:v>1765</c:v>
                </c:pt>
                <c:pt idx="15">
                  <c:v>1766</c:v>
                </c:pt>
                <c:pt idx="16">
                  <c:v>1767</c:v>
                </c:pt>
                <c:pt idx="17">
                  <c:v>1768</c:v>
                </c:pt>
                <c:pt idx="18">
                  <c:v>1769</c:v>
                </c:pt>
                <c:pt idx="19">
                  <c:v>1770</c:v>
                </c:pt>
                <c:pt idx="20">
                  <c:v>1771</c:v>
                </c:pt>
                <c:pt idx="21">
                  <c:v>1772</c:v>
                </c:pt>
                <c:pt idx="22">
                  <c:v>1773</c:v>
                </c:pt>
                <c:pt idx="23">
                  <c:v>1774</c:v>
                </c:pt>
                <c:pt idx="24">
                  <c:v>1775</c:v>
                </c:pt>
                <c:pt idx="25">
                  <c:v>1776</c:v>
                </c:pt>
                <c:pt idx="26">
                  <c:v>1777</c:v>
                </c:pt>
                <c:pt idx="27">
                  <c:v>1778</c:v>
                </c:pt>
                <c:pt idx="28">
                  <c:v>1779</c:v>
                </c:pt>
                <c:pt idx="29">
                  <c:v>1780</c:v>
                </c:pt>
                <c:pt idx="30">
                  <c:v>1781</c:v>
                </c:pt>
                <c:pt idx="31">
                  <c:v>1782</c:v>
                </c:pt>
                <c:pt idx="32">
                  <c:v>1783</c:v>
                </c:pt>
                <c:pt idx="33">
                  <c:v>1784</c:v>
                </c:pt>
                <c:pt idx="34">
                  <c:v>1785</c:v>
                </c:pt>
                <c:pt idx="35">
                  <c:v>1786</c:v>
                </c:pt>
                <c:pt idx="36">
                  <c:v>1787</c:v>
                </c:pt>
                <c:pt idx="37">
                  <c:v>1788</c:v>
                </c:pt>
                <c:pt idx="38">
                  <c:v>1789</c:v>
                </c:pt>
                <c:pt idx="39">
                  <c:v>1790</c:v>
                </c:pt>
                <c:pt idx="40">
                  <c:v>1791</c:v>
                </c:pt>
                <c:pt idx="41">
                  <c:v>1792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1799</c:v>
                </c:pt>
                <c:pt idx="49">
                  <c:v>1800</c:v>
                </c:pt>
                <c:pt idx="50">
                  <c:v>1801</c:v>
                </c:pt>
                <c:pt idx="51">
                  <c:v>1802</c:v>
                </c:pt>
                <c:pt idx="52">
                  <c:v>1803</c:v>
                </c:pt>
                <c:pt idx="53">
                  <c:v>1804</c:v>
                </c:pt>
                <c:pt idx="54">
                  <c:v>1805</c:v>
                </c:pt>
                <c:pt idx="55">
                  <c:v>1806</c:v>
                </c:pt>
                <c:pt idx="56">
                  <c:v>1807</c:v>
                </c:pt>
                <c:pt idx="57">
                  <c:v>1808</c:v>
                </c:pt>
                <c:pt idx="58">
                  <c:v>1809</c:v>
                </c:pt>
                <c:pt idx="59">
                  <c:v>1810</c:v>
                </c:pt>
                <c:pt idx="60">
                  <c:v>1811</c:v>
                </c:pt>
                <c:pt idx="61">
                  <c:v>1812</c:v>
                </c:pt>
                <c:pt idx="62">
                  <c:v>1813</c:v>
                </c:pt>
                <c:pt idx="63">
                  <c:v>1814</c:v>
                </c:pt>
                <c:pt idx="64">
                  <c:v>1815</c:v>
                </c:pt>
                <c:pt idx="65">
                  <c:v>1816</c:v>
                </c:pt>
                <c:pt idx="66">
                  <c:v>1817</c:v>
                </c:pt>
                <c:pt idx="67">
                  <c:v>1818</c:v>
                </c:pt>
                <c:pt idx="68">
                  <c:v>1819</c:v>
                </c:pt>
                <c:pt idx="69">
                  <c:v>1820</c:v>
                </c:pt>
                <c:pt idx="70">
                  <c:v>1821</c:v>
                </c:pt>
                <c:pt idx="71">
                  <c:v>1822</c:v>
                </c:pt>
                <c:pt idx="72">
                  <c:v>1823</c:v>
                </c:pt>
                <c:pt idx="73">
                  <c:v>1824</c:v>
                </c:pt>
                <c:pt idx="74">
                  <c:v>1825</c:v>
                </c:pt>
                <c:pt idx="75">
                  <c:v>1826</c:v>
                </c:pt>
                <c:pt idx="76">
                  <c:v>1827</c:v>
                </c:pt>
                <c:pt idx="77">
                  <c:v>1828</c:v>
                </c:pt>
                <c:pt idx="78">
                  <c:v>1829</c:v>
                </c:pt>
                <c:pt idx="79">
                  <c:v>1830</c:v>
                </c:pt>
                <c:pt idx="80">
                  <c:v>1831</c:v>
                </c:pt>
                <c:pt idx="81">
                  <c:v>1832</c:v>
                </c:pt>
                <c:pt idx="82">
                  <c:v>1833</c:v>
                </c:pt>
                <c:pt idx="83">
                  <c:v>1834</c:v>
                </c:pt>
                <c:pt idx="84">
                  <c:v>1835</c:v>
                </c:pt>
                <c:pt idx="85">
                  <c:v>1836</c:v>
                </c:pt>
                <c:pt idx="86">
                  <c:v>1837</c:v>
                </c:pt>
                <c:pt idx="87">
                  <c:v>1838</c:v>
                </c:pt>
                <c:pt idx="88">
                  <c:v>1839</c:v>
                </c:pt>
                <c:pt idx="89">
                  <c:v>1840</c:v>
                </c:pt>
                <c:pt idx="90">
                  <c:v>1841</c:v>
                </c:pt>
                <c:pt idx="91">
                  <c:v>1842</c:v>
                </c:pt>
                <c:pt idx="92">
                  <c:v>1843</c:v>
                </c:pt>
                <c:pt idx="93">
                  <c:v>1844</c:v>
                </c:pt>
                <c:pt idx="94">
                  <c:v>1845</c:v>
                </c:pt>
                <c:pt idx="95">
                  <c:v>1846</c:v>
                </c:pt>
                <c:pt idx="96">
                  <c:v>1847</c:v>
                </c:pt>
                <c:pt idx="97">
                  <c:v>1848</c:v>
                </c:pt>
                <c:pt idx="98">
                  <c:v>1849</c:v>
                </c:pt>
                <c:pt idx="99">
                  <c:v>1850</c:v>
                </c:pt>
                <c:pt idx="100">
                  <c:v>1851</c:v>
                </c:pt>
                <c:pt idx="101">
                  <c:v>1852</c:v>
                </c:pt>
                <c:pt idx="102">
                  <c:v>1853</c:v>
                </c:pt>
                <c:pt idx="103">
                  <c:v>1854</c:v>
                </c:pt>
                <c:pt idx="104">
                  <c:v>1855</c:v>
                </c:pt>
                <c:pt idx="105">
                  <c:v>1856</c:v>
                </c:pt>
                <c:pt idx="106">
                  <c:v>1857</c:v>
                </c:pt>
                <c:pt idx="107">
                  <c:v>1858</c:v>
                </c:pt>
                <c:pt idx="108">
                  <c:v>1859</c:v>
                </c:pt>
                <c:pt idx="109">
                  <c:v>1860</c:v>
                </c:pt>
                <c:pt idx="110">
                  <c:v>1861</c:v>
                </c:pt>
                <c:pt idx="111">
                  <c:v>1862</c:v>
                </c:pt>
                <c:pt idx="112">
                  <c:v>1863</c:v>
                </c:pt>
                <c:pt idx="113">
                  <c:v>1864</c:v>
                </c:pt>
                <c:pt idx="114">
                  <c:v>1865</c:v>
                </c:pt>
                <c:pt idx="115">
                  <c:v>1866</c:v>
                </c:pt>
                <c:pt idx="116">
                  <c:v>1867</c:v>
                </c:pt>
                <c:pt idx="117">
                  <c:v>1868</c:v>
                </c:pt>
                <c:pt idx="118">
                  <c:v>1869</c:v>
                </c:pt>
                <c:pt idx="119">
                  <c:v>1870</c:v>
                </c:pt>
                <c:pt idx="120">
                  <c:v>1871</c:v>
                </c:pt>
                <c:pt idx="121">
                  <c:v>1872</c:v>
                </c:pt>
                <c:pt idx="122">
                  <c:v>1873</c:v>
                </c:pt>
                <c:pt idx="123">
                  <c:v>1874</c:v>
                </c:pt>
                <c:pt idx="124">
                  <c:v>1875</c:v>
                </c:pt>
                <c:pt idx="125">
                  <c:v>1876</c:v>
                </c:pt>
                <c:pt idx="126">
                  <c:v>1877</c:v>
                </c:pt>
                <c:pt idx="127">
                  <c:v>1878</c:v>
                </c:pt>
                <c:pt idx="128">
                  <c:v>1879</c:v>
                </c:pt>
                <c:pt idx="129">
                  <c:v>1880</c:v>
                </c:pt>
                <c:pt idx="130">
                  <c:v>1881</c:v>
                </c:pt>
                <c:pt idx="131">
                  <c:v>1882</c:v>
                </c:pt>
                <c:pt idx="132">
                  <c:v>1883</c:v>
                </c:pt>
                <c:pt idx="133">
                  <c:v>1884</c:v>
                </c:pt>
                <c:pt idx="134">
                  <c:v>1885</c:v>
                </c:pt>
                <c:pt idx="135">
                  <c:v>1886</c:v>
                </c:pt>
                <c:pt idx="136">
                  <c:v>1887</c:v>
                </c:pt>
                <c:pt idx="137">
                  <c:v>1888</c:v>
                </c:pt>
                <c:pt idx="138">
                  <c:v>1889</c:v>
                </c:pt>
                <c:pt idx="139">
                  <c:v>1890</c:v>
                </c:pt>
                <c:pt idx="140">
                  <c:v>1891</c:v>
                </c:pt>
                <c:pt idx="141">
                  <c:v>1892</c:v>
                </c:pt>
                <c:pt idx="142">
                  <c:v>1893</c:v>
                </c:pt>
                <c:pt idx="143">
                  <c:v>1894</c:v>
                </c:pt>
                <c:pt idx="144">
                  <c:v>1895</c:v>
                </c:pt>
                <c:pt idx="145">
                  <c:v>1896</c:v>
                </c:pt>
                <c:pt idx="146">
                  <c:v>1897</c:v>
                </c:pt>
                <c:pt idx="147">
                  <c:v>1898</c:v>
                </c:pt>
                <c:pt idx="148">
                  <c:v>1899</c:v>
                </c:pt>
                <c:pt idx="149">
                  <c:v>1900</c:v>
                </c:pt>
                <c:pt idx="150">
                  <c:v>1901</c:v>
                </c:pt>
                <c:pt idx="151">
                  <c:v>1902</c:v>
                </c:pt>
                <c:pt idx="152">
                  <c:v>1903</c:v>
                </c:pt>
                <c:pt idx="153">
                  <c:v>1904</c:v>
                </c:pt>
                <c:pt idx="154">
                  <c:v>1905</c:v>
                </c:pt>
                <c:pt idx="155">
                  <c:v>1906</c:v>
                </c:pt>
                <c:pt idx="156">
                  <c:v>1907</c:v>
                </c:pt>
                <c:pt idx="157">
                  <c:v>1908</c:v>
                </c:pt>
                <c:pt idx="158">
                  <c:v>1909</c:v>
                </c:pt>
                <c:pt idx="159">
                  <c:v>1910</c:v>
                </c:pt>
                <c:pt idx="160">
                  <c:v>1911</c:v>
                </c:pt>
                <c:pt idx="161">
                  <c:v>1912</c:v>
                </c:pt>
                <c:pt idx="162">
                  <c:v>1913</c:v>
                </c:pt>
                <c:pt idx="163">
                  <c:v>1914</c:v>
                </c:pt>
                <c:pt idx="164">
                  <c:v>1915</c:v>
                </c:pt>
                <c:pt idx="165">
                  <c:v>1916</c:v>
                </c:pt>
                <c:pt idx="166">
                  <c:v>1917</c:v>
                </c:pt>
                <c:pt idx="167">
                  <c:v>1918</c:v>
                </c:pt>
                <c:pt idx="168">
                  <c:v>1919</c:v>
                </c:pt>
                <c:pt idx="169">
                  <c:v>1920</c:v>
                </c:pt>
                <c:pt idx="170">
                  <c:v>1921</c:v>
                </c:pt>
                <c:pt idx="171">
                  <c:v>1922</c:v>
                </c:pt>
                <c:pt idx="172">
                  <c:v>1923</c:v>
                </c:pt>
                <c:pt idx="173">
                  <c:v>1924</c:v>
                </c:pt>
                <c:pt idx="174">
                  <c:v>1925</c:v>
                </c:pt>
                <c:pt idx="175">
                  <c:v>1926</c:v>
                </c:pt>
                <c:pt idx="176">
                  <c:v>1927</c:v>
                </c:pt>
                <c:pt idx="177">
                  <c:v>1928</c:v>
                </c:pt>
                <c:pt idx="178">
                  <c:v>1929</c:v>
                </c:pt>
                <c:pt idx="179">
                  <c:v>1930</c:v>
                </c:pt>
                <c:pt idx="180">
                  <c:v>1931</c:v>
                </c:pt>
                <c:pt idx="181">
                  <c:v>1932</c:v>
                </c:pt>
                <c:pt idx="182">
                  <c:v>1933</c:v>
                </c:pt>
                <c:pt idx="183">
                  <c:v>1934</c:v>
                </c:pt>
                <c:pt idx="184">
                  <c:v>1935</c:v>
                </c:pt>
                <c:pt idx="185">
                  <c:v>1936</c:v>
                </c:pt>
                <c:pt idx="186">
                  <c:v>1937</c:v>
                </c:pt>
                <c:pt idx="187">
                  <c:v>1938</c:v>
                </c:pt>
                <c:pt idx="188">
                  <c:v>1939</c:v>
                </c:pt>
                <c:pt idx="189">
                  <c:v>1940</c:v>
                </c:pt>
                <c:pt idx="190">
                  <c:v>1941</c:v>
                </c:pt>
                <c:pt idx="191">
                  <c:v>1942</c:v>
                </c:pt>
                <c:pt idx="192">
                  <c:v>1943</c:v>
                </c:pt>
                <c:pt idx="193">
                  <c:v>1944</c:v>
                </c:pt>
                <c:pt idx="194">
                  <c:v>1945</c:v>
                </c:pt>
                <c:pt idx="195">
                  <c:v>1946</c:v>
                </c:pt>
                <c:pt idx="196">
                  <c:v>1947</c:v>
                </c:pt>
                <c:pt idx="197">
                  <c:v>1948</c:v>
                </c:pt>
                <c:pt idx="198">
                  <c:v>1949</c:v>
                </c:pt>
                <c:pt idx="199">
                  <c:v>1950</c:v>
                </c:pt>
                <c:pt idx="200">
                  <c:v>1951</c:v>
                </c:pt>
                <c:pt idx="201">
                  <c:v>1952</c:v>
                </c:pt>
                <c:pt idx="202">
                  <c:v>1953</c:v>
                </c:pt>
                <c:pt idx="203">
                  <c:v>1954</c:v>
                </c:pt>
                <c:pt idx="204">
                  <c:v>1955</c:v>
                </c:pt>
                <c:pt idx="205">
                  <c:v>1956</c:v>
                </c:pt>
                <c:pt idx="206">
                  <c:v>1957</c:v>
                </c:pt>
                <c:pt idx="207">
                  <c:v>1958</c:v>
                </c:pt>
                <c:pt idx="208">
                  <c:v>1959</c:v>
                </c:pt>
                <c:pt idx="209">
                  <c:v>1960</c:v>
                </c:pt>
                <c:pt idx="210">
                  <c:v>1961</c:v>
                </c:pt>
                <c:pt idx="211">
                  <c:v>1962</c:v>
                </c:pt>
                <c:pt idx="212">
                  <c:v>1963</c:v>
                </c:pt>
                <c:pt idx="213">
                  <c:v>1964</c:v>
                </c:pt>
                <c:pt idx="214">
                  <c:v>1965</c:v>
                </c:pt>
                <c:pt idx="215">
                  <c:v>1966</c:v>
                </c:pt>
                <c:pt idx="216">
                  <c:v>1967</c:v>
                </c:pt>
                <c:pt idx="217">
                  <c:v>1968</c:v>
                </c:pt>
                <c:pt idx="218">
                  <c:v>1969</c:v>
                </c:pt>
                <c:pt idx="219">
                  <c:v>1970</c:v>
                </c:pt>
                <c:pt idx="220">
                  <c:v>1971</c:v>
                </c:pt>
                <c:pt idx="221">
                  <c:v>1972</c:v>
                </c:pt>
                <c:pt idx="222">
                  <c:v>1973</c:v>
                </c:pt>
                <c:pt idx="223">
                  <c:v>1974</c:v>
                </c:pt>
                <c:pt idx="224">
                  <c:v>1975</c:v>
                </c:pt>
                <c:pt idx="225">
                  <c:v>1976</c:v>
                </c:pt>
                <c:pt idx="226">
                  <c:v>1977</c:v>
                </c:pt>
                <c:pt idx="227">
                  <c:v>1978</c:v>
                </c:pt>
                <c:pt idx="228">
                  <c:v>1979</c:v>
                </c:pt>
                <c:pt idx="229">
                  <c:v>1980</c:v>
                </c:pt>
                <c:pt idx="230">
                  <c:v>1981</c:v>
                </c:pt>
                <c:pt idx="231">
                  <c:v>1982</c:v>
                </c:pt>
                <c:pt idx="232">
                  <c:v>1983</c:v>
                </c:pt>
                <c:pt idx="233">
                  <c:v>1984</c:v>
                </c:pt>
                <c:pt idx="234">
                  <c:v>1985</c:v>
                </c:pt>
                <c:pt idx="235">
                  <c:v>1986</c:v>
                </c:pt>
                <c:pt idx="236">
                  <c:v>1987</c:v>
                </c:pt>
                <c:pt idx="237">
                  <c:v>1988</c:v>
                </c:pt>
                <c:pt idx="238">
                  <c:v>1989</c:v>
                </c:pt>
                <c:pt idx="239">
                  <c:v>1990</c:v>
                </c:pt>
                <c:pt idx="240">
                  <c:v>1991</c:v>
                </c:pt>
                <c:pt idx="241">
                  <c:v>1992</c:v>
                </c:pt>
                <c:pt idx="242">
                  <c:v>1993</c:v>
                </c:pt>
                <c:pt idx="243">
                  <c:v>1994</c:v>
                </c:pt>
                <c:pt idx="244">
                  <c:v>1995</c:v>
                </c:pt>
                <c:pt idx="245">
                  <c:v>1996</c:v>
                </c:pt>
                <c:pt idx="246">
                  <c:v>1997</c:v>
                </c:pt>
                <c:pt idx="247">
                  <c:v>1998</c:v>
                </c:pt>
                <c:pt idx="248">
                  <c:v>1999</c:v>
                </c:pt>
                <c:pt idx="249">
                  <c:v>2000</c:v>
                </c:pt>
                <c:pt idx="250">
                  <c:v>2001</c:v>
                </c:pt>
                <c:pt idx="251">
                  <c:v>2002</c:v>
                </c:pt>
                <c:pt idx="252">
                  <c:v>2003</c:v>
                </c:pt>
                <c:pt idx="253">
                  <c:v>2004</c:v>
                </c:pt>
                <c:pt idx="254">
                  <c:v>2005</c:v>
                </c:pt>
                <c:pt idx="255">
                  <c:v>2006</c:v>
                </c:pt>
                <c:pt idx="256">
                  <c:v>2007</c:v>
                </c:pt>
                <c:pt idx="257">
                  <c:v>2008</c:v>
                </c:pt>
                <c:pt idx="258">
                  <c:v>2009</c:v>
                </c:pt>
                <c:pt idx="259">
                  <c:v>2010</c:v>
                </c:pt>
                <c:pt idx="260">
                  <c:v>2011</c:v>
                </c:pt>
                <c:pt idx="261">
                  <c:v>2012</c:v>
                </c:pt>
                <c:pt idx="262">
                  <c:v>2013</c:v>
                </c:pt>
                <c:pt idx="263">
                  <c:v>2014</c:v>
                </c:pt>
              </c:numCache>
            </c:numRef>
          </c:xVal>
          <c:yVal>
            <c:numRef>
              <c:f>'Emissions (CDIAC) + SUESS'!$E$6:$E$269</c:f>
              <c:numCache>
                <c:formatCode>General</c:formatCode>
                <c:ptCount val="264"/>
                <c:pt idx="0">
                  <c:v>1.5E-3</c:v>
                </c:pt>
                <c:pt idx="1">
                  <c:v>3.0000000000000001E-3</c:v>
                </c:pt>
                <c:pt idx="2">
                  <c:v>4.5000000000000005E-3</c:v>
                </c:pt>
                <c:pt idx="3">
                  <c:v>6.0000000000000001E-3</c:v>
                </c:pt>
                <c:pt idx="4">
                  <c:v>7.4999999999999997E-3</c:v>
                </c:pt>
                <c:pt idx="5">
                  <c:v>8.9999999999999993E-3</c:v>
                </c:pt>
                <c:pt idx="6">
                  <c:v>1.0499999999999999E-2</c:v>
                </c:pt>
                <c:pt idx="7">
                  <c:v>1.1999999999999999E-2</c:v>
                </c:pt>
                <c:pt idx="8">
                  <c:v>1.3499999999999998E-2</c:v>
                </c:pt>
                <c:pt idx="9">
                  <c:v>1.4999999999999998E-2</c:v>
                </c:pt>
                <c:pt idx="10">
                  <c:v>1.6499999999999997E-2</c:v>
                </c:pt>
                <c:pt idx="11">
                  <c:v>1.7999999999999999E-2</c:v>
                </c:pt>
                <c:pt idx="12">
                  <c:v>1.95E-2</c:v>
                </c:pt>
                <c:pt idx="13">
                  <c:v>2.1000000000000001E-2</c:v>
                </c:pt>
                <c:pt idx="14">
                  <c:v>2.2500000000000003E-2</c:v>
                </c:pt>
                <c:pt idx="15">
                  <c:v>2.4000000000000004E-2</c:v>
                </c:pt>
                <c:pt idx="16">
                  <c:v>2.5500000000000005E-2</c:v>
                </c:pt>
                <c:pt idx="17">
                  <c:v>2.7000000000000007E-2</c:v>
                </c:pt>
                <c:pt idx="18">
                  <c:v>2.8500000000000008E-2</c:v>
                </c:pt>
                <c:pt idx="19">
                  <c:v>3.0000000000000009E-2</c:v>
                </c:pt>
                <c:pt idx="20">
                  <c:v>3.2000000000000008E-2</c:v>
                </c:pt>
                <c:pt idx="21">
                  <c:v>3.4000000000000009E-2</c:v>
                </c:pt>
                <c:pt idx="22">
                  <c:v>3.6000000000000011E-2</c:v>
                </c:pt>
                <c:pt idx="23">
                  <c:v>3.8000000000000013E-2</c:v>
                </c:pt>
                <c:pt idx="24">
                  <c:v>4.0000000000000015E-2</c:v>
                </c:pt>
                <c:pt idx="25">
                  <c:v>4.2000000000000016E-2</c:v>
                </c:pt>
                <c:pt idx="26">
                  <c:v>4.4000000000000018E-2</c:v>
                </c:pt>
                <c:pt idx="27">
                  <c:v>4.600000000000002E-2</c:v>
                </c:pt>
                <c:pt idx="28">
                  <c:v>4.8000000000000022E-2</c:v>
                </c:pt>
                <c:pt idx="29">
                  <c:v>5.0000000000000024E-2</c:v>
                </c:pt>
                <c:pt idx="30">
                  <c:v>5.2500000000000026E-2</c:v>
                </c:pt>
                <c:pt idx="31">
                  <c:v>5.5000000000000028E-2</c:v>
                </c:pt>
                <c:pt idx="32">
                  <c:v>5.750000000000003E-2</c:v>
                </c:pt>
                <c:pt idx="33">
                  <c:v>6.0000000000000032E-2</c:v>
                </c:pt>
                <c:pt idx="34">
                  <c:v>6.2500000000000028E-2</c:v>
                </c:pt>
                <c:pt idx="35">
                  <c:v>6.500000000000003E-2</c:v>
                </c:pt>
                <c:pt idx="36">
                  <c:v>6.7500000000000032E-2</c:v>
                </c:pt>
                <c:pt idx="37">
                  <c:v>7.0000000000000034E-2</c:v>
                </c:pt>
                <c:pt idx="38">
                  <c:v>7.2500000000000037E-2</c:v>
                </c:pt>
                <c:pt idx="39">
                  <c:v>7.5000000000000039E-2</c:v>
                </c:pt>
                <c:pt idx="40">
                  <c:v>7.8000000000000042E-2</c:v>
                </c:pt>
                <c:pt idx="41">
                  <c:v>8.1000000000000044E-2</c:v>
                </c:pt>
                <c:pt idx="42">
                  <c:v>8.4000000000000047E-2</c:v>
                </c:pt>
                <c:pt idx="43">
                  <c:v>8.700000000000005E-2</c:v>
                </c:pt>
                <c:pt idx="44">
                  <c:v>9.0000000000000052E-2</c:v>
                </c:pt>
                <c:pt idx="45">
                  <c:v>9.3000000000000055E-2</c:v>
                </c:pt>
                <c:pt idx="46">
                  <c:v>9.6500000000000058E-2</c:v>
                </c:pt>
                <c:pt idx="47">
                  <c:v>0.10000000000000006</c:v>
                </c:pt>
                <c:pt idx="48">
                  <c:v>0.10350000000000006</c:v>
                </c:pt>
                <c:pt idx="49">
                  <c:v>0.10750000000000007</c:v>
                </c:pt>
                <c:pt idx="50">
                  <c:v>0.11150000000000007</c:v>
                </c:pt>
                <c:pt idx="51">
                  <c:v>0.11650000000000008</c:v>
                </c:pt>
                <c:pt idx="52">
                  <c:v>0.12100000000000008</c:v>
                </c:pt>
                <c:pt idx="53">
                  <c:v>0.12550000000000008</c:v>
                </c:pt>
                <c:pt idx="54">
                  <c:v>0.13000000000000009</c:v>
                </c:pt>
                <c:pt idx="55">
                  <c:v>0.13500000000000009</c:v>
                </c:pt>
                <c:pt idx="56">
                  <c:v>0.1400000000000001</c:v>
                </c:pt>
                <c:pt idx="57">
                  <c:v>0.1450000000000001</c:v>
                </c:pt>
                <c:pt idx="58">
                  <c:v>0.15000000000000011</c:v>
                </c:pt>
                <c:pt idx="59">
                  <c:v>0.15500000000000011</c:v>
                </c:pt>
                <c:pt idx="60">
                  <c:v>0.16050000000000011</c:v>
                </c:pt>
                <c:pt idx="61">
                  <c:v>0.16600000000000012</c:v>
                </c:pt>
                <c:pt idx="62">
                  <c:v>0.17150000000000012</c:v>
                </c:pt>
                <c:pt idx="63">
                  <c:v>0.17700000000000013</c:v>
                </c:pt>
                <c:pt idx="64">
                  <c:v>0.18300000000000013</c:v>
                </c:pt>
                <c:pt idx="65">
                  <c:v>0.18950000000000014</c:v>
                </c:pt>
                <c:pt idx="66">
                  <c:v>0.19650000000000015</c:v>
                </c:pt>
                <c:pt idx="67">
                  <c:v>0.20350000000000015</c:v>
                </c:pt>
                <c:pt idx="68">
                  <c:v>0.21050000000000016</c:v>
                </c:pt>
                <c:pt idx="69">
                  <c:v>0.21750000000000017</c:v>
                </c:pt>
                <c:pt idx="70">
                  <c:v>0.22450000000000017</c:v>
                </c:pt>
                <c:pt idx="71">
                  <c:v>0.23200000000000018</c:v>
                </c:pt>
                <c:pt idx="72">
                  <c:v>0.24000000000000019</c:v>
                </c:pt>
                <c:pt idx="73">
                  <c:v>0.24800000000000019</c:v>
                </c:pt>
                <c:pt idx="74">
                  <c:v>0.25650000000000017</c:v>
                </c:pt>
                <c:pt idx="75">
                  <c:v>0.26500000000000018</c:v>
                </c:pt>
                <c:pt idx="76">
                  <c:v>0.27400000000000019</c:v>
                </c:pt>
                <c:pt idx="77">
                  <c:v>0.2830000000000002</c:v>
                </c:pt>
                <c:pt idx="78">
                  <c:v>0.2920000000000002</c:v>
                </c:pt>
                <c:pt idx="79">
                  <c:v>0.30400000000000021</c:v>
                </c:pt>
                <c:pt idx="80">
                  <c:v>0.31550000000000022</c:v>
                </c:pt>
                <c:pt idx="81">
                  <c:v>0.32700000000000023</c:v>
                </c:pt>
                <c:pt idx="82">
                  <c:v>0.33900000000000025</c:v>
                </c:pt>
                <c:pt idx="83">
                  <c:v>0.35100000000000026</c:v>
                </c:pt>
                <c:pt idx="84">
                  <c:v>0.36350000000000027</c:v>
                </c:pt>
                <c:pt idx="85">
                  <c:v>0.37800000000000028</c:v>
                </c:pt>
                <c:pt idx="86">
                  <c:v>0.39250000000000029</c:v>
                </c:pt>
                <c:pt idx="87">
                  <c:v>0.40750000000000031</c:v>
                </c:pt>
                <c:pt idx="88">
                  <c:v>0.42300000000000032</c:v>
                </c:pt>
                <c:pt idx="89">
                  <c:v>0.43950000000000033</c:v>
                </c:pt>
                <c:pt idx="90">
                  <c:v>0.45650000000000035</c:v>
                </c:pt>
                <c:pt idx="91">
                  <c:v>0.47450000000000037</c:v>
                </c:pt>
                <c:pt idx="92">
                  <c:v>0.49300000000000038</c:v>
                </c:pt>
                <c:pt idx="93">
                  <c:v>0.5125000000000004</c:v>
                </c:pt>
                <c:pt idx="94">
                  <c:v>0.53400000000000036</c:v>
                </c:pt>
                <c:pt idx="95">
                  <c:v>0.55550000000000033</c:v>
                </c:pt>
                <c:pt idx="96">
                  <c:v>0.57850000000000035</c:v>
                </c:pt>
                <c:pt idx="97">
                  <c:v>0.60200000000000031</c:v>
                </c:pt>
                <c:pt idx="98">
                  <c:v>0.62700000000000033</c:v>
                </c:pt>
                <c:pt idx="99">
                  <c:v>0.65400000000000036</c:v>
                </c:pt>
                <c:pt idx="100">
                  <c:v>0.68100000000000038</c:v>
                </c:pt>
                <c:pt idx="101">
                  <c:v>0.70950000000000035</c:v>
                </c:pt>
                <c:pt idx="102">
                  <c:v>0.73900000000000032</c:v>
                </c:pt>
                <c:pt idx="103">
                  <c:v>0.7735000000000003</c:v>
                </c:pt>
                <c:pt idx="104">
                  <c:v>0.80900000000000027</c:v>
                </c:pt>
                <c:pt idx="105">
                  <c:v>0.84700000000000031</c:v>
                </c:pt>
                <c:pt idx="106">
                  <c:v>0.88550000000000029</c:v>
                </c:pt>
                <c:pt idx="107">
                  <c:v>0.92450000000000032</c:v>
                </c:pt>
                <c:pt idx="108">
                  <c:v>0.9660000000000003</c:v>
                </c:pt>
                <c:pt idx="109">
                  <c:v>1.0115000000000003</c:v>
                </c:pt>
                <c:pt idx="110">
                  <c:v>1.0590000000000004</c:v>
                </c:pt>
                <c:pt idx="111">
                  <c:v>1.1075000000000004</c:v>
                </c:pt>
                <c:pt idx="112">
                  <c:v>1.1595000000000004</c:v>
                </c:pt>
                <c:pt idx="113">
                  <c:v>1.2155000000000005</c:v>
                </c:pt>
                <c:pt idx="114">
                  <c:v>1.2750000000000004</c:v>
                </c:pt>
                <c:pt idx="115">
                  <c:v>1.3360000000000003</c:v>
                </c:pt>
                <c:pt idx="116">
                  <c:v>1.4010000000000002</c:v>
                </c:pt>
                <c:pt idx="117">
                  <c:v>1.4685000000000001</c:v>
                </c:pt>
                <c:pt idx="118">
                  <c:v>1.5395000000000001</c:v>
                </c:pt>
                <c:pt idx="119">
                  <c:v>1.613</c:v>
                </c:pt>
                <c:pt idx="120">
                  <c:v>1.6910000000000001</c:v>
                </c:pt>
                <c:pt idx="121">
                  <c:v>1.7775000000000001</c:v>
                </c:pt>
                <c:pt idx="122">
                  <c:v>1.8695000000000002</c:v>
                </c:pt>
                <c:pt idx="123">
                  <c:v>1.9565000000000001</c:v>
                </c:pt>
                <c:pt idx="124">
                  <c:v>2.0505</c:v>
                </c:pt>
                <c:pt idx="125">
                  <c:v>2.1459999999999999</c:v>
                </c:pt>
                <c:pt idx="126">
                  <c:v>2.2429999999999999</c:v>
                </c:pt>
                <c:pt idx="127">
                  <c:v>2.3409999999999997</c:v>
                </c:pt>
                <c:pt idx="128">
                  <c:v>2.4459999999999997</c:v>
                </c:pt>
                <c:pt idx="129">
                  <c:v>2.5639999999999996</c:v>
                </c:pt>
                <c:pt idx="130">
                  <c:v>2.6854999999999998</c:v>
                </c:pt>
                <c:pt idx="131">
                  <c:v>2.8134999999999999</c:v>
                </c:pt>
                <c:pt idx="132">
                  <c:v>2.9495</c:v>
                </c:pt>
                <c:pt idx="133">
                  <c:v>3.0870000000000002</c:v>
                </c:pt>
                <c:pt idx="134">
                  <c:v>3.2255000000000003</c:v>
                </c:pt>
                <c:pt idx="135">
                  <c:v>3.3660000000000001</c:v>
                </c:pt>
                <c:pt idx="136">
                  <c:v>3.5135000000000001</c:v>
                </c:pt>
                <c:pt idx="137">
                  <c:v>3.677</c:v>
                </c:pt>
                <c:pt idx="138">
                  <c:v>3.8405</c:v>
                </c:pt>
                <c:pt idx="139">
                  <c:v>4.0185000000000004</c:v>
                </c:pt>
                <c:pt idx="140">
                  <c:v>4.2045000000000003</c:v>
                </c:pt>
                <c:pt idx="141">
                  <c:v>4.3915000000000006</c:v>
                </c:pt>
                <c:pt idx="142">
                  <c:v>4.5765000000000002</c:v>
                </c:pt>
                <c:pt idx="143">
                  <c:v>4.7680000000000007</c:v>
                </c:pt>
                <c:pt idx="144">
                  <c:v>4.971000000000001</c:v>
                </c:pt>
                <c:pt idx="145">
                  <c:v>5.1805000000000012</c:v>
                </c:pt>
                <c:pt idx="146">
                  <c:v>5.400500000000001</c:v>
                </c:pt>
                <c:pt idx="147">
                  <c:v>5.6330000000000009</c:v>
                </c:pt>
                <c:pt idx="148">
                  <c:v>5.8865000000000007</c:v>
                </c:pt>
                <c:pt idx="149">
                  <c:v>6.1535000000000011</c:v>
                </c:pt>
                <c:pt idx="150">
                  <c:v>6.4295000000000009</c:v>
                </c:pt>
                <c:pt idx="151">
                  <c:v>6.7125000000000012</c:v>
                </c:pt>
                <c:pt idx="152">
                  <c:v>7.0210000000000008</c:v>
                </c:pt>
                <c:pt idx="153">
                  <c:v>7.3330000000000011</c:v>
                </c:pt>
                <c:pt idx="154">
                  <c:v>7.6645000000000012</c:v>
                </c:pt>
                <c:pt idx="155">
                  <c:v>8.0180000000000007</c:v>
                </c:pt>
                <c:pt idx="156">
                  <c:v>8.41</c:v>
                </c:pt>
                <c:pt idx="157">
                  <c:v>8.7850000000000001</c:v>
                </c:pt>
                <c:pt idx="158">
                  <c:v>9.1775000000000002</c:v>
                </c:pt>
                <c:pt idx="159">
                  <c:v>9.5869999999999997</c:v>
                </c:pt>
                <c:pt idx="160">
                  <c:v>10.004999999999999</c:v>
                </c:pt>
                <c:pt idx="161">
                  <c:v>10.4445</c:v>
                </c:pt>
                <c:pt idx="162">
                  <c:v>10.916</c:v>
                </c:pt>
                <c:pt idx="163">
                  <c:v>11.341000000000001</c:v>
                </c:pt>
                <c:pt idx="164">
                  <c:v>11.760000000000002</c:v>
                </c:pt>
                <c:pt idx="165">
                  <c:v>12.210500000000001</c:v>
                </c:pt>
                <c:pt idx="166">
                  <c:v>12.688000000000001</c:v>
                </c:pt>
                <c:pt idx="167">
                  <c:v>13.156000000000001</c:v>
                </c:pt>
                <c:pt idx="168">
                  <c:v>13.559000000000001</c:v>
                </c:pt>
                <c:pt idx="169">
                  <c:v>14.025</c:v>
                </c:pt>
                <c:pt idx="170">
                  <c:v>14.426500000000001</c:v>
                </c:pt>
                <c:pt idx="171">
                  <c:v>14.849</c:v>
                </c:pt>
                <c:pt idx="172">
                  <c:v>15.334</c:v>
                </c:pt>
                <c:pt idx="173">
                  <c:v>15.8155</c:v>
                </c:pt>
                <c:pt idx="174">
                  <c:v>16.303000000000001</c:v>
                </c:pt>
                <c:pt idx="175">
                  <c:v>16.794499999999999</c:v>
                </c:pt>
                <c:pt idx="176">
                  <c:v>17.325499999999998</c:v>
                </c:pt>
                <c:pt idx="177">
                  <c:v>17.857999999999997</c:v>
                </c:pt>
                <c:pt idx="178">
                  <c:v>18.430499999999999</c:v>
                </c:pt>
                <c:pt idx="179">
                  <c:v>18.956999999999997</c:v>
                </c:pt>
                <c:pt idx="180">
                  <c:v>19.426999999999996</c:v>
                </c:pt>
                <c:pt idx="181">
                  <c:v>19.850499999999997</c:v>
                </c:pt>
                <c:pt idx="182">
                  <c:v>20.296999999999997</c:v>
                </c:pt>
                <c:pt idx="183">
                  <c:v>20.783499999999997</c:v>
                </c:pt>
                <c:pt idx="184">
                  <c:v>21.296999999999997</c:v>
                </c:pt>
                <c:pt idx="185">
                  <c:v>21.861999999999998</c:v>
                </c:pt>
                <c:pt idx="186">
                  <c:v>22.4665</c:v>
                </c:pt>
                <c:pt idx="187">
                  <c:v>23.037500000000001</c:v>
                </c:pt>
                <c:pt idx="188">
                  <c:v>23.633500000000002</c:v>
                </c:pt>
                <c:pt idx="189">
                  <c:v>24.283000000000001</c:v>
                </c:pt>
                <c:pt idx="190">
                  <c:v>24.950000000000003</c:v>
                </c:pt>
                <c:pt idx="191">
                  <c:v>25.621000000000002</c:v>
                </c:pt>
                <c:pt idx="192">
                  <c:v>26.316500000000001</c:v>
                </c:pt>
                <c:pt idx="193">
                  <c:v>27.008000000000003</c:v>
                </c:pt>
                <c:pt idx="194">
                  <c:v>27.588000000000001</c:v>
                </c:pt>
                <c:pt idx="195">
                  <c:v>28.207000000000001</c:v>
                </c:pt>
                <c:pt idx="196">
                  <c:v>28.903000000000002</c:v>
                </c:pt>
                <c:pt idx="197">
                  <c:v>29.637500000000003</c:v>
                </c:pt>
                <c:pt idx="198">
                  <c:v>30.347000000000001</c:v>
                </c:pt>
                <c:pt idx="199">
                  <c:v>31.162000000000003</c:v>
                </c:pt>
                <c:pt idx="200">
                  <c:v>32.045500000000004</c:v>
                </c:pt>
                <c:pt idx="201">
                  <c:v>32.943000000000005</c:v>
                </c:pt>
                <c:pt idx="202">
                  <c:v>33.863500000000002</c:v>
                </c:pt>
                <c:pt idx="203">
                  <c:v>34.795999999999999</c:v>
                </c:pt>
                <c:pt idx="204">
                  <c:v>35.817</c:v>
                </c:pt>
                <c:pt idx="205">
                  <c:v>36.905500000000004</c:v>
                </c:pt>
                <c:pt idx="206">
                  <c:v>38.040500000000002</c:v>
                </c:pt>
                <c:pt idx="207">
                  <c:v>39.205500000000001</c:v>
                </c:pt>
                <c:pt idx="208">
                  <c:v>40.432499999999997</c:v>
                </c:pt>
                <c:pt idx="209">
                  <c:v>41.716999999999999</c:v>
                </c:pt>
                <c:pt idx="210">
                  <c:v>43.006999999999998</c:v>
                </c:pt>
                <c:pt idx="211">
                  <c:v>44.349999999999994</c:v>
                </c:pt>
                <c:pt idx="212">
                  <c:v>45.766499999999994</c:v>
                </c:pt>
                <c:pt idx="213">
                  <c:v>47.263999999999996</c:v>
                </c:pt>
                <c:pt idx="214">
                  <c:v>48.828999999999994</c:v>
                </c:pt>
                <c:pt idx="215">
                  <c:v>50.472999999999992</c:v>
                </c:pt>
                <c:pt idx="216">
                  <c:v>52.169499999999992</c:v>
                </c:pt>
                <c:pt idx="217">
                  <c:v>53.952499999999993</c:v>
                </c:pt>
                <c:pt idx="218">
                  <c:v>55.842499999999994</c:v>
                </c:pt>
                <c:pt idx="219">
                  <c:v>57.868999999999993</c:v>
                </c:pt>
                <c:pt idx="220">
                  <c:v>59.972999999999992</c:v>
                </c:pt>
                <c:pt idx="221">
                  <c:v>62.160999999999994</c:v>
                </c:pt>
                <c:pt idx="222">
                  <c:v>64.467999999999989</c:v>
                </c:pt>
                <c:pt idx="223">
                  <c:v>66.779499999999985</c:v>
                </c:pt>
                <c:pt idx="224">
                  <c:v>69.077499999999986</c:v>
                </c:pt>
                <c:pt idx="225">
                  <c:v>71.509499999999989</c:v>
                </c:pt>
                <c:pt idx="226">
                  <c:v>74.017499999999984</c:v>
                </c:pt>
                <c:pt idx="227">
                  <c:v>76.55449999999999</c:v>
                </c:pt>
                <c:pt idx="228">
                  <c:v>79.23299999999999</c:v>
                </c:pt>
                <c:pt idx="229">
                  <c:v>81.883499999999984</c:v>
                </c:pt>
                <c:pt idx="230">
                  <c:v>84.452499999999986</c:v>
                </c:pt>
                <c:pt idx="231">
                  <c:v>86.999499999999983</c:v>
                </c:pt>
                <c:pt idx="232">
                  <c:v>89.536999999999978</c:v>
                </c:pt>
                <c:pt idx="233">
                  <c:v>92.165999999999983</c:v>
                </c:pt>
                <c:pt idx="234">
                  <c:v>94.874499999999983</c:v>
                </c:pt>
                <c:pt idx="235">
                  <c:v>97.665999999999983</c:v>
                </c:pt>
                <c:pt idx="236">
                  <c:v>100.52849999999998</c:v>
                </c:pt>
                <c:pt idx="237">
                  <c:v>103.49649999999998</c:v>
                </c:pt>
                <c:pt idx="238">
                  <c:v>106.52949999999998</c:v>
                </c:pt>
                <c:pt idx="239">
                  <c:v>109.56649999999999</c:v>
                </c:pt>
                <c:pt idx="240">
                  <c:v>112.63749999999999</c:v>
                </c:pt>
                <c:pt idx="241">
                  <c:v>115.67649999999999</c:v>
                </c:pt>
                <c:pt idx="242">
                  <c:v>118.71149999999999</c:v>
                </c:pt>
                <c:pt idx="243">
                  <c:v>121.79849999999999</c:v>
                </c:pt>
                <c:pt idx="244">
                  <c:v>124.95099999999999</c:v>
                </c:pt>
                <c:pt idx="245">
                  <c:v>128.17499999999998</c:v>
                </c:pt>
                <c:pt idx="246">
                  <c:v>131.45299999999997</c:v>
                </c:pt>
                <c:pt idx="247">
                  <c:v>134.74099999999999</c:v>
                </c:pt>
                <c:pt idx="248">
                  <c:v>138.02149999999997</c:v>
                </c:pt>
                <c:pt idx="249">
                  <c:v>141.38799999999998</c:v>
                </c:pt>
                <c:pt idx="250">
                  <c:v>144.83449999999996</c:v>
                </c:pt>
                <c:pt idx="251">
                  <c:v>148.33149999999995</c:v>
                </c:pt>
                <c:pt idx="252">
                  <c:v>152.01949999999994</c:v>
                </c:pt>
                <c:pt idx="253">
                  <c:v>155.89099999999993</c:v>
                </c:pt>
                <c:pt idx="254">
                  <c:v>159.91199999999992</c:v>
                </c:pt>
                <c:pt idx="255">
                  <c:v>164.07999999999993</c:v>
                </c:pt>
                <c:pt idx="256">
                  <c:v>168.33149999999992</c:v>
                </c:pt>
                <c:pt idx="257">
                  <c:v>172.71949999999993</c:v>
                </c:pt>
                <c:pt idx="258">
                  <c:v>177.06799999999993</c:v>
                </c:pt>
                <c:pt idx="259">
                  <c:v>181.63199999999992</c:v>
                </c:pt>
                <c:pt idx="260">
                  <c:v>186.38349999999991</c:v>
                </c:pt>
                <c:pt idx="261">
                  <c:v>191.21999999999991</c:v>
                </c:pt>
                <c:pt idx="262">
                  <c:v>196.10649999999993</c:v>
                </c:pt>
                <c:pt idx="263">
                  <c:v>201.03399999999993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'Emissions (CDIAC) + SUESS'!$F$5</c:f>
              <c:strCache>
                <c:ptCount val="1"/>
                <c:pt idx="0">
                  <c:v>   50 % du cumul (ppm)</c:v>
                </c:pt>
              </c:strCache>
            </c:strRef>
          </c:tx>
          <c:marker>
            <c:symbol val="none"/>
          </c:marker>
          <c:xVal>
            <c:numRef>
              <c:f>'Emissions (CDIAC) + SUESS'!$A$6:$A$269</c:f>
              <c:numCache>
                <c:formatCode>General</c:formatCode>
                <c:ptCount val="264"/>
                <c:pt idx="0">
                  <c:v>1751</c:v>
                </c:pt>
                <c:pt idx="1">
                  <c:v>1752</c:v>
                </c:pt>
                <c:pt idx="2">
                  <c:v>1753</c:v>
                </c:pt>
                <c:pt idx="3">
                  <c:v>1754</c:v>
                </c:pt>
                <c:pt idx="4">
                  <c:v>1755</c:v>
                </c:pt>
                <c:pt idx="5">
                  <c:v>1756</c:v>
                </c:pt>
                <c:pt idx="6">
                  <c:v>1757</c:v>
                </c:pt>
                <c:pt idx="7">
                  <c:v>1758</c:v>
                </c:pt>
                <c:pt idx="8">
                  <c:v>1759</c:v>
                </c:pt>
                <c:pt idx="9">
                  <c:v>1760</c:v>
                </c:pt>
                <c:pt idx="10">
                  <c:v>1761</c:v>
                </c:pt>
                <c:pt idx="11">
                  <c:v>1762</c:v>
                </c:pt>
                <c:pt idx="12">
                  <c:v>1763</c:v>
                </c:pt>
                <c:pt idx="13">
                  <c:v>1764</c:v>
                </c:pt>
                <c:pt idx="14">
                  <c:v>1765</c:v>
                </c:pt>
                <c:pt idx="15">
                  <c:v>1766</c:v>
                </c:pt>
                <c:pt idx="16">
                  <c:v>1767</c:v>
                </c:pt>
                <c:pt idx="17">
                  <c:v>1768</c:v>
                </c:pt>
                <c:pt idx="18">
                  <c:v>1769</c:v>
                </c:pt>
                <c:pt idx="19">
                  <c:v>1770</c:v>
                </c:pt>
                <c:pt idx="20">
                  <c:v>1771</c:v>
                </c:pt>
                <c:pt idx="21">
                  <c:v>1772</c:v>
                </c:pt>
                <c:pt idx="22">
                  <c:v>1773</c:v>
                </c:pt>
                <c:pt idx="23">
                  <c:v>1774</c:v>
                </c:pt>
                <c:pt idx="24">
                  <c:v>1775</c:v>
                </c:pt>
                <c:pt idx="25">
                  <c:v>1776</c:v>
                </c:pt>
                <c:pt idx="26">
                  <c:v>1777</c:v>
                </c:pt>
                <c:pt idx="27">
                  <c:v>1778</c:v>
                </c:pt>
                <c:pt idx="28">
                  <c:v>1779</c:v>
                </c:pt>
                <c:pt idx="29">
                  <c:v>1780</c:v>
                </c:pt>
                <c:pt idx="30">
                  <c:v>1781</c:v>
                </c:pt>
                <c:pt idx="31">
                  <c:v>1782</c:v>
                </c:pt>
                <c:pt idx="32">
                  <c:v>1783</c:v>
                </c:pt>
                <c:pt idx="33">
                  <c:v>1784</c:v>
                </c:pt>
                <c:pt idx="34">
                  <c:v>1785</c:v>
                </c:pt>
                <c:pt idx="35">
                  <c:v>1786</c:v>
                </c:pt>
                <c:pt idx="36">
                  <c:v>1787</c:v>
                </c:pt>
                <c:pt idx="37">
                  <c:v>1788</c:v>
                </c:pt>
                <c:pt idx="38">
                  <c:v>1789</c:v>
                </c:pt>
                <c:pt idx="39">
                  <c:v>1790</c:v>
                </c:pt>
                <c:pt idx="40">
                  <c:v>1791</c:v>
                </c:pt>
                <c:pt idx="41">
                  <c:v>1792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1799</c:v>
                </c:pt>
                <c:pt idx="49">
                  <c:v>1800</c:v>
                </c:pt>
                <c:pt idx="50">
                  <c:v>1801</c:v>
                </c:pt>
                <c:pt idx="51">
                  <c:v>1802</c:v>
                </c:pt>
                <c:pt idx="52">
                  <c:v>1803</c:v>
                </c:pt>
                <c:pt idx="53">
                  <c:v>1804</c:v>
                </c:pt>
                <c:pt idx="54">
                  <c:v>1805</c:v>
                </c:pt>
                <c:pt idx="55">
                  <c:v>1806</c:v>
                </c:pt>
                <c:pt idx="56">
                  <c:v>1807</c:v>
                </c:pt>
                <c:pt idx="57">
                  <c:v>1808</c:v>
                </c:pt>
                <c:pt idx="58">
                  <c:v>1809</c:v>
                </c:pt>
                <c:pt idx="59">
                  <c:v>1810</c:v>
                </c:pt>
                <c:pt idx="60">
                  <c:v>1811</c:v>
                </c:pt>
                <c:pt idx="61">
                  <c:v>1812</c:v>
                </c:pt>
                <c:pt idx="62">
                  <c:v>1813</c:v>
                </c:pt>
                <c:pt idx="63">
                  <c:v>1814</c:v>
                </c:pt>
                <c:pt idx="64">
                  <c:v>1815</c:v>
                </c:pt>
                <c:pt idx="65">
                  <c:v>1816</c:v>
                </c:pt>
                <c:pt idx="66">
                  <c:v>1817</c:v>
                </c:pt>
                <c:pt idx="67">
                  <c:v>1818</c:v>
                </c:pt>
                <c:pt idx="68">
                  <c:v>1819</c:v>
                </c:pt>
                <c:pt idx="69">
                  <c:v>1820</c:v>
                </c:pt>
                <c:pt idx="70">
                  <c:v>1821</c:v>
                </c:pt>
                <c:pt idx="71">
                  <c:v>1822</c:v>
                </c:pt>
                <c:pt idx="72">
                  <c:v>1823</c:v>
                </c:pt>
                <c:pt idx="73">
                  <c:v>1824</c:v>
                </c:pt>
                <c:pt idx="74">
                  <c:v>1825</c:v>
                </c:pt>
                <c:pt idx="75">
                  <c:v>1826</c:v>
                </c:pt>
                <c:pt idx="76">
                  <c:v>1827</c:v>
                </c:pt>
                <c:pt idx="77">
                  <c:v>1828</c:v>
                </c:pt>
                <c:pt idx="78">
                  <c:v>1829</c:v>
                </c:pt>
                <c:pt idx="79">
                  <c:v>1830</c:v>
                </c:pt>
                <c:pt idx="80">
                  <c:v>1831</c:v>
                </c:pt>
                <c:pt idx="81">
                  <c:v>1832</c:v>
                </c:pt>
                <c:pt idx="82">
                  <c:v>1833</c:v>
                </c:pt>
                <c:pt idx="83">
                  <c:v>1834</c:v>
                </c:pt>
                <c:pt idx="84">
                  <c:v>1835</c:v>
                </c:pt>
                <c:pt idx="85">
                  <c:v>1836</c:v>
                </c:pt>
                <c:pt idx="86">
                  <c:v>1837</c:v>
                </c:pt>
                <c:pt idx="87">
                  <c:v>1838</c:v>
                </c:pt>
                <c:pt idx="88">
                  <c:v>1839</c:v>
                </c:pt>
                <c:pt idx="89">
                  <c:v>1840</c:v>
                </c:pt>
                <c:pt idx="90">
                  <c:v>1841</c:v>
                </c:pt>
                <c:pt idx="91">
                  <c:v>1842</c:v>
                </c:pt>
                <c:pt idx="92">
                  <c:v>1843</c:v>
                </c:pt>
                <c:pt idx="93">
                  <c:v>1844</c:v>
                </c:pt>
                <c:pt idx="94">
                  <c:v>1845</c:v>
                </c:pt>
                <c:pt idx="95">
                  <c:v>1846</c:v>
                </c:pt>
                <c:pt idx="96">
                  <c:v>1847</c:v>
                </c:pt>
                <c:pt idx="97">
                  <c:v>1848</c:v>
                </c:pt>
                <c:pt idx="98">
                  <c:v>1849</c:v>
                </c:pt>
                <c:pt idx="99">
                  <c:v>1850</c:v>
                </c:pt>
                <c:pt idx="100">
                  <c:v>1851</c:v>
                </c:pt>
                <c:pt idx="101">
                  <c:v>1852</c:v>
                </c:pt>
                <c:pt idx="102">
                  <c:v>1853</c:v>
                </c:pt>
                <c:pt idx="103">
                  <c:v>1854</c:v>
                </c:pt>
                <c:pt idx="104">
                  <c:v>1855</c:v>
                </c:pt>
                <c:pt idx="105">
                  <c:v>1856</c:v>
                </c:pt>
                <c:pt idx="106">
                  <c:v>1857</c:v>
                </c:pt>
                <c:pt idx="107">
                  <c:v>1858</c:v>
                </c:pt>
                <c:pt idx="108">
                  <c:v>1859</c:v>
                </c:pt>
                <c:pt idx="109">
                  <c:v>1860</c:v>
                </c:pt>
                <c:pt idx="110">
                  <c:v>1861</c:v>
                </c:pt>
                <c:pt idx="111">
                  <c:v>1862</c:v>
                </c:pt>
                <c:pt idx="112">
                  <c:v>1863</c:v>
                </c:pt>
                <c:pt idx="113">
                  <c:v>1864</c:v>
                </c:pt>
                <c:pt idx="114">
                  <c:v>1865</c:v>
                </c:pt>
                <c:pt idx="115">
                  <c:v>1866</c:v>
                </c:pt>
                <c:pt idx="116">
                  <c:v>1867</c:v>
                </c:pt>
                <c:pt idx="117">
                  <c:v>1868</c:v>
                </c:pt>
                <c:pt idx="118">
                  <c:v>1869</c:v>
                </c:pt>
                <c:pt idx="119">
                  <c:v>1870</c:v>
                </c:pt>
                <c:pt idx="120">
                  <c:v>1871</c:v>
                </c:pt>
                <c:pt idx="121">
                  <c:v>1872</c:v>
                </c:pt>
                <c:pt idx="122">
                  <c:v>1873</c:v>
                </c:pt>
                <c:pt idx="123">
                  <c:v>1874</c:v>
                </c:pt>
                <c:pt idx="124">
                  <c:v>1875</c:v>
                </c:pt>
                <c:pt idx="125">
                  <c:v>1876</c:v>
                </c:pt>
                <c:pt idx="126">
                  <c:v>1877</c:v>
                </c:pt>
                <c:pt idx="127">
                  <c:v>1878</c:v>
                </c:pt>
                <c:pt idx="128">
                  <c:v>1879</c:v>
                </c:pt>
                <c:pt idx="129">
                  <c:v>1880</c:v>
                </c:pt>
                <c:pt idx="130">
                  <c:v>1881</c:v>
                </c:pt>
                <c:pt idx="131">
                  <c:v>1882</c:v>
                </c:pt>
                <c:pt idx="132">
                  <c:v>1883</c:v>
                </c:pt>
                <c:pt idx="133">
                  <c:v>1884</c:v>
                </c:pt>
                <c:pt idx="134">
                  <c:v>1885</c:v>
                </c:pt>
                <c:pt idx="135">
                  <c:v>1886</c:v>
                </c:pt>
                <c:pt idx="136">
                  <c:v>1887</c:v>
                </c:pt>
                <c:pt idx="137">
                  <c:v>1888</c:v>
                </c:pt>
                <c:pt idx="138">
                  <c:v>1889</c:v>
                </c:pt>
                <c:pt idx="139">
                  <c:v>1890</c:v>
                </c:pt>
                <c:pt idx="140">
                  <c:v>1891</c:v>
                </c:pt>
                <c:pt idx="141">
                  <c:v>1892</c:v>
                </c:pt>
                <c:pt idx="142">
                  <c:v>1893</c:v>
                </c:pt>
                <c:pt idx="143">
                  <c:v>1894</c:v>
                </c:pt>
                <c:pt idx="144">
                  <c:v>1895</c:v>
                </c:pt>
                <c:pt idx="145">
                  <c:v>1896</c:v>
                </c:pt>
                <c:pt idx="146">
                  <c:v>1897</c:v>
                </c:pt>
                <c:pt idx="147">
                  <c:v>1898</c:v>
                </c:pt>
                <c:pt idx="148">
                  <c:v>1899</c:v>
                </c:pt>
                <c:pt idx="149">
                  <c:v>1900</c:v>
                </c:pt>
                <c:pt idx="150">
                  <c:v>1901</c:v>
                </c:pt>
                <c:pt idx="151">
                  <c:v>1902</c:v>
                </c:pt>
                <c:pt idx="152">
                  <c:v>1903</c:v>
                </c:pt>
                <c:pt idx="153">
                  <c:v>1904</c:v>
                </c:pt>
                <c:pt idx="154">
                  <c:v>1905</c:v>
                </c:pt>
                <c:pt idx="155">
                  <c:v>1906</c:v>
                </c:pt>
                <c:pt idx="156">
                  <c:v>1907</c:v>
                </c:pt>
                <c:pt idx="157">
                  <c:v>1908</c:v>
                </c:pt>
                <c:pt idx="158">
                  <c:v>1909</c:v>
                </c:pt>
                <c:pt idx="159">
                  <c:v>1910</c:v>
                </c:pt>
                <c:pt idx="160">
                  <c:v>1911</c:v>
                </c:pt>
                <c:pt idx="161">
                  <c:v>1912</c:v>
                </c:pt>
                <c:pt idx="162">
                  <c:v>1913</c:v>
                </c:pt>
                <c:pt idx="163">
                  <c:v>1914</c:v>
                </c:pt>
                <c:pt idx="164">
                  <c:v>1915</c:v>
                </c:pt>
                <c:pt idx="165">
                  <c:v>1916</c:v>
                </c:pt>
                <c:pt idx="166">
                  <c:v>1917</c:v>
                </c:pt>
                <c:pt idx="167">
                  <c:v>1918</c:v>
                </c:pt>
                <c:pt idx="168">
                  <c:v>1919</c:v>
                </c:pt>
                <c:pt idx="169">
                  <c:v>1920</c:v>
                </c:pt>
                <c:pt idx="170">
                  <c:v>1921</c:v>
                </c:pt>
                <c:pt idx="171">
                  <c:v>1922</c:v>
                </c:pt>
                <c:pt idx="172">
                  <c:v>1923</c:v>
                </c:pt>
                <c:pt idx="173">
                  <c:v>1924</c:v>
                </c:pt>
                <c:pt idx="174">
                  <c:v>1925</c:v>
                </c:pt>
                <c:pt idx="175">
                  <c:v>1926</c:v>
                </c:pt>
                <c:pt idx="176">
                  <c:v>1927</c:v>
                </c:pt>
                <c:pt idx="177">
                  <c:v>1928</c:v>
                </c:pt>
                <c:pt idx="178">
                  <c:v>1929</c:v>
                </c:pt>
                <c:pt idx="179">
                  <c:v>1930</c:v>
                </c:pt>
                <c:pt idx="180">
                  <c:v>1931</c:v>
                </c:pt>
                <c:pt idx="181">
                  <c:v>1932</c:v>
                </c:pt>
                <c:pt idx="182">
                  <c:v>1933</c:v>
                </c:pt>
                <c:pt idx="183">
                  <c:v>1934</c:v>
                </c:pt>
                <c:pt idx="184">
                  <c:v>1935</c:v>
                </c:pt>
                <c:pt idx="185">
                  <c:v>1936</c:v>
                </c:pt>
                <c:pt idx="186">
                  <c:v>1937</c:v>
                </c:pt>
                <c:pt idx="187">
                  <c:v>1938</c:v>
                </c:pt>
                <c:pt idx="188">
                  <c:v>1939</c:v>
                </c:pt>
                <c:pt idx="189">
                  <c:v>1940</c:v>
                </c:pt>
                <c:pt idx="190">
                  <c:v>1941</c:v>
                </c:pt>
                <c:pt idx="191">
                  <c:v>1942</c:v>
                </c:pt>
                <c:pt idx="192">
                  <c:v>1943</c:v>
                </c:pt>
                <c:pt idx="193">
                  <c:v>1944</c:v>
                </c:pt>
                <c:pt idx="194">
                  <c:v>1945</c:v>
                </c:pt>
                <c:pt idx="195">
                  <c:v>1946</c:v>
                </c:pt>
                <c:pt idx="196">
                  <c:v>1947</c:v>
                </c:pt>
                <c:pt idx="197">
                  <c:v>1948</c:v>
                </c:pt>
                <c:pt idx="198">
                  <c:v>1949</c:v>
                </c:pt>
                <c:pt idx="199">
                  <c:v>1950</c:v>
                </c:pt>
                <c:pt idx="200">
                  <c:v>1951</c:v>
                </c:pt>
                <c:pt idx="201">
                  <c:v>1952</c:v>
                </c:pt>
                <c:pt idx="202">
                  <c:v>1953</c:v>
                </c:pt>
                <c:pt idx="203">
                  <c:v>1954</c:v>
                </c:pt>
                <c:pt idx="204">
                  <c:v>1955</c:v>
                </c:pt>
                <c:pt idx="205">
                  <c:v>1956</c:v>
                </c:pt>
                <c:pt idx="206">
                  <c:v>1957</c:v>
                </c:pt>
                <c:pt idx="207">
                  <c:v>1958</c:v>
                </c:pt>
                <c:pt idx="208">
                  <c:v>1959</c:v>
                </c:pt>
                <c:pt idx="209">
                  <c:v>1960</c:v>
                </c:pt>
                <c:pt idx="210">
                  <c:v>1961</c:v>
                </c:pt>
                <c:pt idx="211">
                  <c:v>1962</c:v>
                </c:pt>
                <c:pt idx="212">
                  <c:v>1963</c:v>
                </c:pt>
                <c:pt idx="213">
                  <c:v>1964</c:v>
                </c:pt>
                <c:pt idx="214">
                  <c:v>1965</c:v>
                </c:pt>
                <c:pt idx="215">
                  <c:v>1966</c:v>
                </c:pt>
                <c:pt idx="216">
                  <c:v>1967</c:v>
                </c:pt>
                <c:pt idx="217">
                  <c:v>1968</c:v>
                </c:pt>
                <c:pt idx="218">
                  <c:v>1969</c:v>
                </c:pt>
                <c:pt idx="219">
                  <c:v>1970</c:v>
                </c:pt>
                <c:pt idx="220">
                  <c:v>1971</c:v>
                </c:pt>
                <c:pt idx="221">
                  <c:v>1972</c:v>
                </c:pt>
                <c:pt idx="222">
                  <c:v>1973</c:v>
                </c:pt>
                <c:pt idx="223">
                  <c:v>1974</c:v>
                </c:pt>
                <c:pt idx="224">
                  <c:v>1975</c:v>
                </c:pt>
                <c:pt idx="225">
                  <c:v>1976</c:v>
                </c:pt>
                <c:pt idx="226">
                  <c:v>1977</c:v>
                </c:pt>
                <c:pt idx="227">
                  <c:v>1978</c:v>
                </c:pt>
                <c:pt idx="228">
                  <c:v>1979</c:v>
                </c:pt>
                <c:pt idx="229">
                  <c:v>1980</c:v>
                </c:pt>
                <c:pt idx="230">
                  <c:v>1981</c:v>
                </c:pt>
                <c:pt idx="231">
                  <c:v>1982</c:v>
                </c:pt>
                <c:pt idx="232">
                  <c:v>1983</c:v>
                </c:pt>
                <c:pt idx="233">
                  <c:v>1984</c:v>
                </c:pt>
                <c:pt idx="234">
                  <c:v>1985</c:v>
                </c:pt>
                <c:pt idx="235">
                  <c:v>1986</c:v>
                </c:pt>
                <c:pt idx="236">
                  <c:v>1987</c:v>
                </c:pt>
                <c:pt idx="237">
                  <c:v>1988</c:v>
                </c:pt>
                <c:pt idx="238">
                  <c:v>1989</c:v>
                </c:pt>
                <c:pt idx="239">
                  <c:v>1990</c:v>
                </c:pt>
                <c:pt idx="240">
                  <c:v>1991</c:v>
                </c:pt>
                <c:pt idx="241">
                  <c:v>1992</c:v>
                </c:pt>
                <c:pt idx="242">
                  <c:v>1993</c:v>
                </c:pt>
                <c:pt idx="243">
                  <c:v>1994</c:v>
                </c:pt>
                <c:pt idx="244">
                  <c:v>1995</c:v>
                </c:pt>
                <c:pt idx="245">
                  <c:v>1996</c:v>
                </c:pt>
                <c:pt idx="246">
                  <c:v>1997</c:v>
                </c:pt>
                <c:pt idx="247">
                  <c:v>1998</c:v>
                </c:pt>
                <c:pt idx="248">
                  <c:v>1999</c:v>
                </c:pt>
                <c:pt idx="249">
                  <c:v>2000</c:v>
                </c:pt>
                <c:pt idx="250">
                  <c:v>2001</c:v>
                </c:pt>
                <c:pt idx="251">
                  <c:v>2002</c:v>
                </c:pt>
                <c:pt idx="252">
                  <c:v>2003</c:v>
                </c:pt>
                <c:pt idx="253">
                  <c:v>2004</c:v>
                </c:pt>
                <c:pt idx="254">
                  <c:v>2005</c:v>
                </c:pt>
                <c:pt idx="255">
                  <c:v>2006</c:v>
                </c:pt>
                <c:pt idx="256">
                  <c:v>2007</c:v>
                </c:pt>
                <c:pt idx="257">
                  <c:v>2008</c:v>
                </c:pt>
                <c:pt idx="258">
                  <c:v>2009</c:v>
                </c:pt>
                <c:pt idx="259">
                  <c:v>2010</c:v>
                </c:pt>
                <c:pt idx="260">
                  <c:v>2011</c:v>
                </c:pt>
                <c:pt idx="261">
                  <c:v>2012</c:v>
                </c:pt>
                <c:pt idx="262">
                  <c:v>2013</c:v>
                </c:pt>
                <c:pt idx="263">
                  <c:v>2014</c:v>
                </c:pt>
              </c:numCache>
            </c:numRef>
          </c:xVal>
          <c:yVal>
            <c:numRef>
              <c:f>'Emissions (CDIAC) + SUESS'!$F$6:$F$269</c:f>
              <c:numCache>
                <c:formatCode>0.00</c:formatCode>
                <c:ptCount val="264"/>
                <c:pt idx="0">
                  <c:v>7.0754716981132071E-4</c:v>
                </c:pt>
                <c:pt idx="1">
                  <c:v>1.4150943396226414E-3</c:v>
                </c:pt>
                <c:pt idx="2">
                  <c:v>2.1226415094339622E-3</c:v>
                </c:pt>
                <c:pt idx="3">
                  <c:v>2.8301886792452828E-3</c:v>
                </c:pt>
                <c:pt idx="4">
                  <c:v>3.5377358490566034E-3</c:v>
                </c:pt>
                <c:pt idx="5">
                  <c:v>4.2452830188679236E-3</c:v>
                </c:pt>
                <c:pt idx="6">
                  <c:v>4.9528301886792442E-3</c:v>
                </c:pt>
                <c:pt idx="7">
                  <c:v>5.6603773584905648E-3</c:v>
                </c:pt>
                <c:pt idx="8">
                  <c:v>6.3679245283018854E-3</c:v>
                </c:pt>
                <c:pt idx="9">
                  <c:v>7.075471698113206E-3</c:v>
                </c:pt>
                <c:pt idx="10">
                  <c:v>7.7830188679245266E-3</c:v>
                </c:pt>
                <c:pt idx="11">
                  <c:v>8.4905660377358472E-3</c:v>
                </c:pt>
                <c:pt idx="12">
                  <c:v>9.1981132075471695E-3</c:v>
                </c:pt>
                <c:pt idx="13">
                  <c:v>9.9056603773584901E-3</c:v>
                </c:pt>
                <c:pt idx="14">
                  <c:v>1.0613207547169812E-2</c:v>
                </c:pt>
                <c:pt idx="15">
                  <c:v>1.1320754716981133E-2</c:v>
                </c:pt>
                <c:pt idx="16">
                  <c:v>1.2028301886792455E-2</c:v>
                </c:pt>
                <c:pt idx="17">
                  <c:v>1.2735849056603776E-2</c:v>
                </c:pt>
                <c:pt idx="18">
                  <c:v>1.3443396226415097E-2</c:v>
                </c:pt>
                <c:pt idx="19">
                  <c:v>1.4150943396226419E-2</c:v>
                </c:pt>
                <c:pt idx="20">
                  <c:v>1.5094339622641513E-2</c:v>
                </c:pt>
                <c:pt idx="21">
                  <c:v>1.6037735849056607E-2</c:v>
                </c:pt>
                <c:pt idx="22">
                  <c:v>1.6981132075471701E-2</c:v>
                </c:pt>
                <c:pt idx="23">
                  <c:v>1.7924528301886799E-2</c:v>
                </c:pt>
                <c:pt idx="24">
                  <c:v>1.8867924528301893E-2</c:v>
                </c:pt>
                <c:pt idx="25">
                  <c:v>1.9811320754716987E-2</c:v>
                </c:pt>
                <c:pt idx="26">
                  <c:v>2.0754716981132085E-2</c:v>
                </c:pt>
                <c:pt idx="27">
                  <c:v>2.1698113207547179E-2</c:v>
                </c:pt>
                <c:pt idx="28">
                  <c:v>2.2641509433962273E-2</c:v>
                </c:pt>
                <c:pt idx="29">
                  <c:v>2.3584905660377367E-2</c:v>
                </c:pt>
                <c:pt idx="30">
                  <c:v>2.4764150943396238E-2</c:v>
                </c:pt>
                <c:pt idx="31">
                  <c:v>2.5943396226415106E-2</c:v>
                </c:pt>
                <c:pt idx="32">
                  <c:v>2.7122641509433974E-2</c:v>
                </c:pt>
                <c:pt idx="33">
                  <c:v>2.8301886792452845E-2</c:v>
                </c:pt>
                <c:pt idx="34">
                  <c:v>2.9481132075471709E-2</c:v>
                </c:pt>
                <c:pt idx="35">
                  <c:v>3.066037735849058E-2</c:v>
                </c:pt>
                <c:pt idx="36">
                  <c:v>3.1839622641509448E-2</c:v>
                </c:pt>
                <c:pt idx="37">
                  <c:v>3.3018867924528315E-2</c:v>
                </c:pt>
                <c:pt idx="38">
                  <c:v>3.4198113207547183E-2</c:v>
                </c:pt>
                <c:pt idx="39">
                  <c:v>3.5377358490566058E-2</c:v>
                </c:pt>
                <c:pt idx="40">
                  <c:v>3.6792452830188699E-2</c:v>
                </c:pt>
                <c:pt idx="41">
                  <c:v>3.820754716981134E-2</c:v>
                </c:pt>
                <c:pt idx="42">
                  <c:v>3.9622641509433981E-2</c:v>
                </c:pt>
                <c:pt idx="43">
                  <c:v>4.1037735849056622E-2</c:v>
                </c:pt>
                <c:pt idx="44">
                  <c:v>4.2452830188679271E-2</c:v>
                </c:pt>
                <c:pt idx="45">
                  <c:v>4.3867924528301912E-2</c:v>
                </c:pt>
                <c:pt idx="46">
                  <c:v>4.5518867924528326E-2</c:v>
                </c:pt>
                <c:pt idx="47">
                  <c:v>4.7169811320754741E-2</c:v>
                </c:pt>
                <c:pt idx="48">
                  <c:v>4.8820754716981163E-2</c:v>
                </c:pt>
                <c:pt idx="49">
                  <c:v>5.0707547169811351E-2</c:v>
                </c:pt>
                <c:pt idx="50">
                  <c:v>5.2594339622641539E-2</c:v>
                </c:pt>
                <c:pt idx="51">
                  <c:v>5.4952830188679282E-2</c:v>
                </c:pt>
                <c:pt idx="52">
                  <c:v>5.7075471698113243E-2</c:v>
                </c:pt>
                <c:pt idx="53">
                  <c:v>5.9198113207547205E-2</c:v>
                </c:pt>
                <c:pt idx="54">
                  <c:v>6.1320754716981167E-2</c:v>
                </c:pt>
                <c:pt idx="55">
                  <c:v>6.3679245283018909E-2</c:v>
                </c:pt>
                <c:pt idx="56">
                  <c:v>6.6037735849056645E-2</c:v>
                </c:pt>
                <c:pt idx="57">
                  <c:v>6.839622641509438E-2</c:v>
                </c:pt>
                <c:pt idx="58">
                  <c:v>7.0754716981132115E-2</c:v>
                </c:pt>
                <c:pt idx="59">
                  <c:v>7.3113207547169864E-2</c:v>
                </c:pt>
                <c:pt idx="60">
                  <c:v>7.5707547169811373E-2</c:v>
                </c:pt>
                <c:pt idx="61">
                  <c:v>7.8301886792452882E-2</c:v>
                </c:pt>
                <c:pt idx="62">
                  <c:v>8.0896226415094391E-2</c:v>
                </c:pt>
                <c:pt idx="63">
                  <c:v>8.34905660377359E-2</c:v>
                </c:pt>
                <c:pt idx="64">
                  <c:v>8.6320754716981196E-2</c:v>
                </c:pt>
                <c:pt idx="65">
                  <c:v>8.9386792452830252E-2</c:v>
                </c:pt>
                <c:pt idx="66">
                  <c:v>9.2688679245283082E-2</c:v>
                </c:pt>
                <c:pt idx="67">
                  <c:v>9.5990566037735911E-2</c:v>
                </c:pt>
                <c:pt idx="68">
                  <c:v>9.9292452830188754E-2</c:v>
                </c:pt>
                <c:pt idx="69">
                  <c:v>0.10259433962264158</c:v>
                </c:pt>
                <c:pt idx="70">
                  <c:v>0.10589622641509441</c:v>
                </c:pt>
                <c:pt idx="71">
                  <c:v>0.10943396226415102</c:v>
                </c:pt>
                <c:pt idx="72">
                  <c:v>0.11320754716981141</c:v>
                </c:pt>
                <c:pt idx="73">
                  <c:v>0.11698113207547178</c:v>
                </c:pt>
                <c:pt idx="74">
                  <c:v>0.12099056603773592</c:v>
                </c:pt>
                <c:pt idx="75">
                  <c:v>0.12500000000000008</c:v>
                </c:pt>
                <c:pt idx="76">
                  <c:v>0.12924528301886801</c:v>
                </c:pt>
                <c:pt idx="77">
                  <c:v>0.13349056603773593</c:v>
                </c:pt>
                <c:pt idx="78">
                  <c:v>0.13773584905660385</c:v>
                </c:pt>
                <c:pt idx="79">
                  <c:v>0.14339622641509445</c:v>
                </c:pt>
                <c:pt idx="80">
                  <c:v>0.14882075471698122</c:v>
                </c:pt>
                <c:pt idx="81">
                  <c:v>0.15424528301886803</c:v>
                </c:pt>
                <c:pt idx="82">
                  <c:v>0.15990566037735859</c:v>
                </c:pt>
                <c:pt idx="83">
                  <c:v>0.16556603773584916</c:v>
                </c:pt>
                <c:pt idx="84">
                  <c:v>0.17146226415094351</c:v>
                </c:pt>
                <c:pt idx="85">
                  <c:v>0.17830188679245296</c:v>
                </c:pt>
                <c:pt idx="86">
                  <c:v>0.1851415094339624</c:v>
                </c:pt>
                <c:pt idx="87">
                  <c:v>0.19221698113207561</c:v>
                </c:pt>
                <c:pt idx="88">
                  <c:v>0.1995283018867926</c:v>
                </c:pt>
                <c:pt idx="89">
                  <c:v>0.20731132075471712</c:v>
                </c:pt>
                <c:pt idx="90">
                  <c:v>0.21533018867924544</c:v>
                </c:pt>
                <c:pt idx="91">
                  <c:v>0.22382075471698129</c:v>
                </c:pt>
                <c:pt idx="92">
                  <c:v>0.23254716981132093</c:v>
                </c:pt>
                <c:pt idx="93">
                  <c:v>0.24174528301886811</c:v>
                </c:pt>
                <c:pt idx="94">
                  <c:v>0.25188679245283035</c:v>
                </c:pt>
                <c:pt idx="95">
                  <c:v>0.2620283018867926</c:v>
                </c:pt>
                <c:pt idx="96">
                  <c:v>0.27287735849056621</c:v>
                </c:pt>
                <c:pt idx="97">
                  <c:v>0.28396226415094356</c:v>
                </c:pt>
                <c:pt idx="98">
                  <c:v>0.2957547169811322</c:v>
                </c:pt>
                <c:pt idx="99">
                  <c:v>0.308490566037736</c:v>
                </c:pt>
                <c:pt idx="100">
                  <c:v>0.3212264150943398</c:v>
                </c:pt>
                <c:pt idx="101">
                  <c:v>0.33466981132075485</c:v>
                </c:pt>
                <c:pt idx="102">
                  <c:v>0.34858490566037748</c:v>
                </c:pt>
                <c:pt idx="103">
                  <c:v>0.36485849056603786</c:v>
                </c:pt>
                <c:pt idx="104">
                  <c:v>0.38160377358490577</c:v>
                </c:pt>
                <c:pt idx="105">
                  <c:v>0.39952830188679256</c:v>
                </c:pt>
                <c:pt idx="106">
                  <c:v>0.41768867924528313</c:v>
                </c:pt>
                <c:pt idx="107">
                  <c:v>0.4360849056603775</c:v>
                </c:pt>
                <c:pt idx="108">
                  <c:v>0.45566037735849069</c:v>
                </c:pt>
                <c:pt idx="109">
                  <c:v>0.47712264150943406</c:v>
                </c:pt>
                <c:pt idx="110">
                  <c:v>0.49952830188679259</c:v>
                </c:pt>
                <c:pt idx="111">
                  <c:v>0.52240566037735869</c:v>
                </c:pt>
                <c:pt idx="112">
                  <c:v>0.54693396226415114</c:v>
                </c:pt>
                <c:pt idx="113">
                  <c:v>0.57334905660377378</c:v>
                </c:pt>
                <c:pt idx="114">
                  <c:v>0.60141509433962281</c:v>
                </c:pt>
                <c:pt idx="115">
                  <c:v>0.6301886792452831</c:v>
                </c:pt>
                <c:pt idx="116">
                  <c:v>0.66084905660377369</c:v>
                </c:pt>
                <c:pt idx="117">
                  <c:v>0.6926886792452831</c:v>
                </c:pt>
                <c:pt idx="118">
                  <c:v>0.72617924528301891</c:v>
                </c:pt>
                <c:pt idx="119">
                  <c:v>0.76084905660377355</c:v>
                </c:pt>
                <c:pt idx="120">
                  <c:v>0.79764150943396228</c:v>
                </c:pt>
                <c:pt idx="121">
                  <c:v>0.83844339622641506</c:v>
                </c:pt>
                <c:pt idx="122">
                  <c:v>0.8818396226415095</c:v>
                </c:pt>
                <c:pt idx="123">
                  <c:v>0.92287735849056607</c:v>
                </c:pt>
                <c:pt idx="124">
                  <c:v>0.96721698113207544</c:v>
                </c:pt>
                <c:pt idx="125">
                  <c:v>1.0122641509433961</c:v>
                </c:pt>
                <c:pt idx="126">
                  <c:v>1.0580188679245282</c:v>
                </c:pt>
                <c:pt idx="127">
                  <c:v>1.1042452830188678</c:v>
                </c:pt>
                <c:pt idx="128">
                  <c:v>1.1537735849056603</c:v>
                </c:pt>
                <c:pt idx="129">
                  <c:v>1.2094339622641508</c:v>
                </c:pt>
                <c:pt idx="130">
                  <c:v>1.2667452830188677</c:v>
                </c:pt>
                <c:pt idx="131">
                  <c:v>1.3271226415094339</c:v>
                </c:pt>
                <c:pt idx="132">
                  <c:v>1.3912735849056603</c:v>
                </c:pt>
                <c:pt idx="133">
                  <c:v>1.4561320754716982</c:v>
                </c:pt>
                <c:pt idx="134">
                  <c:v>1.5214622641509434</c:v>
                </c:pt>
                <c:pt idx="135">
                  <c:v>1.5877358490566038</c:v>
                </c:pt>
                <c:pt idx="136">
                  <c:v>1.657311320754717</c:v>
                </c:pt>
                <c:pt idx="137">
                  <c:v>1.7344339622641509</c:v>
                </c:pt>
                <c:pt idx="138">
                  <c:v>1.8115566037735849</c:v>
                </c:pt>
                <c:pt idx="139">
                  <c:v>1.8955188679245285</c:v>
                </c:pt>
                <c:pt idx="140">
                  <c:v>1.9832547169811321</c:v>
                </c:pt>
                <c:pt idx="141">
                  <c:v>2.0714622641509437</c:v>
                </c:pt>
                <c:pt idx="142">
                  <c:v>2.1587264150943395</c:v>
                </c:pt>
                <c:pt idx="143">
                  <c:v>2.2490566037735853</c:v>
                </c:pt>
                <c:pt idx="144">
                  <c:v>2.3448113207547174</c:v>
                </c:pt>
                <c:pt idx="145">
                  <c:v>2.4436320754716987</c:v>
                </c:pt>
                <c:pt idx="146">
                  <c:v>2.5474056603773589</c:v>
                </c:pt>
                <c:pt idx="147">
                  <c:v>2.6570754716981133</c:v>
                </c:pt>
                <c:pt idx="148">
                  <c:v>2.7766509433962265</c:v>
                </c:pt>
                <c:pt idx="149">
                  <c:v>2.9025943396226417</c:v>
                </c:pt>
                <c:pt idx="150">
                  <c:v>3.0327830188679248</c:v>
                </c:pt>
                <c:pt idx="151">
                  <c:v>3.1662735849056607</c:v>
                </c:pt>
                <c:pt idx="152">
                  <c:v>3.311792452830189</c:v>
                </c:pt>
                <c:pt idx="153">
                  <c:v>3.4589622641509439</c:v>
                </c:pt>
                <c:pt idx="154">
                  <c:v>3.6153301886792457</c:v>
                </c:pt>
                <c:pt idx="155">
                  <c:v>3.7820754716981133</c:v>
                </c:pt>
                <c:pt idx="156">
                  <c:v>3.9669811320754715</c:v>
                </c:pt>
                <c:pt idx="157">
                  <c:v>4.1438679245283021</c:v>
                </c:pt>
                <c:pt idx="158">
                  <c:v>4.3290094339622645</c:v>
                </c:pt>
                <c:pt idx="159">
                  <c:v>4.5221698113207545</c:v>
                </c:pt>
                <c:pt idx="160">
                  <c:v>4.7193396226415087</c:v>
                </c:pt>
                <c:pt idx="161">
                  <c:v>4.9266509433962264</c:v>
                </c:pt>
                <c:pt idx="162">
                  <c:v>5.1490566037735848</c:v>
                </c:pt>
                <c:pt idx="163">
                  <c:v>5.3495283018867923</c:v>
                </c:pt>
                <c:pt idx="164">
                  <c:v>5.5471698113207548</c:v>
                </c:pt>
                <c:pt idx="165">
                  <c:v>5.7596698113207552</c:v>
                </c:pt>
                <c:pt idx="166">
                  <c:v>5.9849056603773585</c:v>
                </c:pt>
                <c:pt idx="167">
                  <c:v>6.2056603773584902</c:v>
                </c:pt>
                <c:pt idx="168">
                  <c:v>6.3957547169811324</c:v>
                </c:pt>
                <c:pt idx="169">
                  <c:v>6.6155660377358485</c:v>
                </c:pt>
                <c:pt idx="170">
                  <c:v>6.8049528301886797</c:v>
                </c:pt>
                <c:pt idx="171">
                  <c:v>7.004245283018868</c:v>
                </c:pt>
                <c:pt idx="172">
                  <c:v>7.2330188679245282</c:v>
                </c:pt>
                <c:pt idx="173">
                  <c:v>7.4601415094339618</c:v>
                </c:pt>
                <c:pt idx="174">
                  <c:v>7.6900943396226413</c:v>
                </c:pt>
                <c:pt idx="175">
                  <c:v>7.9219339622641503</c:v>
                </c:pt>
                <c:pt idx="176">
                  <c:v>8.1724056603773576</c:v>
                </c:pt>
                <c:pt idx="177">
                  <c:v>8.4235849056603751</c:v>
                </c:pt>
                <c:pt idx="178">
                  <c:v>8.6936320754716974</c:v>
                </c:pt>
                <c:pt idx="179">
                  <c:v>8.9419811320754707</c:v>
                </c:pt>
                <c:pt idx="180">
                  <c:v>9.1636792452830171</c:v>
                </c:pt>
                <c:pt idx="181">
                  <c:v>9.3634433962264136</c:v>
                </c:pt>
                <c:pt idx="182">
                  <c:v>9.5740566037735828</c:v>
                </c:pt>
                <c:pt idx="183">
                  <c:v>9.803537735849055</c:v>
                </c:pt>
                <c:pt idx="184">
                  <c:v>10.045754716981131</c:v>
                </c:pt>
                <c:pt idx="185">
                  <c:v>10.312264150943395</c:v>
                </c:pt>
                <c:pt idx="186">
                  <c:v>10.597405660377358</c:v>
                </c:pt>
                <c:pt idx="187">
                  <c:v>10.866745283018869</c:v>
                </c:pt>
                <c:pt idx="188">
                  <c:v>11.147877358490566</c:v>
                </c:pt>
                <c:pt idx="189">
                  <c:v>11.454245283018867</c:v>
                </c:pt>
                <c:pt idx="190">
                  <c:v>11.768867924528303</c:v>
                </c:pt>
                <c:pt idx="191">
                  <c:v>12.085377358490566</c:v>
                </c:pt>
                <c:pt idx="192">
                  <c:v>12.413443396226414</c:v>
                </c:pt>
                <c:pt idx="193">
                  <c:v>12.739622641509435</c:v>
                </c:pt>
                <c:pt idx="194">
                  <c:v>13.013207547169811</c:v>
                </c:pt>
                <c:pt idx="195">
                  <c:v>13.305188679245283</c:v>
                </c:pt>
                <c:pt idx="196">
                  <c:v>13.633490566037736</c:v>
                </c:pt>
                <c:pt idx="197">
                  <c:v>13.97995283018868</c:v>
                </c:pt>
                <c:pt idx="198">
                  <c:v>14.314622641509434</c:v>
                </c:pt>
                <c:pt idx="199">
                  <c:v>14.699056603773585</c:v>
                </c:pt>
                <c:pt idx="200">
                  <c:v>15.115801886792454</c:v>
                </c:pt>
                <c:pt idx="201">
                  <c:v>15.539150943396228</c:v>
                </c:pt>
                <c:pt idx="202">
                  <c:v>15.973349056603773</c:v>
                </c:pt>
                <c:pt idx="203">
                  <c:v>16.413207547169812</c:v>
                </c:pt>
                <c:pt idx="204">
                  <c:v>16.894811320754716</c:v>
                </c:pt>
                <c:pt idx="205">
                  <c:v>17.408254716981133</c:v>
                </c:pt>
                <c:pt idx="206">
                  <c:v>17.943632075471697</c:v>
                </c:pt>
                <c:pt idx="207">
                  <c:v>18.493160377358489</c:v>
                </c:pt>
                <c:pt idx="208">
                  <c:v>19.071933962264147</c:v>
                </c:pt>
                <c:pt idx="209">
                  <c:v>19.677830188679245</c:v>
                </c:pt>
                <c:pt idx="210">
                  <c:v>20.286320754716979</c:v>
                </c:pt>
                <c:pt idx="211">
                  <c:v>20.919811320754715</c:v>
                </c:pt>
                <c:pt idx="212">
                  <c:v>21.587971698113204</c:v>
                </c:pt>
                <c:pt idx="213">
                  <c:v>22.294339622641505</c:v>
                </c:pt>
                <c:pt idx="214">
                  <c:v>23.032547169811316</c:v>
                </c:pt>
                <c:pt idx="215">
                  <c:v>23.808018867924524</c:v>
                </c:pt>
                <c:pt idx="216">
                  <c:v>24.608254716981126</c:v>
                </c:pt>
                <c:pt idx="217">
                  <c:v>25.449292452830186</c:v>
                </c:pt>
                <c:pt idx="218">
                  <c:v>26.340801886792448</c:v>
                </c:pt>
                <c:pt idx="219">
                  <c:v>27.296698113207544</c:v>
                </c:pt>
                <c:pt idx="220">
                  <c:v>28.289150943396223</c:v>
                </c:pt>
                <c:pt idx="221">
                  <c:v>29.321226415094337</c:v>
                </c:pt>
                <c:pt idx="222">
                  <c:v>30.409433962264146</c:v>
                </c:pt>
                <c:pt idx="223">
                  <c:v>31.499764150943388</c:v>
                </c:pt>
                <c:pt idx="224">
                  <c:v>32.583726415094333</c:v>
                </c:pt>
                <c:pt idx="225">
                  <c:v>33.730896226415091</c:v>
                </c:pt>
                <c:pt idx="226">
                  <c:v>34.913915094339615</c:v>
                </c:pt>
                <c:pt idx="227">
                  <c:v>36.110613207547161</c:v>
                </c:pt>
                <c:pt idx="228">
                  <c:v>37.374056603773582</c:v>
                </c:pt>
                <c:pt idx="229">
                  <c:v>38.624292452830176</c:v>
                </c:pt>
                <c:pt idx="230">
                  <c:v>39.836084905660371</c:v>
                </c:pt>
                <c:pt idx="231">
                  <c:v>41.037499999999987</c:v>
                </c:pt>
                <c:pt idx="232">
                  <c:v>42.234433962264141</c:v>
                </c:pt>
                <c:pt idx="233">
                  <c:v>43.474528301886785</c:v>
                </c:pt>
                <c:pt idx="234">
                  <c:v>44.752122641509423</c:v>
                </c:pt>
                <c:pt idx="235">
                  <c:v>46.068867924528291</c:v>
                </c:pt>
                <c:pt idx="236">
                  <c:v>47.419103773584894</c:v>
                </c:pt>
                <c:pt idx="237">
                  <c:v>48.819103773584892</c:v>
                </c:pt>
                <c:pt idx="238">
                  <c:v>50.249764150943385</c:v>
                </c:pt>
                <c:pt idx="239">
                  <c:v>51.682311320754707</c:v>
                </c:pt>
                <c:pt idx="240">
                  <c:v>53.130896226415089</c:v>
                </c:pt>
                <c:pt idx="241">
                  <c:v>54.564386792452822</c:v>
                </c:pt>
                <c:pt idx="242">
                  <c:v>55.995990566037726</c:v>
                </c:pt>
                <c:pt idx="243">
                  <c:v>57.452122641509426</c:v>
                </c:pt>
                <c:pt idx="244">
                  <c:v>58.939150943396221</c:v>
                </c:pt>
                <c:pt idx="245">
                  <c:v>60.459905660377345</c:v>
                </c:pt>
                <c:pt idx="246">
                  <c:v>62.006132075471683</c:v>
                </c:pt>
                <c:pt idx="247">
                  <c:v>63.557075471698106</c:v>
                </c:pt>
                <c:pt idx="248">
                  <c:v>65.104481132075463</c:v>
                </c:pt>
                <c:pt idx="249">
                  <c:v>66.692452830188671</c:v>
                </c:pt>
                <c:pt idx="250">
                  <c:v>68.318160377358467</c:v>
                </c:pt>
                <c:pt idx="251">
                  <c:v>69.967688679245256</c:v>
                </c:pt>
                <c:pt idx="252">
                  <c:v>71.707311320754684</c:v>
                </c:pt>
                <c:pt idx="253">
                  <c:v>73.533490566037699</c:v>
                </c:pt>
                <c:pt idx="254">
                  <c:v>75.430188679245248</c:v>
                </c:pt>
                <c:pt idx="255">
                  <c:v>77.396226415094304</c:v>
                </c:pt>
                <c:pt idx="256">
                  <c:v>79.401650943396191</c:v>
                </c:pt>
                <c:pt idx="257">
                  <c:v>81.471462264150901</c:v>
                </c:pt>
                <c:pt idx="258">
                  <c:v>83.522641509433925</c:v>
                </c:pt>
                <c:pt idx="259">
                  <c:v>85.675471698113171</c:v>
                </c:pt>
                <c:pt idx="260">
                  <c:v>87.916745283018827</c:v>
                </c:pt>
                <c:pt idx="261">
                  <c:v>90.198113207547124</c:v>
                </c:pt>
                <c:pt idx="262">
                  <c:v>92.503066037735806</c:v>
                </c:pt>
                <c:pt idx="263">
                  <c:v>94.827358490565999</c:v>
                </c:pt>
              </c:numCache>
            </c:numRef>
          </c:yVal>
          <c:smooth val="1"/>
        </c:ser>
        <c:ser>
          <c:idx val="4"/>
          <c:order val="3"/>
          <c:tx>
            <c:strRef>
              <c:f>'Emissions (CDIAC) + SUESS'!$G$5</c:f>
              <c:strCache>
                <c:ptCount val="1"/>
                <c:pt idx="0">
                  <c:v> Emissions annuelles (ppm/an)</c:v>
                </c:pt>
              </c:strCache>
            </c:strRef>
          </c:tx>
          <c:marker>
            <c:symbol val="none"/>
          </c:marker>
          <c:xVal>
            <c:numRef>
              <c:f>'Emissions (CDIAC) + SUESS'!$A$6:$A$269</c:f>
              <c:numCache>
                <c:formatCode>General</c:formatCode>
                <c:ptCount val="264"/>
                <c:pt idx="0">
                  <c:v>1751</c:v>
                </c:pt>
                <c:pt idx="1">
                  <c:v>1752</c:v>
                </c:pt>
                <c:pt idx="2">
                  <c:v>1753</c:v>
                </c:pt>
                <c:pt idx="3">
                  <c:v>1754</c:v>
                </c:pt>
                <c:pt idx="4">
                  <c:v>1755</c:v>
                </c:pt>
                <c:pt idx="5">
                  <c:v>1756</c:v>
                </c:pt>
                <c:pt idx="6">
                  <c:v>1757</c:v>
                </c:pt>
                <c:pt idx="7">
                  <c:v>1758</c:v>
                </c:pt>
                <c:pt idx="8">
                  <c:v>1759</c:v>
                </c:pt>
                <c:pt idx="9">
                  <c:v>1760</c:v>
                </c:pt>
                <c:pt idx="10">
                  <c:v>1761</c:v>
                </c:pt>
                <c:pt idx="11">
                  <c:v>1762</c:v>
                </c:pt>
                <c:pt idx="12">
                  <c:v>1763</c:v>
                </c:pt>
                <c:pt idx="13">
                  <c:v>1764</c:v>
                </c:pt>
                <c:pt idx="14">
                  <c:v>1765</c:v>
                </c:pt>
                <c:pt idx="15">
                  <c:v>1766</c:v>
                </c:pt>
                <c:pt idx="16">
                  <c:v>1767</c:v>
                </c:pt>
                <c:pt idx="17">
                  <c:v>1768</c:v>
                </c:pt>
                <c:pt idx="18">
                  <c:v>1769</c:v>
                </c:pt>
                <c:pt idx="19">
                  <c:v>1770</c:v>
                </c:pt>
                <c:pt idx="20">
                  <c:v>1771</c:v>
                </c:pt>
                <c:pt idx="21">
                  <c:v>1772</c:v>
                </c:pt>
                <c:pt idx="22">
                  <c:v>1773</c:v>
                </c:pt>
                <c:pt idx="23">
                  <c:v>1774</c:v>
                </c:pt>
                <c:pt idx="24">
                  <c:v>1775</c:v>
                </c:pt>
                <c:pt idx="25">
                  <c:v>1776</c:v>
                </c:pt>
                <c:pt idx="26">
                  <c:v>1777</c:v>
                </c:pt>
                <c:pt idx="27">
                  <c:v>1778</c:v>
                </c:pt>
                <c:pt idx="28">
                  <c:v>1779</c:v>
                </c:pt>
                <c:pt idx="29">
                  <c:v>1780</c:v>
                </c:pt>
                <c:pt idx="30">
                  <c:v>1781</c:v>
                </c:pt>
                <c:pt idx="31">
                  <c:v>1782</c:v>
                </c:pt>
                <c:pt idx="32">
                  <c:v>1783</c:v>
                </c:pt>
                <c:pt idx="33">
                  <c:v>1784</c:v>
                </c:pt>
                <c:pt idx="34">
                  <c:v>1785</c:v>
                </c:pt>
                <c:pt idx="35">
                  <c:v>1786</c:v>
                </c:pt>
                <c:pt idx="36">
                  <c:v>1787</c:v>
                </c:pt>
                <c:pt idx="37">
                  <c:v>1788</c:v>
                </c:pt>
                <c:pt idx="38">
                  <c:v>1789</c:v>
                </c:pt>
                <c:pt idx="39">
                  <c:v>1790</c:v>
                </c:pt>
                <c:pt idx="40">
                  <c:v>1791</c:v>
                </c:pt>
                <c:pt idx="41">
                  <c:v>1792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1799</c:v>
                </c:pt>
                <c:pt idx="49">
                  <c:v>1800</c:v>
                </c:pt>
                <c:pt idx="50">
                  <c:v>1801</c:v>
                </c:pt>
                <c:pt idx="51">
                  <c:v>1802</c:v>
                </c:pt>
                <c:pt idx="52">
                  <c:v>1803</c:v>
                </c:pt>
                <c:pt idx="53">
                  <c:v>1804</c:v>
                </c:pt>
                <c:pt idx="54">
                  <c:v>1805</c:v>
                </c:pt>
                <c:pt idx="55">
                  <c:v>1806</c:v>
                </c:pt>
                <c:pt idx="56">
                  <c:v>1807</c:v>
                </c:pt>
                <c:pt idx="57">
                  <c:v>1808</c:v>
                </c:pt>
                <c:pt idx="58">
                  <c:v>1809</c:v>
                </c:pt>
                <c:pt idx="59">
                  <c:v>1810</c:v>
                </c:pt>
                <c:pt idx="60">
                  <c:v>1811</c:v>
                </c:pt>
                <c:pt idx="61">
                  <c:v>1812</c:v>
                </c:pt>
                <c:pt idx="62">
                  <c:v>1813</c:v>
                </c:pt>
                <c:pt idx="63">
                  <c:v>1814</c:v>
                </c:pt>
                <c:pt idx="64">
                  <c:v>1815</c:v>
                </c:pt>
                <c:pt idx="65">
                  <c:v>1816</c:v>
                </c:pt>
                <c:pt idx="66">
                  <c:v>1817</c:v>
                </c:pt>
                <c:pt idx="67">
                  <c:v>1818</c:v>
                </c:pt>
                <c:pt idx="68">
                  <c:v>1819</c:v>
                </c:pt>
                <c:pt idx="69">
                  <c:v>1820</c:v>
                </c:pt>
                <c:pt idx="70">
                  <c:v>1821</c:v>
                </c:pt>
                <c:pt idx="71">
                  <c:v>1822</c:v>
                </c:pt>
                <c:pt idx="72">
                  <c:v>1823</c:v>
                </c:pt>
                <c:pt idx="73">
                  <c:v>1824</c:v>
                </c:pt>
                <c:pt idx="74">
                  <c:v>1825</c:v>
                </c:pt>
                <c:pt idx="75">
                  <c:v>1826</c:v>
                </c:pt>
                <c:pt idx="76">
                  <c:v>1827</c:v>
                </c:pt>
                <c:pt idx="77">
                  <c:v>1828</c:v>
                </c:pt>
                <c:pt idx="78">
                  <c:v>1829</c:v>
                </c:pt>
                <c:pt idx="79">
                  <c:v>1830</c:v>
                </c:pt>
                <c:pt idx="80">
                  <c:v>1831</c:v>
                </c:pt>
                <c:pt idx="81">
                  <c:v>1832</c:v>
                </c:pt>
                <c:pt idx="82">
                  <c:v>1833</c:v>
                </c:pt>
                <c:pt idx="83">
                  <c:v>1834</c:v>
                </c:pt>
                <c:pt idx="84">
                  <c:v>1835</c:v>
                </c:pt>
                <c:pt idx="85">
                  <c:v>1836</c:v>
                </c:pt>
                <c:pt idx="86">
                  <c:v>1837</c:v>
                </c:pt>
                <c:pt idx="87">
                  <c:v>1838</c:v>
                </c:pt>
                <c:pt idx="88">
                  <c:v>1839</c:v>
                </c:pt>
                <c:pt idx="89">
                  <c:v>1840</c:v>
                </c:pt>
                <c:pt idx="90">
                  <c:v>1841</c:v>
                </c:pt>
                <c:pt idx="91">
                  <c:v>1842</c:v>
                </c:pt>
                <c:pt idx="92">
                  <c:v>1843</c:v>
                </c:pt>
                <c:pt idx="93">
                  <c:v>1844</c:v>
                </c:pt>
                <c:pt idx="94">
                  <c:v>1845</c:v>
                </c:pt>
                <c:pt idx="95">
                  <c:v>1846</c:v>
                </c:pt>
                <c:pt idx="96">
                  <c:v>1847</c:v>
                </c:pt>
                <c:pt idx="97">
                  <c:v>1848</c:v>
                </c:pt>
                <c:pt idx="98">
                  <c:v>1849</c:v>
                </c:pt>
                <c:pt idx="99">
                  <c:v>1850</c:v>
                </c:pt>
                <c:pt idx="100">
                  <c:v>1851</c:v>
                </c:pt>
                <c:pt idx="101">
                  <c:v>1852</c:v>
                </c:pt>
                <c:pt idx="102">
                  <c:v>1853</c:v>
                </c:pt>
                <c:pt idx="103">
                  <c:v>1854</c:v>
                </c:pt>
                <c:pt idx="104">
                  <c:v>1855</c:v>
                </c:pt>
                <c:pt idx="105">
                  <c:v>1856</c:v>
                </c:pt>
                <c:pt idx="106">
                  <c:v>1857</c:v>
                </c:pt>
                <c:pt idx="107">
                  <c:v>1858</c:v>
                </c:pt>
                <c:pt idx="108">
                  <c:v>1859</c:v>
                </c:pt>
                <c:pt idx="109">
                  <c:v>1860</c:v>
                </c:pt>
                <c:pt idx="110">
                  <c:v>1861</c:v>
                </c:pt>
                <c:pt idx="111">
                  <c:v>1862</c:v>
                </c:pt>
                <c:pt idx="112">
                  <c:v>1863</c:v>
                </c:pt>
                <c:pt idx="113">
                  <c:v>1864</c:v>
                </c:pt>
                <c:pt idx="114">
                  <c:v>1865</c:v>
                </c:pt>
                <c:pt idx="115">
                  <c:v>1866</c:v>
                </c:pt>
                <c:pt idx="116">
                  <c:v>1867</c:v>
                </c:pt>
                <c:pt idx="117">
                  <c:v>1868</c:v>
                </c:pt>
                <c:pt idx="118">
                  <c:v>1869</c:v>
                </c:pt>
                <c:pt idx="119">
                  <c:v>1870</c:v>
                </c:pt>
                <c:pt idx="120">
                  <c:v>1871</c:v>
                </c:pt>
                <c:pt idx="121">
                  <c:v>1872</c:v>
                </c:pt>
                <c:pt idx="122">
                  <c:v>1873</c:v>
                </c:pt>
                <c:pt idx="123">
                  <c:v>1874</c:v>
                </c:pt>
                <c:pt idx="124">
                  <c:v>1875</c:v>
                </c:pt>
                <c:pt idx="125">
                  <c:v>1876</c:v>
                </c:pt>
                <c:pt idx="126">
                  <c:v>1877</c:v>
                </c:pt>
                <c:pt idx="127">
                  <c:v>1878</c:v>
                </c:pt>
                <c:pt idx="128">
                  <c:v>1879</c:v>
                </c:pt>
                <c:pt idx="129">
                  <c:v>1880</c:v>
                </c:pt>
                <c:pt idx="130">
                  <c:v>1881</c:v>
                </c:pt>
                <c:pt idx="131">
                  <c:v>1882</c:v>
                </c:pt>
                <c:pt idx="132">
                  <c:v>1883</c:v>
                </c:pt>
                <c:pt idx="133">
                  <c:v>1884</c:v>
                </c:pt>
                <c:pt idx="134">
                  <c:v>1885</c:v>
                </c:pt>
                <c:pt idx="135">
                  <c:v>1886</c:v>
                </c:pt>
                <c:pt idx="136">
                  <c:v>1887</c:v>
                </c:pt>
                <c:pt idx="137">
                  <c:v>1888</c:v>
                </c:pt>
                <c:pt idx="138">
                  <c:v>1889</c:v>
                </c:pt>
                <c:pt idx="139">
                  <c:v>1890</c:v>
                </c:pt>
                <c:pt idx="140">
                  <c:v>1891</c:v>
                </c:pt>
                <c:pt idx="141">
                  <c:v>1892</c:v>
                </c:pt>
                <c:pt idx="142">
                  <c:v>1893</c:v>
                </c:pt>
                <c:pt idx="143">
                  <c:v>1894</c:v>
                </c:pt>
                <c:pt idx="144">
                  <c:v>1895</c:v>
                </c:pt>
                <c:pt idx="145">
                  <c:v>1896</c:v>
                </c:pt>
                <c:pt idx="146">
                  <c:v>1897</c:v>
                </c:pt>
                <c:pt idx="147">
                  <c:v>1898</c:v>
                </c:pt>
                <c:pt idx="148">
                  <c:v>1899</c:v>
                </c:pt>
                <c:pt idx="149">
                  <c:v>1900</c:v>
                </c:pt>
                <c:pt idx="150">
                  <c:v>1901</c:v>
                </c:pt>
                <c:pt idx="151">
                  <c:v>1902</c:v>
                </c:pt>
                <c:pt idx="152">
                  <c:v>1903</c:v>
                </c:pt>
                <c:pt idx="153">
                  <c:v>1904</c:v>
                </c:pt>
                <c:pt idx="154">
                  <c:v>1905</c:v>
                </c:pt>
                <c:pt idx="155">
                  <c:v>1906</c:v>
                </c:pt>
                <c:pt idx="156">
                  <c:v>1907</c:v>
                </c:pt>
                <c:pt idx="157">
                  <c:v>1908</c:v>
                </c:pt>
                <c:pt idx="158">
                  <c:v>1909</c:v>
                </c:pt>
                <c:pt idx="159">
                  <c:v>1910</c:v>
                </c:pt>
                <c:pt idx="160">
                  <c:v>1911</c:v>
                </c:pt>
                <c:pt idx="161">
                  <c:v>1912</c:v>
                </c:pt>
                <c:pt idx="162">
                  <c:v>1913</c:v>
                </c:pt>
                <c:pt idx="163">
                  <c:v>1914</c:v>
                </c:pt>
                <c:pt idx="164">
                  <c:v>1915</c:v>
                </c:pt>
                <c:pt idx="165">
                  <c:v>1916</c:v>
                </c:pt>
                <c:pt idx="166">
                  <c:v>1917</c:v>
                </c:pt>
                <c:pt idx="167">
                  <c:v>1918</c:v>
                </c:pt>
                <c:pt idx="168">
                  <c:v>1919</c:v>
                </c:pt>
                <c:pt idx="169">
                  <c:v>1920</c:v>
                </c:pt>
                <c:pt idx="170">
                  <c:v>1921</c:v>
                </c:pt>
                <c:pt idx="171">
                  <c:v>1922</c:v>
                </c:pt>
                <c:pt idx="172">
                  <c:v>1923</c:v>
                </c:pt>
                <c:pt idx="173">
                  <c:v>1924</c:v>
                </c:pt>
                <c:pt idx="174">
                  <c:v>1925</c:v>
                </c:pt>
                <c:pt idx="175">
                  <c:v>1926</c:v>
                </c:pt>
                <c:pt idx="176">
                  <c:v>1927</c:v>
                </c:pt>
                <c:pt idx="177">
                  <c:v>1928</c:v>
                </c:pt>
                <c:pt idx="178">
                  <c:v>1929</c:v>
                </c:pt>
                <c:pt idx="179">
                  <c:v>1930</c:v>
                </c:pt>
                <c:pt idx="180">
                  <c:v>1931</c:v>
                </c:pt>
                <c:pt idx="181">
                  <c:v>1932</c:v>
                </c:pt>
                <c:pt idx="182">
                  <c:v>1933</c:v>
                </c:pt>
                <c:pt idx="183">
                  <c:v>1934</c:v>
                </c:pt>
                <c:pt idx="184">
                  <c:v>1935</c:v>
                </c:pt>
                <c:pt idx="185">
                  <c:v>1936</c:v>
                </c:pt>
                <c:pt idx="186">
                  <c:v>1937</c:v>
                </c:pt>
                <c:pt idx="187">
                  <c:v>1938</c:v>
                </c:pt>
                <c:pt idx="188">
                  <c:v>1939</c:v>
                </c:pt>
                <c:pt idx="189">
                  <c:v>1940</c:v>
                </c:pt>
                <c:pt idx="190">
                  <c:v>1941</c:v>
                </c:pt>
                <c:pt idx="191">
                  <c:v>1942</c:v>
                </c:pt>
                <c:pt idx="192">
                  <c:v>1943</c:v>
                </c:pt>
                <c:pt idx="193">
                  <c:v>1944</c:v>
                </c:pt>
                <c:pt idx="194">
                  <c:v>1945</c:v>
                </c:pt>
                <c:pt idx="195">
                  <c:v>1946</c:v>
                </c:pt>
                <c:pt idx="196">
                  <c:v>1947</c:v>
                </c:pt>
                <c:pt idx="197">
                  <c:v>1948</c:v>
                </c:pt>
                <c:pt idx="198">
                  <c:v>1949</c:v>
                </c:pt>
                <c:pt idx="199">
                  <c:v>1950</c:v>
                </c:pt>
                <c:pt idx="200">
                  <c:v>1951</c:v>
                </c:pt>
                <c:pt idx="201">
                  <c:v>1952</c:v>
                </c:pt>
                <c:pt idx="202">
                  <c:v>1953</c:v>
                </c:pt>
                <c:pt idx="203">
                  <c:v>1954</c:v>
                </c:pt>
                <c:pt idx="204">
                  <c:v>1955</c:v>
                </c:pt>
                <c:pt idx="205">
                  <c:v>1956</c:v>
                </c:pt>
                <c:pt idx="206">
                  <c:v>1957</c:v>
                </c:pt>
                <c:pt idx="207">
                  <c:v>1958</c:v>
                </c:pt>
                <c:pt idx="208">
                  <c:v>1959</c:v>
                </c:pt>
                <c:pt idx="209">
                  <c:v>1960</c:v>
                </c:pt>
                <c:pt idx="210">
                  <c:v>1961</c:v>
                </c:pt>
                <c:pt idx="211">
                  <c:v>1962</c:v>
                </c:pt>
                <c:pt idx="212">
                  <c:v>1963</c:v>
                </c:pt>
                <c:pt idx="213">
                  <c:v>1964</c:v>
                </c:pt>
                <c:pt idx="214">
                  <c:v>1965</c:v>
                </c:pt>
                <c:pt idx="215">
                  <c:v>1966</c:v>
                </c:pt>
                <c:pt idx="216">
                  <c:v>1967</c:v>
                </c:pt>
                <c:pt idx="217">
                  <c:v>1968</c:v>
                </c:pt>
                <c:pt idx="218">
                  <c:v>1969</c:v>
                </c:pt>
                <c:pt idx="219">
                  <c:v>1970</c:v>
                </c:pt>
                <c:pt idx="220">
                  <c:v>1971</c:v>
                </c:pt>
                <c:pt idx="221">
                  <c:v>1972</c:v>
                </c:pt>
                <c:pt idx="222">
                  <c:v>1973</c:v>
                </c:pt>
                <c:pt idx="223">
                  <c:v>1974</c:v>
                </c:pt>
                <c:pt idx="224">
                  <c:v>1975</c:v>
                </c:pt>
                <c:pt idx="225">
                  <c:v>1976</c:v>
                </c:pt>
                <c:pt idx="226">
                  <c:v>1977</c:v>
                </c:pt>
                <c:pt idx="227">
                  <c:v>1978</c:v>
                </c:pt>
                <c:pt idx="228">
                  <c:v>1979</c:v>
                </c:pt>
                <c:pt idx="229">
                  <c:v>1980</c:v>
                </c:pt>
                <c:pt idx="230">
                  <c:v>1981</c:v>
                </c:pt>
                <c:pt idx="231">
                  <c:v>1982</c:v>
                </c:pt>
                <c:pt idx="232">
                  <c:v>1983</c:v>
                </c:pt>
                <c:pt idx="233">
                  <c:v>1984</c:v>
                </c:pt>
                <c:pt idx="234">
                  <c:v>1985</c:v>
                </c:pt>
                <c:pt idx="235">
                  <c:v>1986</c:v>
                </c:pt>
                <c:pt idx="236">
                  <c:v>1987</c:v>
                </c:pt>
                <c:pt idx="237">
                  <c:v>1988</c:v>
                </c:pt>
                <c:pt idx="238">
                  <c:v>1989</c:v>
                </c:pt>
                <c:pt idx="239">
                  <c:v>1990</c:v>
                </c:pt>
                <c:pt idx="240">
                  <c:v>1991</c:v>
                </c:pt>
                <c:pt idx="241">
                  <c:v>1992</c:v>
                </c:pt>
                <c:pt idx="242">
                  <c:v>1993</c:v>
                </c:pt>
                <c:pt idx="243">
                  <c:v>1994</c:v>
                </c:pt>
                <c:pt idx="244">
                  <c:v>1995</c:v>
                </c:pt>
                <c:pt idx="245">
                  <c:v>1996</c:v>
                </c:pt>
                <c:pt idx="246">
                  <c:v>1997</c:v>
                </c:pt>
                <c:pt idx="247">
                  <c:v>1998</c:v>
                </c:pt>
                <c:pt idx="248">
                  <c:v>1999</c:v>
                </c:pt>
                <c:pt idx="249">
                  <c:v>2000</c:v>
                </c:pt>
                <c:pt idx="250">
                  <c:v>2001</c:v>
                </c:pt>
                <c:pt idx="251">
                  <c:v>2002</c:v>
                </c:pt>
                <c:pt idx="252">
                  <c:v>2003</c:v>
                </c:pt>
                <c:pt idx="253">
                  <c:v>2004</c:v>
                </c:pt>
                <c:pt idx="254">
                  <c:v>2005</c:v>
                </c:pt>
                <c:pt idx="255">
                  <c:v>2006</c:v>
                </c:pt>
                <c:pt idx="256">
                  <c:v>2007</c:v>
                </c:pt>
                <c:pt idx="257">
                  <c:v>2008</c:v>
                </c:pt>
                <c:pt idx="258">
                  <c:v>2009</c:v>
                </c:pt>
                <c:pt idx="259">
                  <c:v>2010</c:v>
                </c:pt>
                <c:pt idx="260">
                  <c:v>2011</c:v>
                </c:pt>
                <c:pt idx="261">
                  <c:v>2012</c:v>
                </c:pt>
                <c:pt idx="262">
                  <c:v>2013</c:v>
                </c:pt>
                <c:pt idx="263">
                  <c:v>2014</c:v>
                </c:pt>
              </c:numCache>
            </c:numRef>
          </c:xVal>
          <c:yVal>
            <c:numRef>
              <c:f>'Emissions (CDIAC) + SUESS'!$G$6:$G$269</c:f>
              <c:numCache>
                <c:formatCode>0.000</c:formatCode>
                <c:ptCount val="264"/>
                <c:pt idx="0">
                  <c:v>1.4150943396226414E-3</c:v>
                </c:pt>
                <c:pt idx="1">
                  <c:v>1.4150943396226414E-3</c:v>
                </c:pt>
                <c:pt idx="2">
                  <c:v>1.4150943396226414E-3</c:v>
                </c:pt>
                <c:pt idx="3">
                  <c:v>1.4150943396226414E-3</c:v>
                </c:pt>
                <c:pt idx="4">
                  <c:v>1.4150943396226414E-3</c:v>
                </c:pt>
                <c:pt idx="5">
                  <c:v>1.4150943396226414E-3</c:v>
                </c:pt>
                <c:pt idx="6">
                  <c:v>1.4150943396226414E-3</c:v>
                </c:pt>
                <c:pt idx="7">
                  <c:v>1.4150943396226414E-3</c:v>
                </c:pt>
                <c:pt idx="8">
                  <c:v>1.4150943396226414E-3</c:v>
                </c:pt>
                <c:pt idx="9">
                  <c:v>1.4150943396226414E-3</c:v>
                </c:pt>
                <c:pt idx="10">
                  <c:v>1.4150943396226414E-3</c:v>
                </c:pt>
                <c:pt idx="11">
                  <c:v>1.4150943396226414E-3</c:v>
                </c:pt>
                <c:pt idx="12">
                  <c:v>1.4150943396226414E-3</c:v>
                </c:pt>
                <c:pt idx="13">
                  <c:v>1.4150943396226414E-3</c:v>
                </c:pt>
                <c:pt idx="14">
                  <c:v>1.4150943396226414E-3</c:v>
                </c:pt>
                <c:pt idx="15">
                  <c:v>1.4150943396226414E-3</c:v>
                </c:pt>
                <c:pt idx="16">
                  <c:v>1.4150943396226414E-3</c:v>
                </c:pt>
                <c:pt idx="17">
                  <c:v>1.4150943396226414E-3</c:v>
                </c:pt>
                <c:pt idx="18">
                  <c:v>1.4150943396226414E-3</c:v>
                </c:pt>
                <c:pt idx="19">
                  <c:v>1.4150943396226414E-3</c:v>
                </c:pt>
                <c:pt idx="20">
                  <c:v>1.8867924528301887E-3</c:v>
                </c:pt>
                <c:pt idx="21">
                  <c:v>1.8867924528301887E-3</c:v>
                </c:pt>
                <c:pt idx="22">
                  <c:v>1.8867924528301887E-3</c:v>
                </c:pt>
                <c:pt idx="23">
                  <c:v>1.8867924528301887E-3</c:v>
                </c:pt>
                <c:pt idx="24">
                  <c:v>1.8867924528301887E-3</c:v>
                </c:pt>
                <c:pt idx="25">
                  <c:v>1.8867924528301887E-3</c:v>
                </c:pt>
                <c:pt idx="26">
                  <c:v>1.8867924528301887E-3</c:v>
                </c:pt>
                <c:pt idx="27">
                  <c:v>1.8867924528301887E-3</c:v>
                </c:pt>
                <c:pt idx="28">
                  <c:v>1.8867924528301887E-3</c:v>
                </c:pt>
                <c:pt idx="29">
                  <c:v>1.8867924528301887E-3</c:v>
                </c:pt>
                <c:pt idx="30">
                  <c:v>2.3584905660377358E-3</c:v>
                </c:pt>
                <c:pt idx="31">
                  <c:v>2.3584905660377358E-3</c:v>
                </c:pt>
                <c:pt idx="32">
                  <c:v>2.3584905660377358E-3</c:v>
                </c:pt>
                <c:pt idx="33">
                  <c:v>2.3584905660377358E-3</c:v>
                </c:pt>
                <c:pt idx="34">
                  <c:v>2.3584905660377358E-3</c:v>
                </c:pt>
                <c:pt idx="35">
                  <c:v>2.3584905660377358E-3</c:v>
                </c:pt>
                <c:pt idx="36">
                  <c:v>2.3584905660377358E-3</c:v>
                </c:pt>
                <c:pt idx="37">
                  <c:v>2.3584905660377358E-3</c:v>
                </c:pt>
                <c:pt idx="38">
                  <c:v>2.3584905660377358E-3</c:v>
                </c:pt>
                <c:pt idx="39">
                  <c:v>2.3584905660377358E-3</c:v>
                </c:pt>
                <c:pt idx="40">
                  <c:v>2.8301886792452828E-3</c:v>
                </c:pt>
                <c:pt idx="41">
                  <c:v>2.8301886792452828E-3</c:v>
                </c:pt>
                <c:pt idx="42">
                  <c:v>2.8301886792452828E-3</c:v>
                </c:pt>
                <c:pt idx="43">
                  <c:v>2.8301886792452828E-3</c:v>
                </c:pt>
                <c:pt idx="44">
                  <c:v>2.8301886792452828E-3</c:v>
                </c:pt>
                <c:pt idx="45">
                  <c:v>2.8301886792452828E-3</c:v>
                </c:pt>
                <c:pt idx="46">
                  <c:v>3.3018867924528303E-3</c:v>
                </c:pt>
                <c:pt idx="47">
                  <c:v>3.3018867924528303E-3</c:v>
                </c:pt>
                <c:pt idx="48">
                  <c:v>3.3018867924528303E-3</c:v>
                </c:pt>
                <c:pt idx="49">
                  <c:v>3.7735849056603774E-3</c:v>
                </c:pt>
                <c:pt idx="50">
                  <c:v>3.7735849056603774E-3</c:v>
                </c:pt>
                <c:pt idx="51">
                  <c:v>4.7169811320754715E-3</c:v>
                </c:pt>
                <c:pt idx="52">
                  <c:v>4.2452830188679245E-3</c:v>
                </c:pt>
                <c:pt idx="53">
                  <c:v>4.2452830188679245E-3</c:v>
                </c:pt>
                <c:pt idx="54">
                  <c:v>4.2452830188679245E-3</c:v>
                </c:pt>
                <c:pt idx="55">
                  <c:v>4.7169811320754715E-3</c:v>
                </c:pt>
                <c:pt idx="56">
                  <c:v>4.7169811320754715E-3</c:v>
                </c:pt>
                <c:pt idx="57">
                  <c:v>4.7169811320754715E-3</c:v>
                </c:pt>
                <c:pt idx="58">
                  <c:v>4.7169811320754715E-3</c:v>
                </c:pt>
                <c:pt idx="59">
                  <c:v>4.7169811320754715E-3</c:v>
                </c:pt>
                <c:pt idx="60">
                  <c:v>5.1886792452830186E-3</c:v>
                </c:pt>
                <c:pt idx="61">
                  <c:v>5.1886792452830186E-3</c:v>
                </c:pt>
                <c:pt idx="62">
                  <c:v>5.1886792452830186E-3</c:v>
                </c:pt>
                <c:pt idx="63">
                  <c:v>5.1886792452830186E-3</c:v>
                </c:pt>
                <c:pt idx="64">
                  <c:v>5.6603773584905656E-3</c:v>
                </c:pt>
                <c:pt idx="65">
                  <c:v>6.1320754716981136E-3</c:v>
                </c:pt>
                <c:pt idx="66">
                  <c:v>6.6037735849056606E-3</c:v>
                </c:pt>
                <c:pt idx="67">
                  <c:v>6.6037735849056606E-3</c:v>
                </c:pt>
                <c:pt idx="68">
                  <c:v>6.6037735849056606E-3</c:v>
                </c:pt>
                <c:pt idx="69">
                  <c:v>6.6037735849056606E-3</c:v>
                </c:pt>
                <c:pt idx="70">
                  <c:v>6.6037735849056606E-3</c:v>
                </c:pt>
                <c:pt idx="71">
                  <c:v>7.0754716981132077E-3</c:v>
                </c:pt>
                <c:pt idx="72">
                  <c:v>7.5471698113207548E-3</c:v>
                </c:pt>
                <c:pt idx="73">
                  <c:v>7.5471698113207548E-3</c:v>
                </c:pt>
                <c:pt idx="74">
                  <c:v>8.0188679245283018E-3</c:v>
                </c:pt>
                <c:pt idx="75">
                  <c:v>8.0188679245283018E-3</c:v>
                </c:pt>
                <c:pt idx="76">
                  <c:v>8.4905660377358489E-3</c:v>
                </c:pt>
                <c:pt idx="77">
                  <c:v>8.4905660377358489E-3</c:v>
                </c:pt>
                <c:pt idx="78">
                  <c:v>8.4905660377358489E-3</c:v>
                </c:pt>
                <c:pt idx="79">
                  <c:v>1.1320754716981131E-2</c:v>
                </c:pt>
                <c:pt idx="80">
                  <c:v>1.0849056603773584E-2</c:v>
                </c:pt>
                <c:pt idx="81">
                  <c:v>1.0849056603773584E-2</c:v>
                </c:pt>
                <c:pt idx="82">
                  <c:v>1.1320754716981131E-2</c:v>
                </c:pt>
                <c:pt idx="83">
                  <c:v>1.1320754716981131E-2</c:v>
                </c:pt>
                <c:pt idx="84">
                  <c:v>1.179245283018868E-2</c:v>
                </c:pt>
                <c:pt idx="85">
                  <c:v>1.3679245283018868E-2</c:v>
                </c:pt>
                <c:pt idx="86">
                  <c:v>1.3679245283018868E-2</c:v>
                </c:pt>
                <c:pt idx="87">
                  <c:v>1.4150943396226415E-2</c:v>
                </c:pt>
                <c:pt idx="88">
                  <c:v>1.4622641509433962E-2</c:v>
                </c:pt>
                <c:pt idx="89">
                  <c:v>1.5566037735849057E-2</c:v>
                </c:pt>
                <c:pt idx="90">
                  <c:v>1.6037735849056604E-2</c:v>
                </c:pt>
                <c:pt idx="91">
                  <c:v>1.6981132075471698E-2</c:v>
                </c:pt>
                <c:pt idx="92">
                  <c:v>1.7452830188679245E-2</c:v>
                </c:pt>
                <c:pt idx="93">
                  <c:v>1.8396226415094339E-2</c:v>
                </c:pt>
                <c:pt idx="94">
                  <c:v>2.0283018867924527E-2</c:v>
                </c:pt>
                <c:pt idx="95">
                  <c:v>2.0283018867924527E-2</c:v>
                </c:pt>
                <c:pt idx="96">
                  <c:v>2.1698113207547168E-2</c:v>
                </c:pt>
                <c:pt idx="97">
                  <c:v>2.2169811320754716E-2</c:v>
                </c:pt>
                <c:pt idx="98">
                  <c:v>2.358490566037736E-2</c:v>
                </c:pt>
                <c:pt idx="99">
                  <c:v>2.5471698113207548E-2</c:v>
                </c:pt>
                <c:pt idx="100">
                  <c:v>2.5471698113207548E-2</c:v>
                </c:pt>
                <c:pt idx="101">
                  <c:v>2.688679245283019E-2</c:v>
                </c:pt>
                <c:pt idx="102">
                  <c:v>2.7830188679245284E-2</c:v>
                </c:pt>
                <c:pt idx="103">
                  <c:v>3.2547169811320754E-2</c:v>
                </c:pt>
                <c:pt idx="104">
                  <c:v>3.3490566037735849E-2</c:v>
                </c:pt>
                <c:pt idx="105">
                  <c:v>3.5849056603773584E-2</c:v>
                </c:pt>
                <c:pt idx="106">
                  <c:v>3.6320754716981131E-2</c:v>
                </c:pt>
                <c:pt idx="107">
                  <c:v>3.6792452830188678E-2</c:v>
                </c:pt>
                <c:pt idx="108">
                  <c:v>3.9150943396226413E-2</c:v>
                </c:pt>
                <c:pt idx="109">
                  <c:v>4.292452830188679E-2</c:v>
                </c:pt>
                <c:pt idx="110">
                  <c:v>4.4811320754716978E-2</c:v>
                </c:pt>
                <c:pt idx="111">
                  <c:v>4.5754716981132072E-2</c:v>
                </c:pt>
                <c:pt idx="112">
                  <c:v>4.9056603773584909E-2</c:v>
                </c:pt>
                <c:pt idx="113">
                  <c:v>5.2830188679245285E-2</c:v>
                </c:pt>
                <c:pt idx="114">
                  <c:v>5.6132075471698115E-2</c:v>
                </c:pt>
                <c:pt idx="115">
                  <c:v>5.7547169811320756E-2</c:v>
                </c:pt>
                <c:pt idx="116">
                  <c:v>6.1320754716981132E-2</c:v>
                </c:pt>
                <c:pt idx="117">
                  <c:v>6.3679245283018868E-2</c:v>
                </c:pt>
                <c:pt idx="118">
                  <c:v>6.6981132075471697E-2</c:v>
                </c:pt>
                <c:pt idx="119">
                  <c:v>6.9339622641509432E-2</c:v>
                </c:pt>
                <c:pt idx="120">
                  <c:v>7.3584905660377356E-2</c:v>
                </c:pt>
                <c:pt idx="121">
                  <c:v>8.1603773584905656E-2</c:v>
                </c:pt>
                <c:pt idx="122">
                  <c:v>8.6792452830188674E-2</c:v>
                </c:pt>
                <c:pt idx="123">
                  <c:v>8.2075471698113203E-2</c:v>
                </c:pt>
                <c:pt idx="124">
                  <c:v>8.8679245283018862E-2</c:v>
                </c:pt>
                <c:pt idx="125">
                  <c:v>9.0094339622641503E-2</c:v>
                </c:pt>
                <c:pt idx="126">
                  <c:v>9.1509433962264145E-2</c:v>
                </c:pt>
                <c:pt idx="127">
                  <c:v>9.2452830188679239E-2</c:v>
                </c:pt>
                <c:pt idx="128">
                  <c:v>9.9056603773584911E-2</c:v>
                </c:pt>
                <c:pt idx="129">
                  <c:v>0.11132075471698114</c:v>
                </c:pt>
                <c:pt idx="130">
                  <c:v>0.11462264150943396</c:v>
                </c:pt>
                <c:pt idx="131">
                  <c:v>0.12075471698113208</c:v>
                </c:pt>
                <c:pt idx="132">
                  <c:v>0.12830188679245283</c:v>
                </c:pt>
                <c:pt idx="133">
                  <c:v>0.12971698113207547</c:v>
                </c:pt>
                <c:pt idx="134">
                  <c:v>0.13066037735849056</c:v>
                </c:pt>
                <c:pt idx="135">
                  <c:v>0.13254716981132075</c:v>
                </c:pt>
                <c:pt idx="136">
                  <c:v>0.13915094339622641</c:v>
                </c:pt>
                <c:pt idx="137">
                  <c:v>0.15424528301886792</c:v>
                </c:pt>
                <c:pt idx="138">
                  <c:v>0.15424528301886792</c:v>
                </c:pt>
                <c:pt idx="139">
                  <c:v>0.16792452830188678</c:v>
                </c:pt>
                <c:pt idx="140">
                  <c:v>0.17547169811320754</c:v>
                </c:pt>
                <c:pt idx="141">
                  <c:v>0.17641509433962263</c:v>
                </c:pt>
                <c:pt idx="142">
                  <c:v>0.17452830188679244</c:v>
                </c:pt>
                <c:pt idx="143">
                  <c:v>0.18066037735849055</c:v>
                </c:pt>
                <c:pt idx="144">
                  <c:v>0.19150943396226416</c:v>
                </c:pt>
                <c:pt idx="145">
                  <c:v>0.19764150943396228</c:v>
                </c:pt>
                <c:pt idx="146">
                  <c:v>0.20754716981132076</c:v>
                </c:pt>
                <c:pt idx="147">
                  <c:v>0.21933962264150944</c:v>
                </c:pt>
                <c:pt idx="148">
                  <c:v>0.23915094339622642</c:v>
                </c:pt>
                <c:pt idx="149">
                  <c:v>0.25188679245283019</c:v>
                </c:pt>
                <c:pt idx="150">
                  <c:v>0.26037735849056604</c:v>
                </c:pt>
                <c:pt idx="151">
                  <c:v>0.26698113207547169</c:v>
                </c:pt>
                <c:pt idx="152">
                  <c:v>0.29103773584905662</c:v>
                </c:pt>
                <c:pt idx="153">
                  <c:v>0.29433962264150942</c:v>
                </c:pt>
                <c:pt idx="154">
                  <c:v>0.31273584905660379</c:v>
                </c:pt>
                <c:pt idx="155">
                  <c:v>0.33349056603773586</c:v>
                </c:pt>
                <c:pt idx="156">
                  <c:v>0.36981132075471695</c:v>
                </c:pt>
                <c:pt idx="157">
                  <c:v>0.35377358490566035</c:v>
                </c:pt>
                <c:pt idx="158">
                  <c:v>0.37028301886792453</c:v>
                </c:pt>
                <c:pt idx="159">
                  <c:v>0.38632075471698113</c:v>
                </c:pt>
                <c:pt idx="160">
                  <c:v>0.39433962264150946</c:v>
                </c:pt>
                <c:pt idx="161">
                  <c:v>0.41462264150943395</c:v>
                </c:pt>
                <c:pt idx="162">
                  <c:v>0.44481132075471697</c:v>
                </c:pt>
                <c:pt idx="163">
                  <c:v>0.40094339622641512</c:v>
                </c:pt>
                <c:pt idx="164">
                  <c:v>0.39528301886792455</c:v>
                </c:pt>
                <c:pt idx="165">
                  <c:v>0.42499999999999999</c:v>
                </c:pt>
                <c:pt idx="166">
                  <c:v>0.45047169811320753</c:v>
                </c:pt>
                <c:pt idx="167">
                  <c:v>0.44150943396226416</c:v>
                </c:pt>
                <c:pt idx="168">
                  <c:v>0.38018867924528305</c:v>
                </c:pt>
                <c:pt idx="169">
                  <c:v>0.43962264150943398</c:v>
                </c:pt>
                <c:pt idx="170">
                  <c:v>0.37877358490566038</c:v>
                </c:pt>
                <c:pt idx="171">
                  <c:v>0.39858490566037735</c:v>
                </c:pt>
                <c:pt idx="172">
                  <c:v>0.45754716981132076</c:v>
                </c:pt>
                <c:pt idx="173">
                  <c:v>0.45424528301886791</c:v>
                </c:pt>
                <c:pt idx="174">
                  <c:v>0.45990566037735847</c:v>
                </c:pt>
                <c:pt idx="175">
                  <c:v>0.46367924528301885</c:v>
                </c:pt>
                <c:pt idx="176">
                  <c:v>0.50094339622641515</c:v>
                </c:pt>
                <c:pt idx="177">
                  <c:v>0.50235849056603776</c:v>
                </c:pt>
                <c:pt idx="178">
                  <c:v>0.54009433962264153</c:v>
                </c:pt>
                <c:pt idx="179">
                  <c:v>0.49669811320754714</c:v>
                </c:pt>
                <c:pt idx="180">
                  <c:v>0.44339622641509435</c:v>
                </c:pt>
                <c:pt idx="181">
                  <c:v>0.39952830188679245</c:v>
                </c:pt>
                <c:pt idx="182">
                  <c:v>0.42122641509433961</c:v>
                </c:pt>
                <c:pt idx="183">
                  <c:v>0.45896226415094338</c:v>
                </c:pt>
                <c:pt idx="184">
                  <c:v>0.48443396226415092</c:v>
                </c:pt>
                <c:pt idx="185">
                  <c:v>0.53301886792452835</c:v>
                </c:pt>
                <c:pt idx="186">
                  <c:v>0.57028301886792454</c:v>
                </c:pt>
                <c:pt idx="187">
                  <c:v>0.53867924528301891</c:v>
                </c:pt>
                <c:pt idx="188">
                  <c:v>0.56226415094339621</c:v>
                </c:pt>
                <c:pt idx="189">
                  <c:v>0.61273584905660372</c:v>
                </c:pt>
                <c:pt idx="190">
                  <c:v>0.62924528301886795</c:v>
                </c:pt>
                <c:pt idx="191">
                  <c:v>0.63301886792452833</c:v>
                </c:pt>
                <c:pt idx="192">
                  <c:v>0.65613207547169816</c:v>
                </c:pt>
                <c:pt idx="193">
                  <c:v>0.65235849056603779</c:v>
                </c:pt>
                <c:pt idx="194">
                  <c:v>0.54716981132075471</c:v>
                </c:pt>
                <c:pt idx="195">
                  <c:v>0.58396226415094343</c:v>
                </c:pt>
                <c:pt idx="196">
                  <c:v>0.65660377358490563</c:v>
                </c:pt>
                <c:pt idx="197">
                  <c:v>0.69292452830188678</c:v>
                </c:pt>
                <c:pt idx="198">
                  <c:v>0.66933962264150948</c:v>
                </c:pt>
                <c:pt idx="199">
                  <c:v>0.76886792452830188</c:v>
                </c:pt>
                <c:pt idx="200">
                  <c:v>0.83349056603773586</c:v>
                </c:pt>
                <c:pt idx="201">
                  <c:v>0.84669811320754718</c:v>
                </c:pt>
                <c:pt idx="202">
                  <c:v>0.86839622641509429</c:v>
                </c:pt>
                <c:pt idx="203">
                  <c:v>0.87971698113207553</c:v>
                </c:pt>
                <c:pt idx="204">
                  <c:v>0.96320754716981127</c:v>
                </c:pt>
                <c:pt idx="205">
                  <c:v>1.0268867924528302</c:v>
                </c:pt>
                <c:pt idx="206">
                  <c:v>1.070754716981132</c:v>
                </c:pt>
                <c:pt idx="207">
                  <c:v>1.0990566037735849</c:v>
                </c:pt>
                <c:pt idx="208">
                  <c:v>1.1575471698113207</c:v>
                </c:pt>
                <c:pt idx="209">
                  <c:v>1.2117924528301887</c:v>
                </c:pt>
                <c:pt idx="210">
                  <c:v>1.2169811320754718</c:v>
                </c:pt>
                <c:pt idx="211">
                  <c:v>1.2669811320754718</c:v>
                </c:pt>
                <c:pt idx="212">
                  <c:v>1.3363207547169811</c:v>
                </c:pt>
                <c:pt idx="213">
                  <c:v>1.4127358490566038</c:v>
                </c:pt>
                <c:pt idx="214">
                  <c:v>1.4764150943396226</c:v>
                </c:pt>
                <c:pt idx="215">
                  <c:v>1.5509433962264152</c:v>
                </c:pt>
                <c:pt idx="216">
                  <c:v>1.6004716981132074</c:v>
                </c:pt>
                <c:pt idx="217">
                  <c:v>1.6820754716981132</c:v>
                </c:pt>
                <c:pt idx="218">
                  <c:v>1.7830188679245282</c:v>
                </c:pt>
                <c:pt idx="219">
                  <c:v>1.9117924528301886</c:v>
                </c:pt>
                <c:pt idx="220">
                  <c:v>1.9849056603773585</c:v>
                </c:pt>
                <c:pt idx="221">
                  <c:v>2.0641509433962266</c:v>
                </c:pt>
                <c:pt idx="222">
                  <c:v>2.1764150943396228</c:v>
                </c:pt>
                <c:pt idx="223">
                  <c:v>2.1806603773584907</c:v>
                </c:pt>
                <c:pt idx="224">
                  <c:v>2.1679245283018869</c:v>
                </c:pt>
                <c:pt idx="225">
                  <c:v>2.2943396226415094</c:v>
                </c:pt>
                <c:pt idx="226">
                  <c:v>2.3660377358490567</c:v>
                </c:pt>
                <c:pt idx="227">
                  <c:v>2.3933962264150943</c:v>
                </c:pt>
                <c:pt idx="228">
                  <c:v>2.5268867924528302</c:v>
                </c:pt>
                <c:pt idx="229">
                  <c:v>2.5004716981132074</c:v>
                </c:pt>
                <c:pt idx="230">
                  <c:v>2.4235849056603773</c:v>
                </c:pt>
                <c:pt idx="231">
                  <c:v>2.4028301886792454</c:v>
                </c:pt>
                <c:pt idx="232">
                  <c:v>2.3938679245283021</c:v>
                </c:pt>
                <c:pt idx="233">
                  <c:v>2.4801886792452832</c:v>
                </c:pt>
                <c:pt idx="234">
                  <c:v>2.5551886792452829</c:v>
                </c:pt>
                <c:pt idx="235">
                  <c:v>2.6334905660377359</c:v>
                </c:pt>
                <c:pt idx="236">
                  <c:v>2.7004716981132075</c:v>
                </c:pt>
                <c:pt idx="237">
                  <c:v>2.8</c:v>
                </c:pt>
                <c:pt idx="238">
                  <c:v>2.861320754716981</c:v>
                </c:pt>
                <c:pt idx="239">
                  <c:v>2.8650943396226416</c:v>
                </c:pt>
                <c:pt idx="240">
                  <c:v>2.8971698113207549</c:v>
                </c:pt>
                <c:pt idx="241">
                  <c:v>2.8669811320754719</c:v>
                </c:pt>
                <c:pt idx="242">
                  <c:v>2.8632075471698113</c:v>
                </c:pt>
                <c:pt idx="243">
                  <c:v>2.9122641509433964</c:v>
                </c:pt>
                <c:pt idx="244">
                  <c:v>2.9740566037735849</c:v>
                </c:pt>
                <c:pt idx="245">
                  <c:v>3.0415094339622644</c:v>
                </c:pt>
                <c:pt idx="246">
                  <c:v>3.0924528301886793</c:v>
                </c:pt>
                <c:pt idx="247">
                  <c:v>3.1018867924528304</c:v>
                </c:pt>
                <c:pt idx="248">
                  <c:v>3.094811320754717</c:v>
                </c:pt>
                <c:pt idx="249">
                  <c:v>3.175943396226415</c:v>
                </c:pt>
                <c:pt idx="250">
                  <c:v>3.2514150943396225</c:v>
                </c:pt>
                <c:pt idx="251">
                  <c:v>3.2990566037735851</c:v>
                </c:pt>
                <c:pt idx="252">
                  <c:v>3.479245283018868</c:v>
                </c:pt>
                <c:pt idx="253">
                  <c:v>3.6523584905660376</c:v>
                </c:pt>
                <c:pt idx="254">
                  <c:v>3.7933962264150942</c:v>
                </c:pt>
                <c:pt idx="255">
                  <c:v>3.9320754716981132</c:v>
                </c:pt>
                <c:pt idx="256">
                  <c:v>4.0108490566037736</c:v>
                </c:pt>
                <c:pt idx="257">
                  <c:v>4.1396226415094342</c:v>
                </c:pt>
                <c:pt idx="258">
                  <c:v>4.1023584905660373</c:v>
                </c:pt>
                <c:pt idx="259">
                  <c:v>4.3056603773584907</c:v>
                </c:pt>
                <c:pt idx="260">
                  <c:v>4.4825471698113208</c:v>
                </c:pt>
                <c:pt idx="261">
                  <c:v>4.5627358490566037</c:v>
                </c:pt>
                <c:pt idx="262">
                  <c:v>4.6099056603773585</c:v>
                </c:pt>
                <c:pt idx="263">
                  <c:v>4.6485849056603774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604352"/>
        <c:axId val="125604928"/>
      </c:scatterChart>
      <c:valAx>
        <c:axId val="125604352"/>
        <c:scaling>
          <c:orientation val="minMax"/>
          <c:max val="2000"/>
          <c:min val="1750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5604928"/>
        <c:crosses val="autoZero"/>
        <c:crossBetween val="midCat"/>
      </c:valAx>
      <c:valAx>
        <c:axId val="125604928"/>
        <c:scaling>
          <c:orientation val="minMax"/>
          <c:max val="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6043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210983955395421"/>
          <c:y val="0.14622871521225136"/>
          <c:w val="0.26694943057965231"/>
          <c:h val="0.34760135354981458"/>
        </c:manualLayout>
      </c:layout>
      <c:overlay val="0"/>
      <c:spPr>
        <a:solidFill>
          <a:schemeClr val="bg2"/>
        </a:solidFill>
      </c:spPr>
      <c:txPr>
        <a:bodyPr/>
        <a:lstStyle/>
        <a:p>
          <a:pPr>
            <a:defRPr sz="1600" b="1"/>
          </a:pPr>
          <a:endParaRPr lang="fr-FR"/>
        </a:p>
      </c:txPr>
    </c:legend>
    <c:plotVisOnly val="1"/>
    <c:dispBlanksAs val="gap"/>
    <c:showDLblsOverMax val="0"/>
  </c:chart>
  <c:spPr>
    <a:solidFill>
      <a:schemeClr val="bg2"/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>
                <a:latin typeface="Arial" pitchFamily="34" charset="0"/>
                <a:cs typeface="Arial" pitchFamily="34" charset="0"/>
              </a:defRPr>
            </a:pPr>
            <a:r>
              <a:rPr lang="fr-FR" sz="2800">
                <a:latin typeface="Arial" pitchFamily="34" charset="0"/>
                <a:cs typeface="Arial" pitchFamily="34" charset="0"/>
              </a:rPr>
              <a:t>Emissions de CO</a:t>
            </a:r>
            <a:r>
              <a:rPr lang="fr-FR" sz="2000">
                <a:latin typeface="Arial" pitchFamily="34" charset="0"/>
                <a:cs typeface="Arial" pitchFamily="34" charset="0"/>
              </a:rPr>
              <a:t>2</a:t>
            </a:r>
            <a:r>
              <a:rPr lang="fr-FR" sz="2800">
                <a:latin typeface="Arial" pitchFamily="34" charset="0"/>
                <a:cs typeface="Arial" pitchFamily="34" charset="0"/>
              </a:rPr>
              <a:t> anthropique selon CDIAC</a:t>
            </a:r>
            <a:br>
              <a:rPr lang="fr-FR" sz="2800">
                <a:latin typeface="Arial" pitchFamily="34" charset="0"/>
                <a:cs typeface="Arial" pitchFamily="34" charset="0"/>
              </a:rPr>
            </a:br>
            <a:r>
              <a:rPr lang="fr-FR" sz="1800">
                <a:solidFill>
                  <a:srgbClr val="0070C0"/>
                </a:solidFill>
                <a:latin typeface="Arial" pitchFamily="34" charset="0"/>
                <a:cs typeface="Arial" pitchFamily="34" charset="0"/>
              </a:rPr>
              <a:t>https://cdiac.ess-dive.lbl.gov/ftp/ndp030/global.1751_2014.</a:t>
            </a:r>
            <a:endParaRPr lang="fr-FR" sz="3200">
              <a:solidFill>
                <a:srgbClr val="0070C0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0286917205215262"/>
          <c:y val="7.5636821992995668E-3"/>
        </c:manualLayout>
      </c:layout>
      <c:overlay val="1"/>
      <c:spPr>
        <a:solidFill>
          <a:schemeClr val="bg2"/>
        </a:solidFill>
      </c:spPr>
    </c:title>
    <c:autoTitleDeleted val="0"/>
    <c:plotArea>
      <c:layout>
        <c:manualLayout>
          <c:layoutTarget val="inner"/>
          <c:xMode val="edge"/>
          <c:yMode val="edge"/>
          <c:x val="4.3632674145747195E-2"/>
          <c:y val="1.9716026015927063E-2"/>
          <c:w val="0.9038457422288535"/>
          <c:h val="0.9057353438065664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'Emissions (CDIAC) + SUESS'!$D$5</c:f>
              <c:strCache>
                <c:ptCount val="1"/>
                <c:pt idx="0">
                  <c:v> Cumul (ppm)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'Emissions (CDIAC) + SUESS'!$A$6:$A$269</c:f>
              <c:numCache>
                <c:formatCode>General</c:formatCode>
                <c:ptCount val="264"/>
                <c:pt idx="0">
                  <c:v>1751</c:v>
                </c:pt>
                <c:pt idx="1">
                  <c:v>1752</c:v>
                </c:pt>
                <c:pt idx="2">
                  <c:v>1753</c:v>
                </c:pt>
                <c:pt idx="3">
                  <c:v>1754</c:v>
                </c:pt>
                <c:pt idx="4">
                  <c:v>1755</c:v>
                </c:pt>
                <c:pt idx="5">
                  <c:v>1756</c:v>
                </c:pt>
                <c:pt idx="6">
                  <c:v>1757</c:v>
                </c:pt>
                <c:pt idx="7">
                  <c:v>1758</c:v>
                </c:pt>
                <c:pt idx="8">
                  <c:v>1759</c:v>
                </c:pt>
                <c:pt idx="9">
                  <c:v>1760</c:v>
                </c:pt>
                <c:pt idx="10">
                  <c:v>1761</c:v>
                </c:pt>
                <c:pt idx="11">
                  <c:v>1762</c:v>
                </c:pt>
                <c:pt idx="12">
                  <c:v>1763</c:v>
                </c:pt>
                <c:pt idx="13">
                  <c:v>1764</c:v>
                </c:pt>
                <c:pt idx="14">
                  <c:v>1765</c:v>
                </c:pt>
                <c:pt idx="15">
                  <c:v>1766</c:v>
                </c:pt>
                <c:pt idx="16">
                  <c:v>1767</c:v>
                </c:pt>
                <c:pt idx="17">
                  <c:v>1768</c:v>
                </c:pt>
                <c:pt idx="18">
                  <c:v>1769</c:v>
                </c:pt>
                <c:pt idx="19">
                  <c:v>1770</c:v>
                </c:pt>
                <c:pt idx="20">
                  <c:v>1771</c:v>
                </c:pt>
                <c:pt idx="21">
                  <c:v>1772</c:v>
                </c:pt>
                <c:pt idx="22">
                  <c:v>1773</c:v>
                </c:pt>
                <c:pt idx="23">
                  <c:v>1774</c:v>
                </c:pt>
                <c:pt idx="24">
                  <c:v>1775</c:v>
                </c:pt>
                <c:pt idx="25">
                  <c:v>1776</c:v>
                </c:pt>
                <c:pt idx="26">
                  <c:v>1777</c:v>
                </c:pt>
                <c:pt idx="27">
                  <c:v>1778</c:v>
                </c:pt>
                <c:pt idx="28">
                  <c:v>1779</c:v>
                </c:pt>
                <c:pt idx="29">
                  <c:v>1780</c:v>
                </c:pt>
                <c:pt idx="30">
                  <c:v>1781</c:v>
                </c:pt>
                <c:pt idx="31">
                  <c:v>1782</c:v>
                </c:pt>
                <c:pt idx="32">
                  <c:v>1783</c:v>
                </c:pt>
                <c:pt idx="33">
                  <c:v>1784</c:v>
                </c:pt>
                <c:pt idx="34">
                  <c:v>1785</c:v>
                </c:pt>
                <c:pt idx="35">
                  <c:v>1786</c:v>
                </c:pt>
                <c:pt idx="36">
                  <c:v>1787</c:v>
                </c:pt>
                <c:pt idx="37">
                  <c:v>1788</c:v>
                </c:pt>
                <c:pt idx="38">
                  <c:v>1789</c:v>
                </c:pt>
                <c:pt idx="39">
                  <c:v>1790</c:v>
                </c:pt>
                <c:pt idx="40">
                  <c:v>1791</c:v>
                </c:pt>
                <c:pt idx="41">
                  <c:v>1792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1799</c:v>
                </c:pt>
                <c:pt idx="49">
                  <c:v>1800</c:v>
                </c:pt>
                <c:pt idx="50">
                  <c:v>1801</c:v>
                </c:pt>
                <c:pt idx="51">
                  <c:v>1802</c:v>
                </c:pt>
                <c:pt idx="52">
                  <c:v>1803</c:v>
                </c:pt>
                <c:pt idx="53">
                  <c:v>1804</c:v>
                </c:pt>
                <c:pt idx="54">
                  <c:v>1805</c:v>
                </c:pt>
                <c:pt idx="55">
                  <c:v>1806</c:v>
                </c:pt>
                <c:pt idx="56">
                  <c:v>1807</c:v>
                </c:pt>
                <c:pt idx="57">
                  <c:v>1808</c:v>
                </c:pt>
                <c:pt idx="58">
                  <c:v>1809</c:v>
                </c:pt>
                <c:pt idx="59">
                  <c:v>1810</c:v>
                </c:pt>
                <c:pt idx="60">
                  <c:v>1811</c:v>
                </c:pt>
                <c:pt idx="61">
                  <c:v>1812</c:v>
                </c:pt>
                <c:pt idx="62">
                  <c:v>1813</c:v>
                </c:pt>
                <c:pt idx="63">
                  <c:v>1814</c:v>
                </c:pt>
                <c:pt idx="64">
                  <c:v>1815</c:v>
                </c:pt>
                <c:pt idx="65">
                  <c:v>1816</c:v>
                </c:pt>
                <c:pt idx="66">
                  <c:v>1817</c:v>
                </c:pt>
                <c:pt idx="67">
                  <c:v>1818</c:v>
                </c:pt>
                <c:pt idx="68">
                  <c:v>1819</c:v>
                </c:pt>
                <c:pt idx="69">
                  <c:v>1820</c:v>
                </c:pt>
                <c:pt idx="70">
                  <c:v>1821</c:v>
                </c:pt>
                <c:pt idx="71">
                  <c:v>1822</c:v>
                </c:pt>
                <c:pt idx="72">
                  <c:v>1823</c:v>
                </c:pt>
                <c:pt idx="73">
                  <c:v>1824</c:v>
                </c:pt>
                <c:pt idx="74">
                  <c:v>1825</c:v>
                </c:pt>
                <c:pt idx="75">
                  <c:v>1826</c:v>
                </c:pt>
                <c:pt idx="76">
                  <c:v>1827</c:v>
                </c:pt>
                <c:pt idx="77">
                  <c:v>1828</c:v>
                </c:pt>
                <c:pt idx="78">
                  <c:v>1829</c:v>
                </c:pt>
                <c:pt idx="79">
                  <c:v>1830</c:v>
                </c:pt>
                <c:pt idx="80">
                  <c:v>1831</c:v>
                </c:pt>
                <c:pt idx="81">
                  <c:v>1832</c:v>
                </c:pt>
                <c:pt idx="82">
                  <c:v>1833</c:v>
                </c:pt>
                <c:pt idx="83">
                  <c:v>1834</c:v>
                </c:pt>
                <c:pt idx="84">
                  <c:v>1835</c:v>
                </c:pt>
                <c:pt idx="85">
                  <c:v>1836</c:v>
                </c:pt>
                <c:pt idx="86">
                  <c:v>1837</c:v>
                </c:pt>
                <c:pt idx="87">
                  <c:v>1838</c:v>
                </c:pt>
                <c:pt idx="88">
                  <c:v>1839</c:v>
                </c:pt>
                <c:pt idx="89">
                  <c:v>1840</c:v>
                </c:pt>
                <c:pt idx="90">
                  <c:v>1841</c:v>
                </c:pt>
                <c:pt idx="91">
                  <c:v>1842</c:v>
                </c:pt>
                <c:pt idx="92">
                  <c:v>1843</c:v>
                </c:pt>
                <c:pt idx="93">
                  <c:v>1844</c:v>
                </c:pt>
                <c:pt idx="94">
                  <c:v>1845</c:v>
                </c:pt>
                <c:pt idx="95">
                  <c:v>1846</c:v>
                </c:pt>
                <c:pt idx="96">
                  <c:v>1847</c:v>
                </c:pt>
                <c:pt idx="97">
                  <c:v>1848</c:v>
                </c:pt>
                <c:pt idx="98">
                  <c:v>1849</c:v>
                </c:pt>
                <c:pt idx="99">
                  <c:v>1850</c:v>
                </c:pt>
                <c:pt idx="100">
                  <c:v>1851</c:v>
                </c:pt>
                <c:pt idx="101">
                  <c:v>1852</c:v>
                </c:pt>
                <c:pt idx="102">
                  <c:v>1853</c:v>
                </c:pt>
                <c:pt idx="103">
                  <c:v>1854</c:v>
                </c:pt>
                <c:pt idx="104">
                  <c:v>1855</c:v>
                </c:pt>
                <c:pt idx="105">
                  <c:v>1856</c:v>
                </c:pt>
                <c:pt idx="106">
                  <c:v>1857</c:v>
                </c:pt>
                <c:pt idx="107">
                  <c:v>1858</c:v>
                </c:pt>
                <c:pt idx="108">
                  <c:v>1859</c:v>
                </c:pt>
                <c:pt idx="109">
                  <c:v>1860</c:v>
                </c:pt>
                <c:pt idx="110">
                  <c:v>1861</c:v>
                </c:pt>
                <c:pt idx="111">
                  <c:v>1862</c:v>
                </c:pt>
                <c:pt idx="112">
                  <c:v>1863</c:v>
                </c:pt>
                <c:pt idx="113">
                  <c:v>1864</c:v>
                </c:pt>
                <c:pt idx="114">
                  <c:v>1865</c:v>
                </c:pt>
                <c:pt idx="115">
                  <c:v>1866</c:v>
                </c:pt>
                <c:pt idx="116">
                  <c:v>1867</c:v>
                </c:pt>
                <c:pt idx="117">
                  <c:v>1868</c:v>
                </c:pt>
                <c:pt idx="118">
                  <c:v>1869</c:v>
                </c:pt>
                <c:pt idx="119">
                  <c:v>1870</c:v>
                </c:pt>
                <c:pt idx="120">
                  <c:v>1871</c:v>
                </c:pt>
                <c:pt idx="121">
                  <c:v>1872</c:v>
                </c:pt>
                <c:pt idx="122">
                  <c:v>1873</c:v>
                </c:pt>
                <c:pt idx="123">
                  <c:v>1874</c:v>
                </c:pt>
                <c:pt idx="124">
                  <c:v>1875</c:v>
                </c:pt>
                <c:pt idx="125">
                  <c:v>1876</c:v>
                </c:pt>
                <c:pt idx="126">
                  <c:v>1877</c:v>
                </c:pt>
                <c:pt idx="127">
                  <c:v>1878</c:v>
                </c:pt>
                <c:pt idx="128">
                  <c:v>1879</c:v>
                </c:pt>
                <c:pt idx="129">
                  <c:v>1880</c:v>
                </c:pt>
                <c:pt idx="130">
                  <c:v>1881</c:v>
                </c:pt>
                <c:pt idx="131">
                  <c:v>1882</c:v>
                </c:pt>
                <c:pt idx="132">
                  <c:v>1883</c:v>
                </c:pt>
                <c:pt idx="133">
                  <c:v>1884</c:v>
                </c:pt>
                <c:pt idx="134">
                  <c:v>1885</c:v>
                </c:pt>
                <c:pt idx="135">
                  <c:v>1886</c:v>
                </c:pt>
                <c:pt idx="136">
                  <c:v>1887</c:v>
                </c:pt>
                <c:pt idx="137">
                  <c:v>1888</c:v>
                </c:pt>
                <c:pt idx="138">
                  <c:v>1889</c:v>
                </c:pt>
                <c:pt idx="139">
                  <c:v>1890</c:v>
                </c:pt>
                <c:pt idx="140">
                  <c:v>1891</c:v>
                </c:pt>
                <c:pt idx="141">
                  <c:v>1892</c:v>
                </c:pt>
                <c:pt idx="142">
                  <c:v>1893</c:v>
                </c:pt>
                <c:pt idx="143">
                  <c:v>1894</c:v>
                </c:pt>
                <c:pt idx="144">
                  <c:v>1895</c:v>
                </c:pt>
                <c:pt idx="145">
                  <c:v>1896</c:v>
                </c:pt>
                <c:pt idx="146">
                  <c:v>1897</c:v>
                </c:pt>
                <c:pt idx="147">
                  <c:v>1898</c:v>
                </c:pt>
                <c:pt idx="148">
                  <c:v>1899</c:v>
                </c:pt>
                <c:pt idx="149">
                  <c:v>1900</c:v>
                </c:pt>
                <c:pt idx="150">
                  <c:v>1901</c:v>
                </c:pt>
                <c:pt idx="151">
                  <c:v>1902</c:v>
                </c:pt>
                <c:pt idx="152">
                  <c:v>1903</c:v>
                </c:pt>
                <c:pt idx="153">
                  <c:v>1904</c:v>
                </c:pt>
                <c:pt idx="154">
                  <c:v>1905</c:v>
                </c:pt>
                <c:pt idx="155">
                  <c:v>1906</c:v>
                </c:pt>
                <c:pt idx="156">
                  <c:v>1907</c:v>
                </c:pt>
                <c:pt idx="157">
                  <c:v>1908</c:v>
                </c:pt>
                <c:pt idx="158">
                  <c:v>1909</c:v>
                </c:pt>
                <c:pt idx="159">
                  <c:v>1910</c:v>
                </c:pt>
                <c:pt idx="160">
                  <c:v>1911</c:v>
                </c:pt>
                <c:pt idx="161">
                  <c:v>1912</c:v>
                </c:pt>
                <c:pt idx="162">
                  <c:v>1913</c:v>
                </c:pt>
                <c:pt idx="163">
                  <c:v>1914</c:v>
                </c:pt>
                <c:pt idx="164">
                  <c:v>1915</c:v>
                </c:pt>
                <c:pt idx="165">
                  <c:v>1916</c:v>
                </c:pt>
                <c:pt idx="166">
                  <c:v>1917</c:v>
                </c:pt>
                <c:pt idx="167">
                  <c:v>1918</c:v>
                </c:pt>
                <c:pt idx="168">
                  <c:v>1919</c:v>
                </c:pt>
                <c:pt idx="169">
                  <c:v>1920</c:v>
                </c:pt>
                <c:pt idx="170">
                  <c:v>1921</c:v>
                </c:pt>
                <c:pt idx="171">
                  <c:v>1922</c:v>
                </c:pt>
                <c:pt idx="172">
                  <c:v>1923</c:v>
                </c:pt>
                <c:pt idx="173">
                  <c:v>1924</c:v>
                </c:pt>
                <c:pt idx="174">
                  <c:v>1925</c:v>
                </c:pt>
                <c:pt idx="175">
                  <c:v>1926</c:v>
                </c:pt>
                <c:pt idx="176">
                  <c:v>1927</c:v>
                </c:pt>
                <c:pt idx="177">
                  <c:v>1928</c:v>
                </c:pt>
                <c:pt idx="178">
                  <c:v>1929</c:v>
                </c:pt>
                <c:pt idx="179">
                  <c:v>1930</c:v>
                </c:pt>
                <c:pt idx="180">
                  <c:v>1931</c:v>
                </c:pt>
                <c:pt idx="181">
                  <c:v>1932</c:v>
                </c:pt>
                <c:pt idx="182">
                  <c:v>1933</c:v>
                </c:pt>
                <c:pt idx="183">
                  <c:v>1934</c:v>
                </c:pt>
                <c:pt idx="184">
                  <c:v>1935</c:v>
                </c:pt>
                <c:pt idx="185">
                  <c:v>1936</c:v>
                </c:pt>
                <c:pt idx="186">
                  <c:v>1937</c:v>
                </c:pt>
                <c:pt idx="187">
                  <c:v>1938</c:v>
                </c:pt>
                <c:pt idx="188">
                  <c:v>1939</c:v>
                </c:pt>
                <c:pt idx="189">
                  <c:v>1940</c:v>
                </c:pt>
                <c:pt idx="190">
                  <c:v>1941</c:v>
                </c:pt>
                <c:pt idx="191">
                  <c:v>1942</c:v>
                </c:pt>
                <c:pt idx="192">
                  <c:v>1943</c:v>
                </c:pt>
                <c:pt idx="193">
                  <c:v>1944</c:v>
                </c:pt>
                <c:pt idx="194">
                  <c:v>1945</c:v>
                </c:pt>
                <c:pt idx="195">
                  <c:v>1946</c:v>
                </c:pt>
                <c:pt idx="196">
                  <c:v>1947</c:v>
                </c:pt>
                <c:pt idx="197">
                  <c:v>1948</c:v>
                </c:pt>
                <c:pt idx="198">
                  <c:v>1949</c:v>
                </c:pt>
                <c:pt idx="199">
                  <c:v>1950</c:v>
                </c:pt>
                <c:pt idx="200">
                  <c:v>1951</c:v>
                </c:pt>
                <c:pt idx="201">
                  <c:v>1952</c:v>
                </c:pt>
                <c:pt idx="202">
                  <c:v>1953</c:v>
                </c:pt>
                <c:pt idx="203">
                  <c:v>1954</c:v>
                </c:pt>
                <c:pt idx="204">
                  <c:v>1955</c:v>
                </c:pt>
                <c:pt idx="205">
                  <c:v>1956</c:v>
                </c:pt>
                <c:pt idx="206">
                  <c:v>1957</c:v>
                </c:pt>
                <c:pt idx="207">
                  <c:v>1958</c:v>
                </c:pt>
                <c:pt idx="208">
                  <c:v>1959</c:v>
                </c:pt>
                <c:pt idx="209">
                  <c:v>1960</c:v>
                </c:pt>
                <c:pt idx="210">
                  <c:v>1961</c:v>
                </c:pt>
                <c:pt idx="211">
                  <c:v>1962</c:v>
                </c:pt>
                <c:pt idx="212">
                  <c:v>1963</c:v>
                </c:pt>
                <c:pt idx="213">
                  <c:v>1964</c:v>
                </c:pt>
                <c:pt idx="214">
                  <c:v>1965</c:v>
                </c:pt>
                <c:pt idx="215">
                  <c:v>1966</c:v>
                </c:pt>
                <c:pt idx="216">
                  <c:v>1967</c:v>
                </c:pt>
                <c:pt idx="217">
                  <c:v>1968</c:v>
                </c:pt>
                <c:pt idx="218">
                  <c:v>1969</c:v>
                </c:pt>
                <c:pt idx="219">
                  <c:v>1970</c:v>
                </c:pt>
                <c:pt idx="220">
                  <c:v>1971</c:v>
                </c:pt>
                <c:pt idx="221">
                  <c:v>1972</c:v>
                </c:pt>
                <c:pt idx="222">
                  <c:v>1973</c:v>
                </c:pt>
                <c:pt idx="223">
                  <c:v>1974</c:v>
                </c:pt>
                <c:pt idx="224">
                  <c:v>1975</c:v>
                </c:pt>
                <c:pt idx="225">
                  <c:v>1976</c:v>
                </c:pt>
                <c:pt idx="226">
                  <c:v>1977</c:v>
                </c:pt>
                <c:pt idx="227">
                  <c:v>1978</c:v>
                </c:pt>
                <c:pt idx="228">
                  <c:v>1979</c:v>
                </c:pt>
                <c:pt idx="229">
                  <c:v>1980</c:v>
                </c:pt>
                <c:pt idx="230">
                  <c:v>1981</c:v>
                </c:pt>
                <c:pt idx="231">
                  <c:v>1982</c:v>
                </c:pt>
                <c:pt idx="232">
                  <c:v>1983</c:v>
                </c:pt>
                <c:pt idx="233">
                  <c:v>1984</c:v>
                </c:pt>
                <c:pt idx="234">
                  <c:v>1985</c:v>
                </c:pt>
                <c:pt idx="235">
                  <c:v>1986</c:v>
                </c:pt>
                <c:pt idx="236">
                  <c:v>1987</c:v>
                </c:pt>
                <c:pt idx="237">
                  <c:v>1988</c:v>
                </c:pt>
                <c:pt idx="238">
                  <c:v>1989</c:v>
                </c:pt>
                <c:pt idx="239">
                  <c:v>1990</c:v>
                </c:pt>
                <c:pt idx="240">
                  <c:v>1991</c:v>
                </c:pt>
                <c:pt idx="241">
                  <c:v>1992</c:v>
                </c:pt>
                <c:pt idx="242">
                  <c:v>1993</c:v>
                </c:pt>
                <c:pt idx="243">
                  <c:v>1994</c:v>
                </c:pt>
                <c:pt idx="244">
                  <c:v>1995</c:v>
                </c:pt>
                <c:pt idx="245">
                  <c:v>1996</c:v>
                </c:pt>
                <c:pt idx="246">
                  <c:v>1997</c:v>
                </c:pt>
                <c:pt idx="247">
                  <c:v>1998</c:v>
                </c:pt>
                <c:pt idx="248">
                  <c:v>1999</c:v>
                </c:pt>
                <c:pt idx="249">
                  <c:v>2000</c:v>
                </c:pt>
                <c:pt idx="250">
                  <c:v>2001</c:v>
                </c:pt>
                <c:pt idx="251">
                  <c:v>2002</c:v>
                </c:pt>
                <c:pt idx="252">
                  <c:v>2003</c:v>
                </c:pt>
                <c:pt idx="253">
                  <c:v>2004</c:v>
                </c:pt>
                <c:pt idx="254">
                  <c:v>2005</c:v>
                </c:pt>
                <c:pt idx="255">
                  <c:v>2006</c:v>
                </c:pt>
                <c:pt idx="256">
                  <c:v>2007</c:v>
                </c:pt>
                <c:pt idx="257">
                  <c:v>2008</c:v>
                </c:pt>
                <c:pt idx="258">
                  <c:v>2009</c:v>
                </c:pt>
                <c:pt idx="259">
                  <c:v>2010</c:v>
                </c:pt>
                <c:pt idx="260">
                  <c:v>2011</c:v>
                </c:pt>
                <c:pt idx="261">
                  <c:v>2012</c:v>
                </c:pt>
                <c:pt idx="262">
                  <c:v>2013</c:v>
                </c:pt>
                <c:pt idx="263">
                  <c:v>2014</c:v>
                </c:pt>
              </c:numCache>
            </c:numRef>
          </c:xVal>
          <c:yVal>
            <c:numRef>
              <c:f>'Emissions (CDIAC) + SUESS'!$D$6:$D$269</c:f>
              <c:numCache>
                <c:formatCode>0.000</c:formatCode>
                <c:ptCount val="264"/>
                <c:pt idx="0">
                  <c:v>1.4150943396226414E-3</c:v>
                </c:pt>
                <c:pt idx="1">
                  <c:v>2.8301886792452828E-3</c:v>
                </c:pt>
                <c:pt idx="2">
                  <c:v>4.2452830188679245E-3</c:v>
                </c:pt>
                <c:pt idx="3">
                  <c:v>5.6603773584905656E-3</c:v>
                </c:pt>
                <c:pt idx="4">
                  <c:v>7.0754716981132068E-3</c:v>
                </c:pt>
                <c:pt idx="5">
                  <c:v>8.4905660377358472E-3</c:v>
                </c:pt>
                <c:pt idx="6">
                  <c:v>9.9056603773584884E-3</c:v>
                </c:pt>
                <c:pt idx="7">
                  <c:v>1.132075471698113E-2</c:v>
                </c:pt>
                <c:pt idx="8">
                  <c:v>1.2735849056603771E-2</c:v>
                </c:pt>
                <c:pt idx="9">
                  <c:v>1.4150943396226412E-2</c:v>
                </c:pt>
                <c:pt idx="10">
                  <c:v>1.5566037735849053E-2</c:v>
                </c:pt>
                <c:pt idx="11">
                  <c:v>1.6981132075471694E-2</c:v>
                </c:pt>
                <c:pt idx="12">
                  <c:v>1.8396226415094339E-2</c:v>
                </c:pt>
                <c:pt idx="13">
                  <c:v>1.981132075471698E-2</c:v>
                </c:pt>
                <c:pt idx="14">
                  <c:v>2.1226415094339625E-2</c:v>
                </c:pt>
                <c:pt idx="15">
                  <c:v>2.2641509433962266E-2</c:v>
                </c:pt>
                <c:pt idx="16">
                  <c:v>2.4056603773584911E-2</c:v>
                </c:pt>
                <c:pt idx="17">
                  <c:v>2.5471698113207552E-2</c:v>
                </c:pt>
                <c:pt idx="18">
                  <c:v>2.6886792452830193E-2</c:v>
                </c:pt>
                <c:pt idx="19">
                  <c:v>2.8301886792452838E-2</c:v>
                </c:pt>
                <c:pt idx="20">
                  <c:v>3.0188679245283026E-2</c:v>
                </c:pt>
                <c:pt idx="21">
                  <c:v>3.2075471698113214E-2</c:v>
                </c:pt>
                <c:pt idx="22">
                  <c:v>3.3962264150943403E-2</c:v>
                </c:pt>
                <c:pt idx="23">
                  <c:v>3.5849056603773598E-2</c:v>
                </c:pt>
                <c:pt idx="24">
                  <c:v>3.7735849056603786E-2</c:v>
                </c:pt>
                <c:pt idx="25">
                  <c:v>3.9622641509433974E-2</c:v>
                </c:pt>
                <c:pt idx="26">
                  <c:v>4.1509433962264169E-2</c:v>
                </c:pt>
                <c:pt idx="27">
                  <c:v>4.3396226415094358E-2</c:v>
                </c:pt>
                <c:pt idx="28">
                  <c:v>4.5283018867924546E-2</c:v>
                </c:pt>
                <c:pt idx="29">
                  <c:v>4.7169811320754734E-2</c:v>
                </c:pt>
                <c:pt idx="30">
                  <c:v>4.9528301886792477E-2</c:v>
                </c:pt>
                <c:pt idx="31">
                  <c:v>5.1886792452830212E-2</c:v>
                </c:pt>
                <c:pt idx="32">
                  <c:v>5.4245283018867947E-2</c:v>
                </c:pt>
                <c:pt idx="33">
                  <c:v>5.6603773584905689E-2</c:v>
                </c:pt>
                <c:pt idx="34">
                  <c:v>5.8962264150943418E-2</c:v>
                </c:pt>
                <c:pt idx="35">
                  <c:v>6.132075471698116E-2</c:v>
                </c:pt>
                <c:pt idx="36">
                  <c:v>6.3679245283018895E-2</c:v>
                </c:pt>
                <c:pt idx="37">
                  <c:v>6.6037735849056631E-2</c:v>
                </c:pt>
                <c:pt idx="38">
                  <c:v>6.8396226415094366E-2</c:v>
                </c:pt>
                <c:pt idx="39">
                  <c:v>7.0754716981132115E-2</c:v>
                </c:pt>
                <c:pt idx="40">
                  <c:v>7.3584905660377398E-2</c:v>
                </c:pt>
                <c:pt idx="41">
                  <c:v>7.641509433962268E-2</c:v>
                </c:pt>
                <c:pt idx="42">
                  <c:v>7.9245283018867962E-2</c:v>
                </c:pt>
                <c:pt idx="43">
                  <c:v>8.2075471698113245E-2</c:v>
                </c:pt>
                <c:pt idx="44">
                  <c:v>8.4905660377358541E-2</c:v>
                </c:pt>
                <c:pt idx="45">
                  <c:v>8.7735849056603823E-2</c:v>
                </c:pt>
                <c:pt idx="46">
                  <c:v>9.1037735849056653E-2</c:v>
                </c:pt>
                <c:pt idx="47">
                  <c:v>9.4339622641509482E-2</c:v>
                </c:pt>
                <c:pt idx="48">
                  <c:v>9.7641509433962326E-2</c:v>
                </c:pt>
                <c:pt idx="49">
                  <c:v>0.1014150943396227</c:v>
                </c:pt>
                <c:pt idx="50">
                  <c:v>0.10518867924528308</c:v>
                </c:pt>
                <c:pt idx="51">
                  <c:v>0.10990566037735856</c:v>
                </c:pt>
                <c:pt idx="52">
                  <c:v>0.11415094339622649</c:v>
                </c:pt>
                <c:pt idx="53">
                  <c:v>0.11839622641509441</c:v>
                </c:pt>
                <c:pt idx="54">
                  <c:v>0.12264150943396233</c:v>
                </c:pt>
                <c:pt idx="55">
                  <c:v>0.12735849056603782</c:v>
                </c:pt>
                <c:pt idx="56">
                  <c:v>0.13207547169811329</c:v>
                </c:pt>
                <c:pt idx="57">
                  <c:v>0.13679245283018876</c:v>
                </c:pt>
                <c:pt idx="58">
                  <c:v>0.14150943396226423</c:v>
                </c:pt>
                <c:pt idx="59">
                  <c:v>0.14622641509433973</c:v>
                </c:pt>
                <c:pt idx="60">
                  <c:v>0.15141509433962275</c:v>
                </c:pt>
                <c:pt idx="61">
                  <c:v>0.15660377358490576</c:v>
                </c:pt>
                <c:pt idx="62">
                  <c:v>0.16179245283018878</c:v>
                </c:pt>
                <c:pt idx="63">
                  <c:v>0.1669811320754718</c:v>
                </c:pt>
                <c:pt idx="64">
                  <c:v>0.17264150943396239</c:v>
                </c:pt>
                <c:pt idx="65">
                  <c:v>0.1787735849056605</c:v>
                </c:pt>
                <c:pt idx="66">
                  <c:v>0.18537735849056616</c:v>
                </c:pt>
                <c:pt idx="67">
                  <c:v>0.19198113207547182</c:v>
                </c:pt>
                <c:pt idx="68">
                  <c:v>0.19858490566037751</c:v>
                </c:pt>
                <c:pt idx="69">
                  <c:v>0.20518867924528317</c:v>
                </c:pt>
                <c:pt idx="70">
                  <c:v>0.21179245283018883</c:v>
                </c:pt>
                <c:pt idx="71">
                  <c:v>0.21886792452830203</c:v>
                </c:pt>
                <c:pt idx="72">
                  <c:v>0.22641509433962281</c:v>
                </c:pt>
                <c:pt idx="73">
                  <c:v>0.23396226415094357</c:v>
                </c:pt>
                <c:pt idx="74">
                  <c:v>0.24198113207547184</c:v>
                </c:pt>
                <c:pt idx="75">
                  <c:v>0.25000000000000017</c:v>
                </c:pt>
                <c:pt idx="76">
                  <c:v>0.25849056603773601</c:v>
                </c:pt>
                <c:pt idx="77">
                  <c:v>0.26698113207547186</c:v>
                </c:pt>
                <c:pt idx="78">
                  <c:v>0.27547169811320771</c:v>
                </c:pt>
                <c:pt idx="79">
                  <c:v>0.28679245283018889</c:v>
                </c:pt>
                <c:pt idx="80">
                  <c:v>0.29764150943396245</c:v>
                </c:pt>
                <c:pt idx="81">
                  <c:v>0.30849056603773606</c:v>
                </c:pt>
                <c:pt idx="82">
                  <c:v>0.31981132075471719</c:v>
                </c:pt>
                <c:pt idx="83">
                  <c:v>0.33113207547169832</c:v>
                </c:pt>
                <c:pt idx="84">
                  <c:v>0.34292452830188702</c:v>
                </c:pt>
                <c:pt idx="85">
                  <c:v>0.35660377358490591</c:v>
                </c:pt>
                <c:pt idx="86">
                  <c:v>0.37028301886792481</c:v>
                </c:pt>
                <c:pt idx="87">
                  <c:v>0.38443396226415122</c:v>
                </c:pt>
                <c:pt idx="88">
                  <c:v>0.39905660377358521</c:v>
                </c:pt>
                <c:pt idx="89">
                  <c:v>0.41462264150943423</c:v>
                </c:pt>
                <c:pt idx="90">
                  <c:v>0.43066037735849089</c:v>
                </c:pt>
                <c:pt idx="91">
                  <c:v>0.44764150943396258</c:v>
                </c:pt>
                <c:pt idx="92">
                  <c:v>0.46509433962264185</c:v>
                </c:pt>
                <c:pt idx="93">
                  <c:v>0.48349056603773621</c:v>
                </c:pt>
                <c:pt idx="94">
                  <c:v>0.50377358490566071</c:v>
                </c:pt>
                <c:pt idx="95">
                  <c:v>0.52405660377358521</c:v>
                </c:pt>
                <c:pt idx="96">
                  <c:v>0.54575471698113243</c:v>
                </c:pt>
                <c:pt idx="97">
                  <c:v>0.56792452830188711</c:v>
                </c:pt>
                <c:pt idx="98">
                  <c:v>0.59150943396226441</c:v>
                </c:pt>
                <c:pt idx="99">
                  <c:v>0.61698113207547201</c:v>
                </c:pt>
                <c:pt idx="100">
                  <c:v>0.6424528301886796</c:v>
                </c:pt>
                <c:pt idx="101">
                  <c:v>0.6693396226415097</c:v>
                </c:pt>
                <c:pt idx="102">
                  <c:v>0.69716981132075495</c:v>
                </c:pt>
                <c:pt idx="103">
                  <c:v>0.72971698113207573</c:v>
                </c:pt>
                <c:pt idx="104">
                  <c:v>0.76320754716981154</c:v>
                </c:pt>
                <c:pt idx="105">
                  <c:v>0.79905660377358512</c:v>
                </c:pt>
                <c:pt idx="106">
                  <c:v>0.83537735849056627</c:v>
                </c:pt>
                <c:pt idx="107">
                  <c:v>0.872169811320755</c:v>
                </c:pt>
                <c:pt idx="108">
                  <c:v>0.91132075471698137</c:v>
                </c:pt>
                <c:pt idx="109">
                  <c:v>0.95424528301886813</c:v>
                </c:pt>
                <c:pt idx="110">
                  <c:v>0.99905660377358518</c:v>
                </c:pt>
                <c:pt idx="111">
                  <c:v>1.0448113207547174</c:v>
                </c:pt>
                <c:pt idx="112">
                  <c:v>1.0938679245283023</c:v>
                </c:pt>
                <c:pt idx="113">
                  <c:v>1.1466981132075476</c:v>
                </c:pt>
                <c:pt idx="114">
                  <c:v>1.2028301886792456</c:v>
                </c:pt>
                <c:pt idx="115">
                  <c:v>1.2603773584905662</c:v>
                </c:pt>
                <c:pt idx="116">
                  <c:v>1.3216981132075474</c:v>
                </c:pt>
                <c:pt idx="117">
                  <c:v>1.3853773584905662</c:v>
                </c:pt>
                <c:pt idx="118">
                  <c:v>1.4523584905660378</c:v>
                </c:pt>
                <c:pt idx="119">
                  <c:v>1.5216981132075471</c:v>
                </c:pt>
                <c:pt idx="120">
                  <c:v>1.5952830188679246</c:v>
                </c:pt>
                <c:pt idx="121">
                  <c:v>1.6768867924528301</c:v>
                </c:pt>
                <c:pt idx="122">
                  <c:v>1.763679245283019</c:v>
                </c:pt>
                <c:pt idx="123">
                  <c:v>1.8457547169811321</c:v>
                </c:pt>
                <c:pt idx="124">
                  <c:v>1.9344339622641509</c:v>
                </c:pt>
                <c:pt idx="125">
                  <c:v>2.0245283018867921</c:v>
                </c:pt>
                <c:pt idx="126">
                  <c:v>2.1160377358490563</c:v>
                </c:pt>
                <c:pt idx="127">
                  <c:v>2.2084905660377356</c:v>
                </c:pt>
                <c:pt idx="128">
                  <c:v>2.3075471698113206</c:v>
                </c:pt>
                <c:pt idx="129">
                  <c:v>2.4188679245283016</c:v>
                </c:pt>
                <c:pt idx="130">
                  <c:v>2.5334905660377354</c:v>
                </c:pt>
                <c:pt idx="131">
                  <c:v>2.6542452830188679</c:v>
                </c:pt>
                <c:pt idx="132">
                  <c:v>2.7825471698113207</c:v>
                </c:pt>
                <c:pt idx="133">
                  <c:v>2.9122641509433964</c:v>
                </c:pt>
                <c:pt idx="134">
                  <c:v>3.0429245283018869</c:v>
                </c:pt>
                <c:pt idx="135">
                  <c:v>3.1754716981132076</c:v>
                </c:pt>
                <c:pt idx="136">
                  <c:v>3.314622641509434</c:v>
                </c:pt>
                <c:pt idx="137">
                  <c:v>3.4688679245283018</c:v>
                </c:pt>
                <c:pt idx="138">
                  <c:v>3.6231132075471697</c:v>
                </c:pt>
                <c:pt idx="139">
                  <c:v>3.791037735849057</c:v>
                </c:pt>
                <c:pt idx="140">
                  <c:v>3.9665094339622642</c:v>
                </c:pt>
                <c:pt idx="141">
                  <c:v>4.1429245283018874</c:v>
                </c:pt>
                <c:pt idx="142">
                  <c:v>4.317452830188679</c:v>
                </c:pt>
                <c:pt idx="143">
                  <c:v>4.4981132075471706</c:v>
                </c:pt>
                <c:pt idx="144">
                  <c:v>4.6896226415094349</c:v>
                </c:pt>
                <c:pt idx="145">
                  <c:v>4.8872641509433974</c:v>
                </c:pt>
                <c:pt idx="146">
                  <c:v>5.0948113207547179</c:v>
                </c:pt>
                <c:pt idx="147">
                  <c:v>5.3141509433962266</c:v>
                </c:pt>
                <c:pt idx="148">
                  <c:v>5.5533018867924531</c:v>
                </c:pt>
                <c:pt idx="149">
                  <c:v>5.8051886792452834</c:v>
                </c:pt>
                <c:pt idx="150">
                  <c:v>6.0655660377358496</c:v>
                </c:pt>
                <c:pt idx="151">
                  <c:v>6.3325471698113214</c:v>
                </c:pt>
                <c:pt idx="152">
                  <c:v>6.6235849056603779</c:v>
                </c:pt>
                <c:pt idx="153">
                  <c:v>6.9179245283018878</c:v>
                </c:pt>
                <c:pt idx="154">
                  <c:v>7.2306603773584914</c:v>
                </c:pt>
                <c:pt idx="155">
                  <c:v>7.5641509433962266</c:v>
                </c:pt>
                <c:pt idx="156">
                  <c:v>7.9339622641509431</c:v>
                </c:pt>
                <c:pt idx="157">
                  <c:v>8.2877358490566042</c:v>
                </c:pt>
                <c:pt idx="158">
                  <c:v>8.6580188679245289</c:v>
                </c:pt>
                <c:pt idx="159">
                  <c:v>9.0443396226415089</c:v>
                </c:pt>
                <c:pt idx="160">
                  <c:v>9.4386792452830175</c:v>
                </c:pt>
                <c:pt idx="161">
                  <c:v>9.8533018867924529</c:v>
                </c:pt>
                <c:pt idx="162">
                  <c:v>10.29811320754717</c:v>
                </c:pt>
                <c:pt idx="163">
                  <c:v>10.699056603773585</c:v>
                </c:pt>
                <c:pt idx="164">
                  <c:v>11.09433962264151</c:v>
                </c:pt>
                <c:pt idx="165">
                  <c:v>11.51933962264151</c:v>
                </c:pt>
                <c:pt idx="166">
                  <c:v>11.969811320754717</c:v>
                </c:pt>
                <c:pt idx="167">
                  <c:v>12.41132075471698</c:v>
                </c:pt>
                <c:pt idx="168">
                  <c:v>12.791509433962265</c:v>
                </c:pt>
                <c:pt idx="169">
                  <c:v>13.231132075471697</c:v>
                </c:pt>
                <c:pt idx="170">
                  <c:v>13.609905660377359</c:v>
                </c:pt>
                <c:pt idx="171">
                  <c:v>14.008490566037736</c:v>
                </c:pt>
                <c:pt idx="172">
                  <c:v>14.466037735849056</c:v>
                </c:pt>
                <c:pt idx="173">
                  <c:v>14.920283018867924</c:v>
                </c:pt>
                <c:pt idx="174">
                  <c:v>15.380188679245283</c:v>
                </c:pt>
                <c:pt idx="175">
                  <c:v>15.843867924528301</c:v>
                </c:pt>
                <c:pt idx="176">
                  <c:v>16.344811320754715</c:v>
                </c:pt>
                <c:pt idx="177">
                  <c:v>16.84716981132075</c:v>
                </c:pt>
                <c:pt idx="178">
                  <c:v>17.387264150943395</c:v>
                </c:pt>
                <c:pt idx="179">
                  <c:v>17.883962264150941</c:v>
                </c:pt>
                <c:pt idx="180">
                  <c:v>18.327358490566034</c:v>
                </c:pt>
                <c:pt idx="181">
                  <c:v>18.726886792452827</c:v>
                </c:pt>
                <c:pt idx="182">
                  <c:v>19.148113207547166</c:v>
                </c:pt>
                <c:pt idx="183">
                  <c:v>19.60707547169811</c:v>
                </c:pt>
                <c:pt idx="184">
                  <c:v>20.091509433962262</c:v>
                </c:pt>
                <c:pt idx="185">
                  <c:v>20.624528301886791</c:v>
                </c:pt>
                <c:pt idx="186">
                  <c:v>21.194811320754717</c:v>
                </c:pt>
                <c:pt idx="187">
                  <c:v>21.733490566037737</c:v>
                </c:pt>
                <c:pt idx="188">
                  <c:v>22.295754716981133</c:v>
                </c:pt>
                <c:pt idx="189">
                  <c:v>22.908490566037734</c:v>
                </c:pt>
                <c:pt idx="190">
                  <c:v>23.537735849056606</c:v>
                </c:pt>
                <c:pt idx="191">
                  <c:v>24.170754716981133</c:v>
                </c:pt>
                <c:pt idx="192">
                  <c:v>24.826886792452829</c:v>
                </c:pt>
                <c:pt idx="193">
                  <c:v>25.479245283018869</c:v>
                </c:pt>
                <c:pt idx="194">
                  <c:v>26.026415094339622</c:v>
                </c:pt>
                <c:pt idx="195">
                  <c:v>26.610377358490567</c:v>
                </c:pt>
                <c:pt idx="196">
                  <c:v>27.266981132075472</c:v>
                </c:pt>
                <c:pt idx="197">
                  <c:v>27.959905660377359</c:v>
                </c:pt>
                <c:pt idx="198">
                  <c:v>28.629245283018868</c:v>
                </c:pt>
                <c:pt idx="199">
                  <c:v>29.398113207547169</c:v>
                </c:pt>
                <c:pt idx="200">
                  <c:v>30.231603773584908</c:v>
                </c:pt>
                <c:pt idx="201">
                  <c:v>31.078301886792456</c:v>
                </c:pt>
                <c:pt idx="202">
                  <c:v>31.946698113207546</c:v>
                </c:pt>
                <c:pt idx="203">
                  <c:v>32.826415094339623</c:v>
                </c:pt>
                <c:pt idx="204">
                  <c:v>33.789622641509432</c:v>
                </c:pt>
                <c:pt idx="205">
                  <c:v>34.816509433962267</c:v>
                </c:pt>
                <c:pt idx="206">
                  <c:v>35.887264150943395</c:v>
                </c:pt>
                <c:pt idx="207">
                  <c:v>36.986320754716978</c:v>
                </c:pt>
                <c:pt idx="208">
                  <c:v>38.143867924528294</c:v>
                </c:pt>
                <c:pt idx="209">
                  <c:v>39.35566037735849</c:v>
                </c:pt>
                <c:pt idx="210">
                  <c:v>40.572641509433957</c:v>
                </c:pt>
                <c:pt idx="211">
                  <c:v>41.839622641509429</c:v>
                </c:pt>
                <c:pt idx="212">
                  <c:v>43.175943396226408</c:v>
                </c:pt>
                <c:pt idx="213">
                  <c:v>44.588679245283011</c:v>
                </c:pt>
                <c:pt idx="214">
                  <c:v>46.065094339622632</c:v>
                </c:pt>
                <c:pt idx="215">
                  <c:v>47.616037735849048</c:v>
                </c:pt>
                <c:pt idx="216">
                  <c:v>49.216509433962251</c:v>
                </c:pt>
                <c:pt idx="217">
                  <c:v>50.898584905660371</c:v>
                </c:pt>
                <c:pt idx="218">
                  <c:v>52.681603773584897</c:v>
                </c:pt>
                <c:pt idx="219">
                  <c:v>54.593396226415088</c:v>
                </c:pt>
                <c:pt idx="220">
                  <c:v>56.578301886792445</c:v>
                </c:pt>
                <c:pt idx="221">
                  <c:v>58.642452830188674</c:v>
                </c:pt>
                <c:pt idx="222">
                  <c:v>60.818867924528291</c:v>
                </c:pt>
                <c:pt idx="223">
                  <c:v>62.999528301886777</c:v>
                </c:pt>
                <c:pt idx="224">
                  <c:v>65.167452830188665</c:v>
                </c:pt>
                <c:pt idx="225">
                  <c:v>67.461792452830181</c:v>
                </c:pt>
                <c:pt idx="226">
                  <c:v>69.827830188679229</c:v>
                </c:pt>
                <c:pt idx="227">
                  <c:v>72.221226415094321</c:v>
                </c:pt>
                <c:pt idx="228">
                  <c:v>74.748113207547163</c:v>
                </c:pt>
                <c:pt idx="229">
                  <c:v>77.248584905660351</c:v>
                </c:pt>
                <c:pt idx="230">
                  <c:v>79.672169811320742</c:v>
                </c:pt>
                <c:pt idx="231">
                  <c:v>82.074999999999974</c:v>
                </c:pt>
                <c:pt idx="232">
                  <c:v>84.468867924528283</c:v>
                </c:pt>
                <c:pt idx="233">
                  <c:v>86.94905660377357</c:v>
                </c:pt>
                <c:pt idx="234">
                  <c:v>89.504245283018847</c:v>
                </c:pt>
                <c:pt idx="235">
                  <c:v>92.137735849056583</c:v>
                </c:pt>
                <c:pt idx="236">
                  <c:v>94.838207547169787</c:v>
                </c:pt>
                <c:pt idx="237">
                  <c:v>97.638207547169785</c:v>
                </c:pt>
                <c:pt idx="238">
                  <c:v>100.49952830188677</c:v>
                </c:pt>
                <c:pt idx="239">
                  <c:v>103.36462264150941</c:v>
                </c:pt>
                <c:pt idx="240">
                  <c:v>106.26179245283018</c:v>
                </c:pt>
                <c:pt idx="241">
                  <c:v>109.12877358490564</c:v>
                </c:pt>
                <c:pt idx="242">
                  <c:v>111.99198113207545</c:v>
                </c:pt>
                <c:pt idx="243">
                  <c:v>114.90424528301885</c:v>
                </c:pt>
                <c:pt idx="244">
                  <c:v>117.87830188679244</c:v>
                </c:pt>
                <c:pt idx="245">
                  <c:v>120.91981132075469</c:v>
                </c:pt>
                <c:pt idx="246">
                  <c:v>124.01226415094337</c:v>
                </c:pt>
                <c:pt idx="247">
                  <c:v>127.11415094339621</c:v>
                </c:pt>
                <c:pt idx="248">
                  <c:v>130.20896226415093</c:v>
                </c:pt>
                <c:pt idx="249">
                  <c:v>133.38490566037734</c:v>
                </c:pt>
                <c:pt idx="250">
                  <c:v>136.63632075471693</c:v>
                </c:pt>
                <c:pt idx="251">
                  <c:v>139.93537735849051</c:v>
                </c:pt>
                <c:pt idx="252">
                  <c:v>143.41462264150937</c:v>
                </c:pt>
                <c:pt idx="253">
                  <c:v>147.0669811320754</c:v>
                </c:pt>
                <c:pt idx="254">
                  <c:v>150.8603773584905</c:v>
                </c:pt>
                <c:pt idx="255">
                  <c:v>154.79245283018861</c:v>
                </c:pt>
                <c:pt idx="256">
                  <c:v>158.80330188679238</c:v>
                </c:pt>
                <c:pt idx="257">
                  <c:v>162.9429245283018</c:v>
                </c:pt>
                <c:pt idx="258">
                  <c:v>167.04528301886785</c:v>
                </c:pt>
                <c:pt idx="259">
                  <c:v>171.35094339622634</c:v>
                </c:pt>
                <c:pt idx="260">
                  <c:v>175.83349056603765</c:v>
                </c:pt>
                <c:pt idx="261">
                  <c:v>180.39622641509425</c:v>
                </c:pt>
                <c:pt idx="262">
                  <c:v>185.00613207547161</c:v>
                </c:pt>
                <c:pt idx="263">
                  <c:v>189.654716981132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607232"/>
        <c:axId val="126017536"/>
      </c:scatterChart>
      <c:scatterChart>
        <c:scatterStyle val="smoothMarker"/>
        <c:varyColors val="0"/>
        <c:ser>
          <c:idx val="4"/>
          <c:order val="1"/>
          <c:tx>
            <c:strRef>
              <c:f>'Emissions (CDIAC) + SUESS'!$G$5</c:f>
              <c:strCache>
                <c:ptCount val="1"/>
                <c:pt idx="0">
                  <c:v> Emissions annuelles (ppm/an)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'Emissions (CDIAC) + SUESS'!$A$6:$A$269</c:f>
              <c:numCache>
                <c:formatCode>General</c:formatCode>
                <c:ptCount val="264"/>
                <c:pt idx="0">
                  <c:v>1751</c:v>
                </c:pt>
                <c:pt idx="1">
                  <c:v>1752</c:v>
                </c:pt>
                <c:pt idx="2">
                  <c:v>1753</c:v>
                </c:pt>
                <c:pt idx="3">
                  <c:v>1754</c:v>
                </c:pt>
                <c:pt idx="4">
                  <c:v>1755</c:v>
                </c:pt>
                <c:pt idx="5">
                  <c:v>1756</c:v>
                </c:pt>
                <c:pt idx="6">
                  <c:v>1757</c:v>
                </c:pt>
                <c:pt idx="7">
                  <c:v>1758</c:v>
                </c:pt>
                <c:pt idx="8">
                  <c:v>1759</c:v>
                </c:pt>
                <c:pt idx="9">
                  <c:v>1760</c:v>
                </c:pt>
                <c:pt idx="10">
                  <c:v>1761</c:v>
                </c:pt>
                <c:pt idx="11">
                  <c:v>1762</c:v>
                </c:pt>
                <c:pt idx="12">
                  <c:v>1763</c:v>
                </c:pt>
                <c:pt idx="13">
                  <c:v>1764</c:v>
                </c:pt>
                <c:pt idx="14">
                  <c:v>1765</c:v>
                </c:pt>
                <c:pt idx="15">
                  <c:v>1766</c:v>
                </c:pt>
                <c:pt idx="16">
                  <c:v>1767</c:v>
                </c:pt>
                <c:pt idx="17">
                  <c:v>1768</c:v>
                </c:pt>
                <c:pt idx="18">
                  <c:v>1769</c:v>
                </c:pt>
                <c:pt idx="19">
                  <c:v>1770</c:v>
                </c:pt>
                <c:pt idx="20">
                  <c:v>1771</c:v>
                </c:pt>
                <c:pt idx="21">
                  <c:v>1772</c:v>
                </c:pt>
                <c:pt idx="22">
                  <c:v>1773</c:v>
                </c:pt>
                <c:pt idx="23">
                  <c:v>1774</c:v>
                </c:pt>
                <c:pt idx="24">
                  <c:v>1775</c:v>
                </c:pt>
                <c:pt idx="25">
                  <c:v>1776</c:v>
                </c:pt>
                <c:pt idx="26">
                  <c:v>1777</c:v>
                </c:pt>
                <c:pt idx="27">
                  <c:v>1778</c:v>
                </c:pt>
                <c:pt idx="28">
                  <c:v>1779</c:v>
                </c:pt>
                <c:pt idx="29">
                  <c:v>1780</c:v>
                </c:pt>
                <c:pt idx="30">
                  <c:v>1781</c:v>
                </c:pt>
                <c:pt idx="31">
                  <c:v>1782</c:v>
                </c:pt>
                <c:pt idx="32">
                  <c:v>1783</c:v>
                </c:pt>
                <c:pt idx="33">
                  <c:v>1784</c:v>
                </c:pt>
                <c:pt idx="34">
                  <c:v>1785</c:v>
                </c:pt>
                <c:pt idx="35">
                  <c:v>1786</c:v>
                </c:pt>
                <c:pt idx="36">
                  <c:v>1787</c:v>
                </c:pt>
                <c:pt idx="37">
                  <c:v>1788</c:v>
                </c:pt>
                <c:pt idx="38">
                  <c:v>1789</c:v>
                </c:pt>
                <c:pt idx="39">
                  <c:v>1790</c:v>
                </c:pt>
                <c:pt idx="40">
                  <c:v>1791</c:v>
                </c:pt>
                <c:pt idx="41">
                  <c:v>1792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1799</c:v>
                </c:pt>
                <c:pt idx="49">
                  <c:v>1800</c:v>
                </c:pt>
                <c:pt idx="50">
                  <c:v>1801</c:v>
                </c:pt>
                <c:pt idx="51">
                  <c:v>1802</c:v>
                </c:pt>
                <c:pt idx="52">
                  <c:v>1803</c:v>
                </c:pt>
                <c:pt idx="53">
                  <c:v>1804</c:v>
                </c:pt>
                <c:pt idx="54">
                  <c:v>1805</c:v>
                </c:pt>
                <c:pt idx="55">
                  <c:v>1806</c:v>
                </c:pt>
                <c:pt idx="56">
                  <c:v>1807</c:v>
                </c:pt>
                <c:pt idx="57">
                  <c:v>1808</c:v>
                </c:pt>
                <c:pt idx="58">
                  <c:v>1809</c:v>
                </c:pt>
                <c:pt idx="59">
                  <c:v>1810</c:v>
                </c:pt>
                <c:pt idx="60">
                  <c:v>1811</c:v>
                </c:pt>
                <c:pt idx="61">
                  <c:v>1812</c:v>
                </c:pt>
                <c:pt idx="62">
                  <c:v>1813</c:v>
                </c:pt>
                <c:pt idx="63">
                  <c:v>1814</c:v>
                </c:pt>
                <c:pt idx="64">
                  <c:v>1815</c:v>
                </c:pt>
                <c:pt idx="65">
                  <c:v>1816</c:v>
                </c:pt>
                <c:pt idx="66">
                  <c:v>1817</c:v>
                </c:pt>
                <c:pt idx="67">
                  <c:v>1818</c:v>
                </c:pt>
                <c:pt idx="68">
                  <c:v>1819</c:v>
                </c:pt>
                <c:pt idx="69">
                  <c:v>1820</c:v>
                </c:pt>
                <c:pt idx="70">
                  <c:v>1821</c:v>
                </c:pt>
                <c:pt idx="71">
                  <c:v>1822</c:v>
                </c:pt>
                <c:pt idx="72">
                  <c:v>1823</c:v>
                </c:pt>
                <c:pt idx="73">
                  <c:v>1824</c:v>
                </c:pt>
                <c:pt idx="74">
                  <c:v>1825</c:v>
                </c:pt>
                <c:pt idx="75">
                  <c:v>1826</c:v>
                </c:pt>
                <c:pt idx="76">
                  <c:v>1827</c:v>
                </c:pt>
                <c:pt idx="77">
                  <c:v>1828</c:v>
                </c:pt>
                <c:pt idx="78">
                  <c:v>1829</c:v>
                </c:pt>
                <c:pt idx="79">
                  <c:v>1830</c:v>
                </c:pt>
                <c:pt idx="80">
                  <c:v>1831</c:v>
                </c:pt>
                <c:pt idx="81">
                  <c:v>1832</c:v>
                </c:pt>
                <c:pt idx="82">
                  <c:v>1833</c:v>
                </c:pt>
                <c:pt idx="83">
                  <c:v>1834</c:v>
                </c:pt>
                <c:pt idx="84">
                  <c:v>1835</c:v>
                </c:pt>
                <c:pt idx="85">
                  <c:v>1836</c:v>
                </c:pt>
                <c:pt idx="86">
                  <c:v>1837</c:v>
                </c:pt>
                <c:pt idx="87">
                  <c:v>1838</c:v>
                </c:pt>
                <c:pt idx="88">
                  <c:v>1839</c:v>
                </c:pt>
                <c:pt idx="89">
                  <c:v>1840</c:v>
                </c:pt>
                <c:pt idx="90">
                  <c:v>1841</c:v>
                </c:pt>
                <c:pt idx="91">
                  <c:v>1842</c:v>
                </c:pt>
                <c:pt idx="92">
                  <c:v>1843</c:v>
                </c:pt>
                <c:pt idx="93">
                  <c:v>1844</c:v>
                </c:pt>
                <c:pt idx="94">
                  <c:v>1845</c:v>
                </c:pt>
                <c:pt idx="95">
                  <c:v>1846</c:v>
                </c:pt>
                <c:pt idx="96">
                  <c:v>1847</c:v>
                </c:pt>
                <c:pt idx="97">
                  <c:v>1848</c:v>
                </c:pt>
                <c:pt idx="98">
                  <c:v>1849</c:v>
                </c:pt>
                <c:pt idx="99">
                  <c:v>1850</c:v>
                </c:pt>
                <c:pt idx="100">
                  <c:v>1851</c:v>
                </c:pt>
                <c:pt idx="101">
                  <c:v>1852</c:v>
                </c:pt>
                <c:pt idx="102">
                  <c:v>1853</c:v>
                </c:pt>
                <c:pt idx="103">
                  <c:v>1854</c:v>
                </c:pt>
                <c:pt idx="104">
                  <c:v>1855</c:v>
                </c:pt>
                <c:pt idx="105">
                  <c:v>1856</c:v>
                </c:pt>
                <c:pt idx="106">
                  <c:v>1857</c:v>
                </c:pt>
                <c:pt idx="107">
                  <c:v>1858</c:v>
                </c:pt>
                <c:pt idx="108">
                  <c:v>1859</c:v>
                </c:pt>
                <c:pt idx="109">
                  <c:v>1860</c:v>
                </c:pt>
                <c:pt idx="110">
                  <c:v>1861</c:v>
                </c:pt>
                <c:pt idx="111">
                  <c:v>1862</c:v>
                </c:pt>
                <c:pt idx="112">
                  <c:v>1863</c:v>
                </c:pt>
                <c:pt idx="113">
                  <c:v>1864</c:v>
                </c:pt>
                <c:pt idx="114">
                  <c:v>1865</c:v>
                </c:pt>
                <c:pt idx="115">
                  <c:v>1866</c:v>
                </c:pt>
                <c:pt idx="116">
                  <c:v>1867</c:v>
                </c:pt>
                <c:pt idx="117">
                  <c:v>1868</c:v>
                </c:pt>
                <c:pt idx="118">
                  <c:v>1869</c:v>
                </c:pt>
                <c:pt idx="119">
                  <c:v>1870</c:v>
                </c:pt>
                <c:pt idx="120">
                  <c:v>1871</c:v>
                </c:pt>
                <c:pt idx="121">
                  <c:v>1872</c:v>
                </c:pt>
                <c:pt idx="122">
                  <c:v>1873</c:v>
                </c:pt>
                <c:pt idx="123">
                  <c:v>1874</c:v>
                </c:pt>
                <c:pt idx="124">
                  <c:v>1875</c:v>
                </c:pt>
                <c:pt idx="125">
                  <c:v>1876</c:v>
                </c:pt>
                <c:pt idx="126">
                  <c:v>1877</c:v>
                </c:pt>
                <c:pt idx="127">
                  <c:v>1878</c:v>
                </c:pt>
                <c:pt idx="128">
                  <c:v>1879</c:v>
                </c:pt>
                <c:pt idx="129">
                  <c:v>1880</c:v>
                </c:pt>
                <c:pt idx="130">
                  <c:v>1881</c:v>
                </c:pt>
                <c:pt idx="131">
                  <c:v>1882</c:v>
                </c:pt>
                <c:pt idx="132">
                  <c:v>1883</c:v>
                </c:pt>
                <c:pt idx="133">
                  <c:v>1884</c:v>
                </c:pt>
                <c:pt idx="134">
                  <c:v>1885</c:v>
                </c:pt>
                <c:pt idx="135">
                  <c:v>1886</c:v>
                </c:pt>
                <c:pt idx="136">
                  <c:v>1887</c:v>
                </c:pt>
                <c:pt idx="137">
                  <c:v>1888</c:v>
                </c:pt>
                <c:pt idx="138">
                  <c:v>1889</c:v>
                </c:pt>
                <c:pt idx="139">
                  <c:v>1890</c:v>
                </c:pt>
                <c:pt idx="140">
                  <c:v>1891</c:v>
                </c:pt>
                <c:pt idx="141">
                  <c:v>1892</c:v>
                </c:pt>
                <c:pt idx="142">
                  <c:v>1893</c:v>
                </c:pt>
                <c:pt idx="143">
                  <c:v>1894</c:v>
                </c:pt>
                <c:pt idx="144">
                  <c:v>1895</c:v>
                </c:pt>
                <c:pt idx="145">
                  <c:v>1896</c:v>
                </c:pt>
                <c:pt idx="146">
                  <c:v>1897</c:v>
                </c:pt>
                <c:pt idx="147">
                  <c:v>1898</c:v>
                </c:pt>
                <c:pt idx="148">
                  <c:v>1899</c:v>
                </c:pt>
                <c:pt idx="149">
                  <c:v>1900</c:v>
                </c:pt>
                <c:pt idx="150">
                  <c:v>1901</c:v>
                </c:pt>
                <c:pt idx="151">
                  <c:v>1902</c:v>
                </c:pt>
                <c:pt idx="152">
                  <c:v>1903</c:v>
                </c:pt>
                <c:pt idx="153">
                  <c:v>1904</c:v>
                </c:pt>
                <c:pt idx="154">
                  <c:v>1905</c:v>
                </c:pt>
                <c:pt idx="155">
                  <c:v>1906</c:v>
                </c:pt>
                <c:pt idx="156">
                  <c:v>1907</c:v>
                </c:pt>
                <c:pt idx="157">
                  <c:v>1908</c:v>
                </c:pt>
                <c:pt idx="158">
                  <c:v>1909</c:v>
                </c:pt>
                <c:pt idx="159">
                  <c:v>1910</c:v>
                </c:pt>
                <c:pt idx="160">
                  <c:v>1911</c:v>
                </c:pt>
                <c:pt idx="161">
                  <c:v>1912</c:v>
                </c:pt>
                <c:pt idx="162">
                  <c:v>1913</c:v>
                </c:pt>
                <c:pt idx="163">
                  <c:v>1914</c:v>
                </c:pt>
                <c:pt idx="164">
                  <c:v>1915</c:v>
                </c:pt>
                <c:pt idx="165">
                  <c:v>1916</c:v>
                </c:pt>
                <c:pt idx="166">
                  <c:v>1917</c:v>
                </c:pt>
                <c:pt idx="167">
                  <c:v>1918</c:v>
                </c:pt>
                <c:pt idx="168">
                  <c:v>1919</c:v>
                </c:pt>
                <c:pt idx="169">
                  <c:v>1920</c:v>
                </c:pt>
                <c:pt idx="170">
                  <c:v>1921</c:v>
                </c:pt>
                <c:pt idx="171">
                  <c:v>1922</c:v>
                </c:pt>
                <c:pt idx="172">
                  <c:v>1923</c:v>
                </c:pt>
                <c:pt idx="173">
                  <c:v>1924</c:v>
                </c:pt>
                <c:pt idx="174">
                  <c:v>1925</c:v>
                </c:pt>
                <c:pt idx="175">
                  <c:v>1926</c:v>
                </c:pt>
                <c:pt idx="176">
                  <c:v>1927</c:v>
                </c:pt>
                <c:pt idx="177">
                  <c:v>1928</c:v>
                </c:pt>
                <c:pt idx="178">
                  <c:v>1929</c:v>
                </c:pt>
                <c:pt idx="179">
                  <c:v>1930</c:v>
                </c:pt>
                <c:pt idx="180">
                  <c:v>1931</c:v>
                </c:pt>
                <c:pt idx="181">
                  <c:v>1932</c:v>
                </c:pt>
                <c:pt idx="182">
                  <c:v>1933</c:v>
                </c:pt>
                <c:pt idx="183">
                  <c:v>1934</c:v>
                </c:pt>
                <c:pt idx="184">
                  <c:v>1935</c:v>
                </c:pt>
                <c:pt idx="185">
                  <c:v>1936</c:v>
                </c:pt>
                <c:pt idx="186">
                  <c:v>1937</c:v>
                </c:pt>
                <c:pt idx="187">
                  <c:v>1938</c:v>
                </c:pt>
                <c:pt idx="188">
                  <c:v>1939</c:v>
                </c:pt>
                <c:pt idx="189">
                  <c:v>1940</c:v>
                </c:pt>
                <c:pt idx="190">
                  <c:v>1941</c:v>
                </c:pt>
                <c:pt idx="191">
                  <c:v>1942</c:v>
                </c:pt>
                <c:pt idx="192">
                  <c:v>1943</c:v>
                </c:pt>
                <c:pt idx="193">
                  <c:v>1944</c:v>
                </c:pt>
                <c:pt idx="194">
                  <c:v>1945</c:v>
                </c:pt>
                <c:pt idx="195">
                  <c:v>1946</c:v>
                </c:pt>
                <c:pt idx="196">
                  <c:v>1947</c:v>
                </c:pt>
                <c:pt idx="197">
                  <c:v>1948</c:v>
                </c:pt>
                <c:pt idx="198">
                  <c:v>1949</c:v>
                </c:pt>
                <c:pt idx="199">
                  <c:v>1950</c:v>
                </c:pt>
                <c:pt idx="200">
                  <c:v>1951</c:v>
                </c:pt>
                <c:pt idx="201">
                  <c:v>1952</c:v>
                </c:pt>
                <c:pt idx="202">
                  <c:v>1953</c:v>
                </c:pt>
                <c:pt idx="203">
                  <c:v>1954</c:v>
                </c:pt>
                <c:pt idx="204">
                  <c:v>1955</c:v>
                </c:pt>
                <c:pt idx="205">
                  <c:v>1956</c:v>
                </c:pt>
                <c:pt idx="206">
                  <c:v>1957</c:v>
                </c:pt>
                <c:pt idx="207">
                  <c:v>1958</c:v>
                </c:pt>
                <c:pt idx="208">
                  <c:v>1959</c:v>
                </c:pt>
                <c:pt idx="209">
                  <c:v>1960</c:v>
                </c:pt>
                <c:pt idx="210">
                  <c:v>1961</c:v>
                </c:pt>
                <c:pt idx="211">
                  <c:v>1962</c:v>
                </c:pt>
                <c:pt idx="212">
                  <c:v>1963</c:v>
                </c:pt>
                <c:pt idx="213">
                  <c:v>1964</c:v>
                </c:pt>
                <c:pt idx="214">
                  <c:v>1965</c:v>
                </c:pt>
                <c:pt idx="215">
                  <c:v>1966</c:v>
                </c:pt>
                <c:pt idx="216">
                  <c:v>1967</c:v>
                </c:pt>
                <c:pt idx="217">
                  <c:v>1968</c:v>
                </c:pt>
                <c:pt idx="218">
                  <c:v>1969</c:v>
                </c:pt>
                <c:pt idx="219">
                  <c:v>1970</c:v>
                </c:pt>
                <c:pt idx="220">
                  <c:v>1971</c:v>
                </c:pt>
                <c:pt idx="221">
                  <c:v>1972</c:v>
                </c:pt>
                <c:pt idx="222">
                  <c:v>1973</c:v>
                </c:pt>
                <c:pt idx="223">
                  <c:v>1974</c:v>
                </c:pt>
                <c:pt idx="224">
                  <c:v>1975</c:v>
                </c:pt>
                <c:pt idx="225">
                  <c:v>1976</c:v>
                </c:pt>
                <c:pt idx="226">
                  <c:v>1977</c:v>
                </c:pt>
                <c:pt idx="227">
                  <c:v>1978</c:v>
                </c:pt>
                <c:pt idx="228">
                  <c:v>1979</c:v>
                </c:pt>
                <c:pt idx="229">
                  <c:v>1980</c:v>
                </c:pt>
                <c:pt idx="230">
                  <c:v>1981</c:v>
                </c:pt>
                <c:pt idx="231">
                  <c:v>1982</c:v>
                </c:pt>
                <c:pt idx="232">
                  <c:v>1983</c:v>
                </c:pt>
                <c:pt idx="233">
                  <c:v>1984</c:v>
                </c:pt>
                <c:pt idx="234">
                  <c:v>1985</c:v>
                </c:pt>
                <c:pt idx="235">
                  <c:v>1986</c:v>
                </c:pt>
                <c:pt idx="236">
                  <c:v>1987</c:v>
                </c:pt>
                <c:pt idx="237">
                  <c:v>1988</c:v>
                </c:pt>
                <c:pt idx="238">
                  <c:v>1989</c:v>
                </c:pt>
                <c:pt idx="239">
                  <c:v>1990</c:v>
                </c:pt>
                <c:pt idx="240">
                  <c:v>1991</c:v>
                </c:pt>
                <c:pt idx="241">
                  <c:v>1992</c:v>
                </c:pt>
                <c:pt idx="242">
                  <c:v>1993</c:v>
                </c:pt>
                <c:pt idx="243">
                  <c:v>1994</c:v>
                </c:pt>
                <c:pt idx="244">
                  <c:v>1995</c:v>
                </c:pt>
                <c:pt idx="245">
                  <c:v>1996</c:v>
                </c:pt>
                <c:pt idx="246">
                  <c:v>1997</c:v>
                </c:pt>
                <c:pt idx="247">
                  <c:v>1998</c:v>
                </c:pt>
                <c:pt idx="248">
                  <c:v>1999</c:v>
                </c:pt>
                <c:pt idx="249">
                  <c:v>2000</c:v>
                </c:pt>
                <c:pt idx="250">
                  <c:v>2001</c:v>
                </c:pt>
                <c:pt idx="251">
                  <c:v>2002</c:v>
                </c:pt>
                <c:pt idx="252">
                  <c:v>2003</c:v>
                </c:pt>
                <c:pt idx="253">
                  <c:v>2004</c:v>
                </c:pt>
                <c:pt idx="254">
                  <c:v>2005</c:v>
                </c:pt>
                <c:pt idx="255">
                  <c:v>2006</c:v>
                </c:pt>
                <c:pt idx="256">
                  <c:v>2007</c:v>
                </c:pt>
                <c:pt idx="257">
                  <c:v>2008</c:v>
                </c:pt>
                <c:pt idx="258">
                  <c:v>2009</c:v>
                </c:pt>
                <c:pt idx="259">
                  <c:v>2010</c:v>
                </c:pt>
                <c:pt idx="260">
                  <c:v>2011</c:v>
                </c:pt>
                <c:pt idx="261">
                  <c:v>2012</c:v>
                </c:pt>
                <c:pt idx="262">
                  <c:v>2013</c:v>
                </c:pt>
                <c:pt idx="263">
                  <c:v>2014</c:v>
                </c:pt>
              </c:numCache>
            </c:numRef>
          </c:xVal>
          <c:yVal>
            <c:numRef>
              <c:f>'Emissions (CDIAC) + SUESS'!$G$6:$G$269</c:f>
              <c:numCache>
                <c:formatCode>0.000</c:formatCode>
                <c:ptCount val="264"/>
                <c:pt idx="0">
                  <c:v>1.4150943396226414E-3</c:v>
                </c:pt>
                <c:pt idx="1">
                  <c:v>1.4150943396226414E-3</c:v>
                </c:pt>
                <c:pt idx="2">
                  <c:v>1.4150943396226414E-3</c:v>
                </c:pt>
                <c:pt idx="3">
                  <c:v>1.4150943396226414E-3</c:v>
                </c:pt>
                <c:pt idx="4">
                  <c:v>1.4150943396226414E-3</c:v>
                </c:pt>
                <c:pt idx="5">
                  <c:v>1.4150943396226414E-3</c:v>
                </c:pt>
                <c:pt idx="6">
                  <c:v>1.4150943396226414E-3</c:v>
                </c:pt>
                <c:pt idx="7">
                  <c:v>1.4150943396226414E-3</c:v>
                </c:pt>
                <c:pt idx="8">
                  <c:v>1.4150943396226414E-3</c:v>
                </c:pt>
                <c:pt idx="9">
                  <c:v>1.4150943396226414E-3</c:v>
                </c:pt>
                <c:pt idx="10">
                  <c:v>1.4150943396226414E-3</c:v>
                </c:pt>
                <c:pt idx="11">
                  <c:v>1.4150943396226414E-3</c:v>
                </c:pt>
                <c:pt idx="12">
                  <c:v>1.4150943396226414E-3</c:v>
                </c:pt>
                <c:pt idx="13">
                  <c:v>1.4150943396226414E-3</c:v>
                </c:pt>
                <c:pt idx="14">
                  <c:v>1.4150943396226414E-3</c:v>
                </c:pt>
                <c:pt idx="15">
                  <c:v>1.4150943396226414E-3</c:v>
                </c:pt>
                <c:pt idx="16">
                  <c:v>1.4150943396226414E-3</c:v>
                </c:pt>
                <c:pt idx="17">
                  <c:v>1.4150943396226414E-3</c:v>
                </c:pt>
                <c:pt idx="18">
                  <c:v>1.4150943396226414E-3</c:v>
                </c:pt>
                <c:pt idx="19">
                  <c:v>1.4150943396226414E-3</c:v>
                </c:pt>
                <c:pt idx="20">
                  <c:v>1.8867924528301887E-3</c:v>
                </c:pt>
                <c:pt idx="21">
                  <c:v>1.8867924528301887E-3</c:v>
                </c:pt>
                <c:pt idx="22">
                  <c:v>1.8867924528301887E-3</c:v>
                </c:pt>
                <c:pt idx="23">
                  <c:v>1.8867924528301887E-3</c:v>
                </c:pt>
                <c:pt idx="24">
                  <c:v>1.8867924528301887E-3</c:v>
                </c:pt>
                <c:pt idx="25">
                  <c:v>1.8867924528301887E-3</c:v>
                </c:pt>
                <c:pt idx="26">
                  <c:v>1.8867924528301887E-3</c:v>
                </c:pt>
                <c:pt idx="27">
                  <c:v>1.8867924528301887E-3</c:v>
                </c:pt>
                <c:pt idx="28">
                  <c:v>1.8867924528301887E-3</c:v>
                </c:pt>
                <c:pt idx="29">
                  <c:v>1.8867924528301887E-3</c:v>
                </c:pt>
                <c:pt idx="30">
                  <c:v>2.3584905660377358E-3</c:v>
                </c:pt>
                <c:pt idx="31">
                  <c:v>2.3584905660377358E-3</c:v>
                </c:pt>
                <c:pt idx="32">
                  <c:v>2.3584905660377358E-3</c:v>
                </c:pt>
                <c:pt idx="33">
                  <c:v>2.3584905660377358E-3</c:v>
                </c:pt>
                <c:pt idx="34">
                  <c:v>2.3584905660377358E-3</c:v>
                </c:pt>
                <c:pt idx="35">
                  <c:v>2.3584905660377358E-3</c:v>
                </c:pt>
                <c:pt idx="36">
                  <c:v>2.3584905660377358E-3</c:v>
                </c:pt>
                <c:pt idx="37">
                  <c:v>2.3584905660377358E-3</c:v>
                </c:pt>
                <c:pt idx="38">
                  <c:v>2.3584905660377358E-3</c:v>
                </c:pt>
                <c:pt idx="39">
                  <c:v>2.3584905660377358E-3</c:v>
                </c:pt>
                <c:pt idx="40">
                  <c:v>2.8301886792452828E-3</c:v>
                </c:pt>
                <c:pt idx="41">
                  <c:v>2.8301886792452828E-3</c:v>
                </c:pt>
                <c:pt idx="42">
                  <c:v>2.8301886792452828E-3</c:v>
                </c:pt>
                <c:pt idx="43">
                  <c:v>2.8301886792452828E-3</c:v>
                </c:pt>
                <c:pt idx="44">
                  <c:v>2.8301886792452828E-3</c:v>
                </c:pt>
                <c:pt idx="45">
                  <c:v>2.8301886792452828E-3</c:v>
                </c:pt>
                <c:pt idx="46">
                  <c:v>3.3018867924528303E-3</c:v>
                </c:pt>
                <c:pt idx="47">
                  <c:v>3.3018867924528303E-3</c:v>
                </c:pt>
                <c:pt idx="48">
                  <c:v>3.3018867924528303E-3</c:v>
                </c:pt>
                <c:pt idx="49">
                  <c:v>3.7735849056603774E-3</c:v>
                </c:pt>
                <c:pt idx="50">
                  <c:v>3.7735849056603774E-3</c:v>
                </c:pt>
                <c:pt idx="51">
                  <c:v>4.7169811320754715E-3</c:v>
                </c:pt>
                <c:pt idx="52">
                  <c:v>4.2452830188679245E-3</c:v>
                </c:pt>
                <c:pt idx="53">
                  <c:v>4.2452830188679245E-3</c:v>
                </c:pt>
                <c:pt idx="54">
                  <c:v>4.2452830188679245E-3</c:v>
                </c:pt>
                <c:pt idx="55">
                  <c:v>4.7169811320754715E-3</c:v>
                </c:pt>
                <c:pt idx="56">
                  <c:v>4.7169811320754715E-3</c:v>
                </c:pt>
                <c:pt idx="57">
                  <c:v>4.7169811320754715E-3</c:v>
                </c:pt>
                <c:pt idx="58">
                  <c:v>4.7169811320754715E-3</c:v>
                </c:pt>
                <c:pt idx="59">
                  <c:v>4.7169811320754715E-3</c:v>
                </c:pt>
                <c:pt idx="60">
                  <c:v>5.1886792452830186E-3</c:v>
                </c:pt>
                <c:pt idx="61">
                  <c:v>5.1886792452830186E-3</c:v>
                </c:pt>
                <c:pt idx="62">
                  <c:v>5.1886792452830186E-3</c:v>
                </c:pt>
                <c:pt idx="63">
                  <c:v>5.1886792452830186E-3</c:v>
                </c:pt>
                <c:pt idx="64">
                  <c:v>5.6603773584905656E-3</c:v>
                </c:pt>
                <c:pt idx="65">
                  <c:v>6.1320754716981136E-3</c:v>
                </c:pt>
                <c:pt idx="66">
                  <c:v>6.6037735849056606E-3</c:v>
                </c:pt>
                <c:pt idx="67">
                  <c:v>6.6037735849056606E-3</c:v>
                </c:pt>
                <c:pt idx="68">
                  <c:v>6.6037735849056606E-3</c:v>
                </c:pt>
                <c:pt idx="69">
                  <c:v>6.6037735849056606E-3</c:v>
                </c:pt>
                <c:pt idx="70">
                  <c:v>6.6037735849056606E-3</c:v>
                </c:pt>
                <c:pt idx="71">
                  <c:v>7.0754716981132077E-3</c:v>
                </c:pt>
                <c:pt idx="72">
                  <c:v>7.5471698113207548E-3</c:v>
                </c:pt>
                <c:pt idx="73">
                  <c:v>7.5471698113207548E-3</c:v>
                </c:pt>
                <c:pt idx="74">
                  <c:v>8.0188679245283018E-3</c:v>
                </c:pt>
                <c:pt idx="75">
                  <c:v>8.0188679245283018E-3</c:v>
                </c:pt>
                <c:pt idx="76">
                  <c:v>8.4905660377358489E-3</c:v>
                </c:pt>
                <c:pt idx="77">
                  <c:v>8.4905660377358489E-3</c:v>
                </c:pt>
                <c:pt idx="78">
                  <c:v>8.4905660377358489E-3</c:v>
                </c:pt>
                <c:pt idx="79">
                  <c:v>1.1320754716981131E-2</c:v>
                </c:pt>
                <c:pt idx="80">
                  <c:v>1.0849056603773584E-2</c:v>
                </c:pt>
                <c:pt idx="81">
                  <c:v>1.0849056603773584E-2</c:v>
                </c:pt>
                <c:pt idx="82">
                  <c:v>1.1320754716981131E-2</c:v>
                </c:pt>
                <c:pt idx="83">
                  <c:v>1.1320754716981131E-2</c:v>
                </c:pt>
                <c:pt idx="84">
                  <c:v>1.179245283018868E-2</c:v>
                </c:pt>
                <c:pt idx="85">
                  <c:v>1.3679245283018868E-2</c:v>
                </c:pt>
                <c:pt idx="86">
                  <c:v>1.3679245283018868E-2</c:v>
                </c:pt>
                <c:pt idx="87">
                  <c:v>1.4150943396226415E-2</c:v>
                </c:pt>
                <c:pt idx="88">
                  <c:v>1.4622641509433962E-2</c:v>
                </c:pt>
                <c:pt idx="89">
                  <c:v>1.5566037735849057E-2</c:v>
                </c:pt>
                <c:pt idx="90">
                  <c:v>1.6037735849056604E-2</c:v>
                </c:pt>
                <c:pt idx="91">
                  <c:v>1.6981132075471698E-2</c:v>
                </c:pt>
                <c:pt idx="92">
                  <c:v>1.7452830188679245E-2</c:v>
                </c:pt>
                <c:pt idx="93">
                  <c:v>1.8396226415094339E-2</c:v>
                </c:pt>
                <c:pt idx="94">
                  <c:v>2.0283018867924527E-2</c:v>
                </c:pt>
                <c:pt idx="95">
                  <c:v>2.0283018867924527E-2</c:v>
                </c:pt>
                <c:pt idx="96">
                  <c:v>2.1698113207547168E-2</c:v>
                </c:pt>
                <c:pt idx="97">
                  <c:v>2.2169811320754716E-2</c:v>
                </c:pt>
                <c:pt idx="98">
                  <c:v>2.358490566037736E-2</c:v>
                </c:pt>
                <c:pt idx="99">
                  <c:v>2.5471698113207548E-2</c:v>
                </c:pt>
                <c:pt idx="100">
                  <c:v>2.5471698113207548E-2</c:v>
                </c:pt>
                <c:pt idx="101">
                  <c:v>2.688679245283019E-2</c:v>
                </c:pt>
                <c:pt idx="102">
                  <c:v>2.7830188679245284E-2</c:v>
                </c:pt>
                <c:pt idx="103">
                  <c:v>3.2547169811320754E-2</c:v>
                </c:pt>
                <c:pt idx="104">
                  <c:v>3.3490566037735849E-2</c:v>
                </c:pt>
                <c:pt idx="105">
                  <c:v>3.5849056603773584E-2</c:v>
                </c:pt>
                <c:pt idx="106">
                  <c:v>3.6320754716981131E-2</c:v>
                </c:pt>
                <c:pt idx="107">
                  <c:v>3.6792452830188678E-2</c:v>
                </c:pt>
                <c:pt idx="108">
                  <c:v>3.9150943396226413E-2</c:v>
                </c:pt>
                <c:pt idx="109">
                  <c:v>4.292452830188679E-2</c:v>
                </c:pt>
                <c:pt idx="110">
                  <c:v>4.4811320754716978E-2</c:v>
                </c:pt>
                <c:pt idx="111">
                  <c:v>4.5754716981132072E-2</c:v>
                </c:pt>
                <c:pt idx="112">
                  <c:v>4.9056603773584909E-2</c:v>
                </c:pt>
                <c:pt idx="113">
                  <c:v>5.2830188679245285E-2</c:v>
                </c:pt>
                <c:pt idx="114">
                  <c:v>5.6132075471698115E-2</c:v>
                </c:pt>
                <c:pt idx="115">
                  <c:v>5.7547169811320756E-2</c:v>
                </c:pt>
                <c:pt idx="116">
                  <c:v>6.1320754716981132E-2</c:v>
                </c:pt>
                <c:pt idx="117">
                  <c:v>6.3679245283018868E-2</c:v>
                </c:pt>
                <c:pt idx="118">
                  <c:v>6.6981132075471697E-2</c:v>
                </c:pt>
                <c:pt idx="119">
                  <c:v>6.9339622641509432E-2</c:v>
                </c:pt>
                <c:pt idx="120">
                  <c:v>7.3584905660377356E-2</c:v>
                </c:pt>
                <c:pt idx="121">
                  <c:v>8.1603773584905656E-2</c:v>
                </c:pt>
                <c:pt idx="122">
                  <c:v>8.6792452830188674E-2</c:v>
                </c:pt>
                <c:pt idx="123">
                  <c:v>8.2075471698113203E-2</c:v>
                </c:pt>
                <c:pt idx="124">
                  <c:v>8.8679245283018862E-2</c:v>
                </c:pt>
                <c:pt idx="125">
                  <c:v>9.0094339622641503E-2</c:v>
                </c:pt>
                <c:pt idx="126">
                  <c:v>9.1509433962264145E-2</c:v>
                </c:pt>
                <c:pt idx="127">
                  <c:v>9.2452830188679239E-2</c:v>
                </c:pt>
                <c:pt idx="128">
                  <c:v>9.9056603773584911E-2</c:v>
                </c:pt>
                <c:pt idx="129">
                  <c:v>0.11132075471698114</c:v>
                </c:pt>
                <c:pt idx="130">
                  <c:v>0.11462264150943396</c:v>
                </c:pt>
                <c:pt idx="131">
                  <c:v>0.12075471698113208</c:v>
                </c:pt>
                <c:pt idx="132">
                  <c:v>0.12830188679245283</c:v>
                </c:pt>
                <c:pt idx="133">
                  <c:v>0.12971698113207547</c:v>
                </c:pt>
                <c:pt idx="134">
                  <c:v>0.13066037735849056</c:v>
                </c:pt>
                <c:pt idx="135">
                  <c:v>0.13254716981132075</c:v>
                </c:pt>
                <c:pt idx="136">
                  <c:v>0.13915094339622641</c:v>
                </c:pt>
                <c:pt idx="137">
                  <c:v>0.15424528301886792</c:v>
                </c:pt>
                <c:pt idx="138">
                  <c:v>0.15424528301886792</c:v>
                </c:pt>
                <c:pt idx="139">
                  <c:v>0.16792452830188678</c:v>
                </c:pt>
                <c:pt idx="140">
                  <c:v>0.17547169811320754</c:v>
                </c:pt>
                <c:pt idx="141">
                  <c:v>0.17641509433962263</c:v>
                </c:pt>
                <c:pt idx="142">
                  <c:v>0.17452830188679244</c:v>
                </c:pt>
                <c:pt idx="143">
                  <c:v>0.18066037735849055</c:v>
                </c:pt>
                <c:pt idx="144">
                  <c:v>0.19150943396226416</c:v>
                </c:pt>
                <c:pt idx="145">
                  <c:v>0.19764150943396228</c:v>
                </c:pt>
                <c:pt idx="146">
                  <c:v>0.20754716981132076</c:v>
                </c:pt>
                <c:pt idx="147">
                  <c:v>0.21933962264150944</c:v>
                </c:pt>
                <c:pt idx="148">
                  <c:v>0.23915094339622642</c:v>
                </c:pt>
                <c:pt idx="149">
                  <c:v>0.25188679245283019</c:v>
                </c:pt>
                <c:pt idx="150">
                  <c:v>0.26037735849056604</c:v>
                </c:pt>
                <c:pt idx="151">
                  <c:v>0.26698113207547169</c:v>
                </c:pt>
                <c:pt idx="152">
                  <c:v>0.29103773584905662</c:v>
                </c:pt>
                <c:pt idx="153">
                  <c:v>0.29433962264150942</c:v>
                </c:pt>
                <c:pt idx="154">
                  <c:v>0.31273584905660379</c:v>
                </c:pt>
                <c:pt idx="155">
                  <c:v>0.33349056603773586</c:v>
                </c:pt>
                <c:pt idx="156">
                  <c:v>0.36981132075471695</c:v>
                </c:pt>
                <c:pt idx="157">
                  <c:v>0.35377358490566035</c:v>
                </c:pt>
                <c:pt idx="158">
                  <c:v>0.37028301886792453</c:v>
                </c:pt>
                <c:pt idx="159">
                  <c:v>0.38632075471698113</c:v>
                </c:pt>
                <c:pt idx="160">
                  <c:v>0.39433962264150946</c:v>
                </c:pt>
                <c:pt idx="161">
                  <c:v>0.41462264150943395</c:v>
                </c:pt>
                <c:pt idx="162">
                  <c:v>0.44481132075471697</c:v>
                </c:pt>
                <c:pt idx="163">
                  <c:v>0.40094339622641512</c:v>
                </c:pt>
                <c:pt idx="164">
                  <c:v>0.39528301886792455</c:v>
                </c:pt>
                <c:pt idx="165">
                  <c:v>0.42499999999999999</c:v>
                </c:pt>
                <c:pt idx="166">
                  <c:v>0.45047169811320753</c:v>
                </c:pt>
                <c:pt idx="167">
                  <c:v>0.44150943396226416</c:v>
                </c:pt>
                <c:pt idx="168">
                  <c:v>0.38018867924528305</c:v>
                </c:pt>
                <c:pt idx="169">
                  <c:v>0.43962264150943398</c:v>
                </c:pt>
                <c:pt idx="170">
                  <c:v>0.37877358490566038</c:v>
                </c:pt>
                <c:pt idx="171">
                  <c:v>0.39858490566037735</c:v>
                </c:pt>
                <c:pt idx="172">
                  <c:v>0.45754716981132076</c:v>
                </c:pt>
                <c:pt idx="173">
                  <c:v>0.45424528301886791</c:v>
                </c:pt>
                <c:pt idx="174">
                  <c:v>0.45990566037735847</c:v>
                </c:pt>
                <c:pt idx="175">
                  <c:v>0.46367924528301885</c:v>
                </c:pt>
                <c:pt idx="176">
                  <c:v>0.50094339622641515</c:v>
                </c:pt>
                <c:pt idx="177">
                  <c:v>0.50235849056603776</c:v>
                </c:pt>
                <c:pt idx="178">
                  <c:v>0.54009433962264153</c:v>
                </c:pt>
                <c:pt idx="179">
                  <c:v>0.49669811320754714</c:v>
                </c:pt>
                <c:pt idx="180">
                  <c:v>0.44339622641509435</c:v>
                </c:pt>
                <c:pt idx="181">
                  <c:v>0.39952830188679245</c:v>
                </c:pt>
                <c:pt idx="182">
                  <c:v>0.42122641509433961</c:v>
                </c:pt>
                <c:pt idx="183">
                  <c:v>0.45896226415094338</c:v>
                </c:pt>
                <c:pt idx="184">
                  <c:v>0.48443396226415092</c:v>
                </c:pt>
                <c:pt idx="185">
                  <c:v>0.53301886792452835</c:v>
                </c:pt>
                <c:pt idx="186">
                  <c:v>0.57028301886792454</c:v>
                </c:pt>
                <c:pt idx="187">
                  <c:v>0.53867924528301891</c:v>
                </c:pt>
                <c:pt idx="188">
                  <c:v>0.56226415094339621</c:v>
                </c:pt>
                <c:pt idx="189">
                  <c:v>0.61273584905660372</c:v>
                </c:pt>
                <c:pt idx="190">
                  <c:v>0.62924528301886795</c:v>
                </c:pt>
                <c:pt idx="191">
                  <c:v>0.63301886792452833</c:v>
                </c:pt>
                <c:pt idx="192">
                  <c:v>0.65613207547169816</c:v>
                </c:pt>
                <c:pt idx="193">
                  <c:v>0.65235849056603779</c:v>
                </c:pt>
                <c:pt idx="194">
                  <c:v>0.54716981132075471</c:v>
                </c:pt>
                <c:pt idx="195">
                  <c:v>0.58396226415094343</c:v>
                </c:pt>
                <c:pt idx="196">
                  <c:v>0.65660377358490563</c:v>
                </c:pt>
                <c:pt idx="197">
                  <c:v>0.69292452830188678</c:v>
                </c:pt>
                <c:pt idx="198">
                  <c:v>0.66933962264150948</c:v>
                </c:pt>
                <c:pt idx="199">
                  <c:v>0.76886792452830188</c:v>
                </c:pt>
                <c:pt idx="200">
                  <c:v>0.83349056603773586</c:v>
                </c:pt>
                <c:pt idx="201">
                  <c:v>0.84669811320754718</c:v>
                </c:pt>
                <c:pt idx="202">
                  <c:v>0.86839622641509429</c:v>
                </c:pt>
                <c:pt idx="203">
                  <c:v>0.87971698113207553</c:v>
                </c:pt>
                <c:pt idx="204">
                  <c:v>0.96320754716981127</c:v>
                </c:pt>
                <c:pt idx="205">
                  <c:v>1.0268867924528302</c:v>
                </c:pt>
                <c:pt idx="206">
                  <c:v>1.070754716981132</c:v>
                </c:pt>
                <c:pt idx="207">
                  <c:v>1.0990566037735849</c:v>
                </c:pt>
                <c:pt idx="208">
                  <c:v>1.1575471698113207</c:v>
                </c:pt>
                <c:pt idx="209">
                  <c:v>1.2117924528301887</c:v>
                </c:pt>
                <c:pt idx="210">
                  <c:v>1.2169811320754718</c:v>
                </c:pt>
                <c:pt idx="211">
                  <c:v>1.2669811320754718</c:v>
                </c:pt>
                <c:pt idx="212">
                  <c:v>1.3363207547169811</c:v>
                </c:pt>
                <c:pt idx="213">
                  <c:v>1.4127358490566038</c:v>
                </c:pt>
                <c:pt idx="214">
                  <c:v>1.4764150943396226</c:v>
                </c:pt>
                <c:pt idx="215">
                  <c:v>1.5509433962264152</c:v>
                </c:pt>
                <c:pt idx="216">
                  <c:v>1.6004716981132074</c:v>
                </c:pt>
                <c:pt idx="217">
                  <c:v>1.6820754716981132</c:v>
                </c:pt>
                <c:pt idx="218">
                  <c:v>1.7830188679245282</c:v>
                </c:pt>
                <c:pt idx="219">
                  <c:v>1.9117924528301886</c:v>
                </c:pt>
                <c:pt idx="220">
                  <c:v>1.9849056603773585</c:v>
                </c:pt>
                <c:pt idx="221">
                  <c:v>2.0641509433962266</c:v>
                </c:pt>
                <c:pt idx="222">
                  <c:v>2.1764150943396228</c:v>
                </c:pt>
                <c:pt idx="223">
                  <c:v>2.1806603773584907</c:v>
                </c:pt>
                <c:pt idx="224">
                  <c:v>2.1679245283018869</c:v>
                </c:pt>
                <c:pt idx="225">
                  <c:v>2.2943396226415094</c:v>
                </c:pt>
                <c:pt idx="226">
                  <c:v>2.3660377358490567</c:v>
                </c:pt>
                <c:pt idx="227">
                  <c:v>2.3933962264150943</c:v>
                </c:pt>
                <c:pt idx="228">
                  <c:v>2.5268867924528302</c:v>
                </c:pt>
                <c:pt idx="229">
                  <c:v>2.5004716981132074</c:v>
                </c:pt>
                <c:pt idx="230">
                  <c:v>2.4235849056603773</c:v>
                </c:pt>
                <c:pt idx="231">
                  <c:v>2.4028301886792454</c:v>
                </c:pt>
                <c:pt idx="232">
                  <c:v>2.3938679245283021</c:v>
                </c:pt>
                <c:pt idx="233">
                  <c:v>2.4801886792452832</c:v>
                </c:pt>
                <c:pt idx="234">
                  <c:v>2.5551886792452829</c:v>
                </c:pt>
                <c:pt idx="235">
                  <c:v>2.6334905660377359</c:v>
                </c:pt>
                <c:pt idx="236">
                  <c:v>2.7004716981132075</c:v>
                </c:pt>
                <c:pt idx="237">
                  <c:v>2.8</c:v>
                </c:pt>
                <c:pt idx="238">
                  <c:v>2.861320754716981</c:v>
                </c:pt>
                <c:pt idx="239">
                  <c:v>2.8650943396226416</c:v>
                </c:pt>
                <c:pt idx="240">
                  <c:v>2.8971698113207549</c:v>
                </c:pt>
                <c:pt idx="241">
                  <c:v>2.8669811320754719</c:v>
                </c:pt>
                <c:pt idx="242">
                  <c:v>2.8632075471698113</c:v>
                </c:pt>
                <c:pt idx="243">
                  <c:v>2.9122641509433964</c:v>
                </c:pt>
                <c:pt idx="244">
                  <c:v>2.9740566037735849</c:v>
                </c:pt>
                <c:pt idx="245">
                  <c:v>3.0415094339622644</c:v>
                </c:pt>
                <c:pt idx="246">
                  <c:v>3.0924528301886793</c:v>
                </c:pt>
                <c:pt idx="247">
                  <c:v>3.1018867924528304</c:v>
                </c:pt>
                <c:pt idx="248">
                  <c:v>3.094811320754717</c:v>
                </c:pt>
                <c:pt idx="249">
                  <c:v>3.175943396226415</c:v>
                </c:pt>
                <c:pt idx="250">
                  <c:v>3.2514150943396225</c:v>
                </c:pt>
                <c:pt idx="251">
                  <c:v>3.2990566037735851</c:v>
                </c:pt>
                <c:pt idx="252">
                  <c:v>3.479245283018868</c:v>
                </c:pt>
                <c:pt idx="253">
                  <c:v>3.6523584905660376</c:v>
                </c:pt>
                <c:pt idx="254">
                  <c:v>3.7933962264150942</c:v>
                </c:pt>
                <c:pt idx="255">
                  <c:v>3.9320754716981132</c:v>
                </c:pt>
                <c:pt idx="256">
                  <c:v>4.0108490566037736</c:v>
                </c:pt>
                <c:pt idx="257">
                  <c:v>4.1396226415094342</c:v>
                </c:pt>
                <c:pt idx="258">
                  <c:v>4.1023584905660373</c:v>
                </c:pt>
                <c:pt idx="259">
                  <c:v>4.3056603773584907</c:v>
                </c:pt>
                <c:pt idx="260">
                  <c:v>4.4825471698113208</c:v>
                </c:pt>
                <c:pt idx="261">
                  <c:v>4.5627358490566037</c:v>
                </c:pt>
                <c:pt idx="262">
                  <c:v>4.6099056603773585</c:v>
                </c:pt>
                <c:pt idx="263">
                  <c:v>4.6485849056603774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18112"/>
        <c:axId val="126018688"/>
      </c:scatterChart>
      <c:valAx>
        <c:axId val="125607232"/>
        <c:scaling>
          <c:orientation val="minMax"/>
          <c:max val="2010"/>
          <c:min val="1870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017536"/>
        <c:crosses val="autoZero"/>
        <c:crossBetween val="midCat"/>
      </c:valAx>
      <c:valAx>
        <c:axId val="126017536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rgbClr val="FF0000"/>
                </a:solidFill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25607232"/>
        <c:crosses val="autoZero"/>
        <c:crossBetween val="midCat"/>
      </c:valAx>
      <c:valAx>
        <c:axId val="126018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018688"/>
        <c:crosses val="autoZero"/>
        <c:crossBetween val="midCat"/>
      </c:valAx>
      <c:valAx>
        <c:axId val="126018688"/>
        <c:scaling>
          <c:orientation val="minMax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rgbClr val="0070C0"/>
                </a:solidFill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26018112"/>
        <c:crosses val="max"/>
        <c:crossBetween val="midCat"/>
      </c:valAx>
    </c:plotArea>
    <c:legend>
      <c:legendPos val="r"/>
      <c:legendEntry>
        <c:idx val="0"/>
        <c:txPr>
          <a:bodyPr/>
          <a:lstStyle/>
          <a:p>
            <a:pPr>
              <a:defRPr sz="1600" b="1">
                <a:solidFill>
                  <a:srgbClr val="FF0000"/>
                </a:solidFill>
                <a:latin typeface="Arial" pitchFamily="34" charset="0"/>
                <a:cs typeface="Arial" pitchFamily="34" charset="0"/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1600" b="1">
                <a:solidFill>
                  <a:srgbClr val="0070C0"/>
                </a:solidFill>
                <a:latin typeface="Arial" pitchFamily="34" charset="0"/>
                <a:cs typeface="Arial" pitchFamily="34" charset="0"/>
              </a:defRPr>
            </a:pPr>
            <a:endParaRPr lang="fr-FR"/>
          </a:p>
        </c:txPr>
      </c:legendEntry>
      <c:layout>
        <c:manualLayout>
          <c:xMode val="edge"/>
          <c:yMode val="edge"/>
          <c:x val="7.6796937080112843E-2"/>
          <c:y val="0.33993111233436291"/>
          <c:w val="0.32108044980615996"/>
          <c:h val="0.23234987913744837"/>
        </c:manualLayout>
      </c:layout>
      <c:overlay val="0"/>
      <c:spPr>
        <a:solidFill>
          <a:schemeClr val="bg2"/>
        </a:solidFill>
      </c:spPr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2"/>
    </a:solidFill>
    <a:ln w="12700">
      <a:solidFill>
        <a:schemeClr val="tx1"/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29821404647107E-2"/>
          <c:y val="2.8116539608962307E-2"/>
          <c:w val="0.89515387759324472"/>
          <c:h val="0.94376692078207536"/>
        </c:manualLayout>
      </c:layout>
      <c:scatterChart>
        <c:scatterStyle val="smoothMarker"/>
        <c:varyColors val="0"/>
        <c:ser>
          <c:idx val="1"/>
          <c:order val="1"/>
          <c:tx>
            <c:strRef>
              <c:f>'Emissions (CDIAC) + SUESS'!$K$204</c:f>
              <c:strCache>
                <c:ptCount val="1"/>
                <c:pt idx="0">
                  <c:v>  Effet Suess  estimation 10 années précedentes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'Emissions (CDIAC) + SUESS'!$I$205:$I$270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xVal>
          <c:yVal>
            <c:numRef>
              <c:f>'Emissions (CDIAC) + SUESS'!$K$205:$K$270</c:f>
              <c:numCache>
                <c:formatCode>0.0</c:formatCode>
                <c:ptCount val="66"/>
                <c:pt idx="0" formatCode="General">
                  <c:v>-20</c:v>
                </c:pt>
                <c:pt idx="1">
                  <c:v>-20.629451955226049</c:v>
                </c:pt>
                <c:pt idx="2">
                  <c:v>-21.287977903765082</c:v>
                </c:pt>
                <c:pt idx="3">
                  <c:v>-21.942142753307166</c:v>
                </c:pt>
                <c:pt idx="4">
                  <c:v>-22.642825992150019</c:v>
                </c:pt>
                <c:pt idx="5">
                  <c:v>-23.924989097252507</c:v>
                </c:pt>
                <c:pt idx="6">
                  <c:v>-25.290013083296991</c:v>
                </c:pt>
                <c:pt idx="7">
                  <c:v>-26.566361389736876</c:v>
                </c:pt>
                <c:pt idx="8">
                  <c:v>-27.817996801860733</c:v>
                </c:pt>
                <c:pt idx="9">
                  <c:v>-29.322575955807526</c:v>
                </c:pt>
                <c:pt idx="10">
                  <c:v>-30.68759994185201</c:v>
                </c:pt>
                <c:pt idx="11">
                  <c:v>-31.869457770024709</c:v>
                </c:pt>
                <c:pt idx="12">
                  <c:v>-33.164704172118029</c:v>
                </c:pt>
                <c:pt idx="13">
                  <c:v>-34.606774240441922</c:v>
                </c:pt>
                <c:pt idx="14">
                  <c:v>-36.249454862625377</c:v>
                </c:pt>
                <c:pt idx="15">
                  <c:v>-37.831080098851572</c:v>
                </c:pt>
                <c:pt idx="16">
                  <c:v>-39.446140427387704</c:v>
                </c:pt>
                <c:pt idx="17">
                  <c:v>-41.078645151911608</c:v>
                </c:pt>
                <c:pt idx="18">
                  <c:v>-42.875417938653875</c:v>
                </c:pt>
                <c:pt idx="19">
                  <c:v>-44.803023695304539</c:v>
                </c:pt>
                <c:pt idx="20">
                  <c:v>-46.96031399912777</c:v>
                </c:pt>
                <c:pt idx="21">
                  <c:v>-49.326937054804475</c:v>
                </c:pt>
                <c:pt idx="22">
                  <c:v>-51.783689489751417</c:v>
                </c:pt>
                <c:pt idx="23">
                  <c:v>-54.372728594272417</c:v>
                </c:pt>
                <c:pt idx="24">
                  <c:v>-56.739351649949114</c:v>
                </c:pt>
                <c:pt idx="25">
                  <c:v>-58.870475359790674</c:v>
                </c:pt>
                <c:pt idx="26">
                  <c:v>-61.161506032853609</c:v>
                </c:pt>
                <c:pt idx="27">
                  <c:v>-63.520860590202069</c:v>
                </c:pt>
                <c:pt idx="28">
                  <c:v>-65.713039686000869</c:v>
                </c:pt>
                <c:pt idx="29">
                  <c:v>-68.005524058729463</c:v>
                </c:pt>
                <c:pt idx="30">
                  <c:v>-69.819741241459511</c:v>
                </c:pt>
                <c:pt idx="31">
                  <c:v>-71.171681930513145</c:v>
                </c:pt>
                <c:pt idx="32">
                  <c:v>-72.2154382904492</c:v>
                </c:pt>
                <c:pt idx="33">
                  <c:v>-72.885593836313404</c:v>
                </c:pt>
                <c:pt idx="34">
                  <c:v>-73.808693124000584</c:v>
                </c:pt>
                <c:pt idx="35">
                  <c:v>-75.002180549498462</c:v>
                </c:pt>
                <c:pt idx="36">
                  <c:v>-76.047390609100148</c:v>
                </c:pt>
                <c:pt idx="37">
                  <c:v>-77.07806367204536</c:v>
                </c:pt>
                <c:pt idx="38">
                  <c:v>-78.331152783834867</c:v>
                </c:pt>
                <c:pt idx="39">
                  <c:v>-79.36182584678005</c:v>
                </c:pt>
                <c:pt idx="40">
                  <c:v>-80.485535688326777</c:v>
                </c:pt>
                <c:pt idx="41">
                  <c:v>-81.945050152638444</c:v>
                </c:pt>
                <c:pt idx="42">
                  <c:v>-83.375490623637148</c:v>
                </c:pt>
                <c:pt idx="43">
                  <c:v>-84.821921790957973</c:v>
                </c:pt>
                <c:pt idx="44">
                  <c:v>-86.153510684692549</c:v>
                </c:pt>
                <c:pt idx="45">
                  <c:v>-87.444395987788923</c:v>
                </c:pt>
                <c:pt idx="46">
                  <c:v>-88.701846198575382</c:v>
                </c:pt>
                <c:pt idx="47">
                  <c:v>-89.909870620729748</c:v>
                </c:pt>
                <c:pt idx="48">
                  <c:v>-90.840238406745172</c:v>
                </c:pt>
                <c:pt idx="49">
                  <c:v>-91.559819741241441</c:v>
                </c:pt>
                <c:pt idx="50">
                  <c:v>-92.51780782090421</c:v>
                </c:pt>
                <c:pt idx="51">
                  <c:v>-93.609536269806654</c:v>
                </c:pt>
                <c:pt idx="52">
                  <c:v>-94.941125163541216</c:v>
                </c:pt>
                <c:pt idx="53">
                  <c:v>-96.839656926878916</c:v>
                </c:pt>
                <c:pt idx="54">
                  <c:v>-99.120511702282315</c:v>
                </c:pt>
                <c:pt idx="55">
                  <c:v>-101.64558802151475</c:v>
                </c:pt>
                <c:pt idx="56">
                  <c:v>-104.39017299026018</c:v>
                </c:pt>
                <c:pt idx="57">
                  <c:v>-107.22052623927895</c:v>
                </c:pt>
                <c:pt idx="58">
                  <c:v>-110.41866550370693</c:v>
                </c:pt>
                <c:pt idx="59">
                  <c:v>-113.52376798953337</c:v>
                </c:pt>
                <c:pt idx="60">
                  <c:v>-117.00537868876289</c:v>
                </c:pt>
                <c:pt idx="61">
                  <c:v>-120.79953481610697</c:v>
                </c:pt>
                <c:pt idx="62">
                  <c:v>-124.69399622038084</c:v>
                </c:pt>
                <c:pt idx="63">
                  <c:v>-128.17851431894167</c:v>
                </c:pt>
                <c:pt idx="64">
                  <c:v>-131.24872801279253</c:v>
                </c:pt>
                <c:pt idx="65">
                  <c:v>-134.04273877017008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73760"/>
        <c:axId val="127174336"/>
      </c:scatterChart>
      <c:scatterChart>
        <c:scatterStyle val="smoothMarker"/>
        <c:varyColors val="0"/>
        <c:ser>
          <c:idx val="0"/>
          <c:order val="0"/>
          <c:tx>
            <c:strRef>
              <c:f>'Emissions (CDIAC) + SUESS'!$J$204</c:f>
              <c:strCache>
                <c:ptCount val="1"/>
                <c:pt idx="0">
                  <c:v> Anthropique = Cumul des 10 années précédentes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'Emissions (CDIAC) + SUESS'!$I$205:$I$270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xVal>
          <c:yVal>
            <c:numRef>
              <c:f>'Emissions (CDIAC) + SUESS'!$J$205:$J$270</c:f>
              <c:numCache>
                <c:formatCode>0.000</c:formatCode>
                <c:ptCount val="66"/>
                <c:pt idx="0">
                  <c:v>6.4896226415094347</c:v>
                </c:pt>
                <c:pt idx="1">
                  <c:v>6.6938679245283028</c:v>
                </c:pt>
                <c:pt idx="2">
                  <c:v>6.9075471698113216</c:v>
                </c:pt>
                <c:pt idx="3">
                  <c:v>7.1198113207547173</c:v>
                </c:pt>
                <c:pt idx="4">
                  <c:v>7.3471698113207546</c:v>
                </c:pt>
                <c:pt idx="5">
                  <c:v>7.7632075471698112</c:v>
                </c:pt>
                <c:pt idx="6">
                  <c:v>8.2061320754716984</c:v>
                </c:pt>
                <c:pt idx="7">
                  <c:v>8.6202830188679247</c:v>
                </c:pt>
                <c:pt idx="8">
                  <c:v>9.0264150943396224</c:v>
                </c:pt>
                <c:pt idx="9">
                  <c:v>9.5146226415094333</c:v>
                </c:pt>
                <c:pt idx="10">
                  <c:v>9.9575471698113205</c:v>
                </c:pt>
                <c:pt idx="11">
                  <c:v>10.341037735849056</c:v>
                </c:pt>
                <c:pt idx="12">
                  <c:v>10.76132075471698</c:v>
                </c:pt>
                <c:pt idx="13">
                  <c:v>11.229245283018868</c:v>
                </c:pt>
                <c:pt idx="14">
                  <c:v>11.762264150943397</c:v>
                </c:pt>
                <c:pt idx="15">
                  <c:v>12.275471698113208</c:v>
                </c:pt>
                <c:pt idx="16">
                  <c:v>12.799528301886795</c:v>
                </c:pt>
                <c:pt idx="17">
                  <c:v>13.329245283018867</c:v>
                </c:pt>
                <c:pt idx="18">
                  <c:v>13.912264150943397</c:v>
                </c:pt>
                <c:pt idx="19">
                  <c:v>14.537735849056602</c:v>
                </c:pt>
                <c:pt idx="20">
                  <c:v>15.237735849056602</c:v>
                </c:pt>
                <c:pt idx="21">
                  <c:v>16.005660377358492</c:v>
                </c:pt>
                <c:pt idx="22">
                  <c:v>16.802830188679245</c:v>
                </c:pt>
                <c:pt idx="23">
                  <c:v>17.642924528301887</c:v>
                </c:pt>
                <c:pt idx="24">
                  <c:v>18.410849056603773</c:v>
                </c:pt>
                <c:pt idx="25">
                  <c:v>19.10235849056604</c:v>
                </c:pt>
                <c:pt idx="26">
                  <c:v>19.845754716981133</c:v>
                </c:pt>
                <c:pt idx="27">
                  <c:v>20.611320754716985</c:v>
                </c:pt>
                <c:pt idx="28">
                  <c:v>21.322641509433961</c:v>
                </c:pt>
                <c:pt idx="29">
                  <c:v>22.066509433962267</c:v>
                </c:pt>
                <c:pt idx="30">
                  <c:v>22.655188679245285</c:v>
                </c:pt>
                <c:pt idx="31">
                  <c:v>23.093867924528304</c:v>
                </c:pt>
                <c:pt idx="32">
                  <c:v>23.432547169811322</c:v>
                </c:pt>
                <c:pt idx="33">
                  <c:v>23.65</c:v>
                </c:pt>
                <c:pt idx="34">
                  <c:v>23.949528301886794</c:v>
                </c:pt>
                <c:pt idx="35">
                  <c:v>24.336792452830188</c:v>
                </c:pt>
                <c:pt idx="36">
                  <c:v>24.675943396226415</c:v>
                </c:pt>
                <c:pt idx="37">
                  <c:v>25.010377358490569</c:v>
                </c:pt>
                <c:pt idx="38">
                  <c:v>25.416981132075474</c:v>
                </c:pt>
                <c:pt idx="39">
                  <c:v>25.751415094339624</c:v>
                </c:pt>
                <c:pt idx="40">
                  <c:v>26.116037735849059</c:v>
                </c:pt>
                <c:pt idx="41">
                  <c:v>26.589622641509433</c:v>
                </c:pt>
                <c:pt idx="42">
                  <c:v>27.053773584905663</c:v>
                </c:pt>
                <c:pt idx="43">
                  <c:v>27.523113207547169</c:v>
                </c:pt>
                <c:pt idx="44">
                  <c:v>27.955188679245285</c:v>
                </c:pt>
                <c:pt idx="45">
                  <c:v>28.374056603773589</c:v>
                </c:pt>
                <c:pt idx="46">
                  <c:v>28.782075471698118</c:v>
                </c:pt>
                <c:pt idx="47">
                  <c:v>29.174056603773586</c:v>
                </c:pt>
                <c:pt idx="48">
                  <c:v>29.47594339622642</c:v>
                </c:pt>
                <c:pt idx="49">
                  <c:v>29.70943396226415</c:v>
                </c:pt>
                <c:pt idx="50">
                  <c:v>30.020283018867929</c:v>
                </c:pt>
                <c:pt idx="51">
                  <c:v>30.374528301886794</c:v>
                </c:pt>
                <c:pt idx="52">
                  <c:v>30.806603773584907</c:v>
                </c:pt>
                <c:pt idx="53">
                  <c:v>31.422641509433969</c:v>
                </c:pt>
                <c:pt idx="54">
                  <c:v>32.16273584905661</c:v>
                </c:pt>
                <c:pt idx="55">
                  <c:v>32.982075471698117</c:v>
                </c:pt>
                <c:pt idx="56">
                  <c:v>33.872641509433961</c:v>
                </c:pt>
                <c:pt idx="57">
                  <c:v>34.791037735849059</c:v>
                </c:pt>
                <c:pt idx="58">
                  <c:v>35.828773584905662</c:v>
                </c:pt>
                <c:pt idx="59">
                  <c:v>36.836320754716986</c:v>
                </c:pt>
                <c:pt idx="60">
                  <c:v>37.966037735849056</c:v>
                </c:pt>
                <c:pt idx="61">
                  <c:v>39.197169811320755</c:v>
                </c:pt>
                <c:pt idx="62">
                  <c:v>40.46084905660377</c:v>
                </c:pt>
                <c:pt idx="63">
                  <c:v>41.591509433962258</c:v>
                </c:pt>
                <c:pt idx="64">
                  <c:v>42.5877358490566</c:v>
                </c:pt>
                <c:pt idx="65">
                  <c:v>43.494339622641512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75488"/>
        <c:axId val="127174912"/>
      </c:scatterChart>
      <c:valAx>
        <c:axId val="127173760"/>
        <c:scaling>
          <c:orientation val="minMax"/>
          <c:max val="2015"/>
          <c:min val="195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7174336"/>
        <c:crosses val="autoZero"/>
        <c:crossBetween val="midCat"/>
      </c:valAx>
      <c:valAx>
        <c:axId val="12717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fr-FR"/>
          </a:p>
        </c:txPr>
        <c:crossAx val="127173760"/>
        <c:crosses val="autoZero"/>
        <c:crossBetween val="midCat"/>
      </c:valAx>
      <c:valAx>
        <c:axId val="12717491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fr-FR"/>
          </a:p>
        </c:txPr>
        <c:crossAx val="127175488"/>
        <c:crosses val="max"/>
        <c:crossBetween val="midCat"/>
      </c:valAx>
      <c:valAx>
        <c:axId val="127175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1749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876043827174104"/>
          <c:y val="0.73277502520980942"/>
          <c:w val="0.5098715227666254"/>
          <c:h val="0.23206225112978035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80283656996021E-2"/>
          <c:y val="2.6917418351336642E-2"/>
          <c:w val="0.89849080443569607"/>
          <c:h val="0.94616516329732658"/>
        </c:manualLayout>
      </c:layout>
      <c:scatterChart>
        <c:scatterStyle val="smoothMarker"/>
        <c:varyColors val="0"/>
        <c:ser>
          <c:idx val="1"/>
          <c:order val="1"/>
          <c:tx>
            <c:strRef>
              <c:f>'Emissions (CDIAC) + SUESS'!$K$204</c:f>
              <c:strCache>
                <c:ptCount val="1"/>
                <c:pt idx="0">
                  <c:v>  Effet Suess  estimation 10 années précedentes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'Emissions (CDIAC) + SUESS'!$I$205:$I$270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xVal>
          <c:yVal>
            <c:numRef>
              <c:f>'Emissions (CDIAC) + SUESS'!$K$205:$K$270</c:f>
              <c:numCache>
                <c:formatCode>0.0</c:formatCode>
                <c:ptCount val="66"/>
                <c:pt idx="0" formatCode="General">
                  <c:v>-20</c:v>
                </c:pt>
                <c:pt idx="1">
                  <c:v>-20.629451955226049</c:v>
                </c:pt>
                <c:pt idx="2">
                  <c:v>-21.287977903765082</c:v>
                </c:pt>
                <c:pt idx="3">
                  <c:v>-21.942142753307166</c:v>
                </c:pt>
                <c:pt idx="4">
                  <c:v>-22.642825992150019</c:v>
                </c:pt>
                <c:pt idx="5">
                  <c:v>-23.924989097252507</c:v>
                </c:pt>
                <c:pt idx="6">
                  <c:v>-25.290013083296991</c:v>
                </c:pt>
                <c:pt idx="7">
                  <c:v>-26.566361389736876</c:v>
                </c:pt>
                <c:pt idx="8">
                  <c:v>-27.817996801860733</c:v>
                </c:pt>
                <c:pt idx="9">
                  <c:v>-29.322575955807526</c:v>
                </c:pt>
                <c:pt idx="10">
                  <c:v>-30.68759994185201</c:v>
                </c:pt>
                <c:pt idx="11">
                  <c:v>-31.869457770024709</c:v>
                </c:pt>
                <c:pt idx="12">
                  <c:v>-33.164704172118029</c:v>
                </c:pt>
                <c:pt idx="13">
                  <c:v>-34.606774240441922</c:v>
                </c:pt>
                <c:pt idx="14">
                  <c:v>-36.249454862625377</c:v>
                </c:pt>
                <c:pt idx="15">
                  <c:v>-37.831080098851572</c:v>
                </c:pt>
                <c:pt idx="16">
                  <c:v>-39.446140427387704</c:v>
                </c:pt>
                <c:pt idx="17">
                  <c:v>-41.078645151911608</c:v>
                </c:pt>
                <c:pt idx="18">
                  <c:v>-42.875417938653875</c:v>
                </c:pt>
                <c:pt idx="19">
                  <c:v>-44.803023695304539</c:v>
                </c:pt>
                <c:pt idx="20">
                  <c:v>-46.96031399912777</c:v>
                </c:pt>
                <c:pt idx="21">
                  <c:v>-49.326937054804475</c:v>
                </c:pt>
                <c:pt idx="22">
                  <c:v>-51.783689489751417</c:v>
                </c:pt>
                <c:pt idx="23">
                  <c:v>-54.372728594272417</c:v>
                </c:pt>
                <c:pt idx="24">
                  <c:v>-56.739351649949114</c:v>
                </c:pt>
                <c:pt idx="25">
                  <c:v>-58.870475359790674</c:v>
                </c:pt>
                <c:pt idx="26">
                  <c:v>-61.161506032853609</c:v>
                </c:pt>
                <c:pt idx="27">
                  <c:v>-63.520860590202069</c:v>
                </c:pt>
                <c:pt idx="28">
                  <c:v>-65.713039686000869</c:v>
                </c:pt>
                <c:pt idx="29">
                  <c:v>-68.005524058729463</c:v>
                </c:pt>
                <c:pt idx="30">
                  <c:v>-69.819741241459511</c:v>
                </c:pt>
                <c:pt idx="31">
                  <c:v>-71.171681930513145</c:v>
                </c:pt>
                <c:pt idx="32">
                  <c:v>-72.2154382904492</c:v>
                </c:pt>
                <c:pt idx="33">
                  <c:v>-72.885593836313404</c:v>
                </c:pt>
                <c:pt idx="34">
                  <c:v>-73.808693124000584</c:v>
                </c:pt>
                <c:pt idx="35">
                  <c:v>-75.002180549498462</c:v>
                </c:pt>
                <c:pt idx="36">
                  <c:v>-76.047390609100148</c:v>
                </c:pt>
                <c:pt idx="37">
                  <c:v>-77.07806367204536</c:v>
                </c:pt>
                <c:pt idx="38">
                  <c:v>-78.331152783834867</c:v>
                </c:pt>
                <c:pt idx="39">
                  <c:v>-79.36182584678005</c:v>
                </c:pt>
                <c:pt idx="40">
                  <c:v>-80.485535688326777</c:v>
                </c:pt>
                <c:pt idx="41">
                  <c:v>-81.945050152638444</c:v>
                </c:pt>
                <c:pt idx="42">
                  <c:v>-83.375490623637148</c:v>
                </c:pt>
                <c:pt idx="43">
                  <c:v>-84.821921790957973</c:v>
                </c:pt>
                <c:pt idx="44">
                  <c:v>-86.153510684692549</c:v>
                </c:pt>
                <c:pt idx="45">
                  <c:v>-87.444395987788923</c:v>
                </c:pt>
                <c:pt idx="46">
                  <c:v>-88.701846198575382</c:v>
                </c:pt>
                <c:pt idx="47">
                  <c:v>-89.909870620729748</c:v>
                </c:pt>
                <c:pt idx="48">
                  <c:v>-90.840238406745172</c:v>
                </c:pt>
                <c:pt idx="49">
                  <c:v>-91.559819741241441</c:v>
                </c:pt>
                <c:pt idx="50">
                  <c:v>-92.51780782090421</c:v>
                </c:pt>
                <c:pt idx="51">
                  <c:v>-93.609536269806654</c:v>
                </c:pt>
                <c:pt idx="52">
                  <c:v>-94.941125163541216</c:v>
                </c:pt>
                <c:pt idx="53">
                  <c:v>-96.839656926878916</c:v>
                </c:pt>
                <c:pt idx="54">
                  <c:v>-99.120511702282315</c:v>
                </c:pt>
                <c:pt idx="55">
                  <c:v>-101.64558802151475</c:v>
                </c:pt>
                <c:pt idx="56">
                  <c:v>-104.39017299026018</c:v>
                </c:pt>
                <c:pt idx="57">
                  <c:v>-107.22052623927895</c:v>
                </c:pt>
                <c:pt idx="58">
                  <c:v>-110.41866550370693</c:v>
                </c:pt>
                <c:pt idx="59">
                  <c:v>-113.52376798953337</c:v>
                </c:pt>
                <c:pt idx="60">
                  <c:v>-117.00537868876289</c:v>
                </c:pt>
                <c:pt idx="61">
                  <c:v>-120.79953481610697</c:v>
                </c:pt>
                <c:pt idx="62">
                  <c:v>-124.69399622038084</c:v>
                </c:pt>
                <c:pt idx="63">
                  <c:v>-128.17851431894167</c:v>
                </c:pt>
                <c:pt idx="64">
                  <c:v>-131.24872801279253</c:v>
                </c:pt>
                <c:pt idx="65">
                  <c:v>-134.04273877017008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45216"/>
        <c:axId val="127345792"/>
      </c:scatterChart>
      <c:scatterChart>
        <c:scatterStyle val="smoothMarker"/>
        <c:varyColors val="0"/>
        <c:ser>
          <c:idx val="0"/>
          <c:order val="0"/>
          <c:tx>
            <c:strRef>
              <c:f>'Emissions (CDIAC) + SUESS'!$J$204</c:f>
              <c:strCache>
                <c:ptCount val="1"/>
                <c:pt idx="0">
                  <c:v> Anthropique = Cumul des 10 années précédentes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'Emissions (CDIAC) + SUESS'!$I$205:$I$270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xVal>
          <c:yVal>
            <c:numRef>
              <c:f>'Emissions (CDIAC) + SUESS'!$J$205:$J$270</c:f>
              <c:numCache>
                <c:formatCode>0.000</c:formatCode>
                <c:ptCount val="66"/>
                <c:pt idx="0">
                  <c:v>6.4896226415094347</c:v>
                </c:pt>
                <c:pt idx="1">
                  <c:v>6.6938679245283028</c:v>
                </c:pt>
                <c:pt idx="2">
                  <c:v>6.9075471698113216</c:v>
                </c:pt>
                <c:pt idx="3">
                  <c:v>7.1198113207547173</c:v>
                </c:pt>
                <c:pt idx="4">
                  <c:v>7.3471698113207546</c:v>
                </c:pt>
                <c:pt idx="5">
                  <c:v>7.7632075471698112</c:v>
                </c:pt>
                <c:pt idx="6">
                  <c:v>8.2061320754716984</c:v>
                </c:pt>
                <c:pt idx="7">
                  <c:v>8.6202830188679247</c:v>
                </c:pt>
                <c:pt idx="8">
                  <c:v>9.0264150943396224</c:v>
                </c:pt>
                <c:pt idx="9">
                  <c:v>9.5146226415094333</c:v>
                </c:pt>
                <c:pt idx="10">
                  <c:v>9.9575471698113205</c:v>
                </c:pt>
                <c:pt idx="11">
                  <c:v>10.341037735849056</c:v>
                </c:pt>
                <c:pt idx="12">
                  <c:v>10.76132075471698</c:v>
                </c:pt>
                <c:pt idx="13">
                  <c:v>11.229245283018868</c:v>
                </c:pt>
                <c:pt idx="14">
                  <c:v>11.762264150943397</c:v>
                </c:pt>
                <c:pt idx="15">
                  <c:v>12.275471698113208</c:v>
                </c:pt>
                <c:pt idx="16">
                  <c:v>12.799528301886795</c:v>
                </c:pt>
                <c:pt idx="17">
                  <c:v>13.329245283018867</c:v>
                </c:pt>
                <c:pt idx="18">
                  <c:v>13.912264150943397</c:v>
                </c:pt>
                <c:pt idx="19">
                  <c:v>14.537735849056602</c:v>
                </c:pt>
                <c:pt idx="20">
                  <c:v>15.237735849056602</c:v>
                </c:pt>
                <c:pt idx="21">
                  <c:v>16.005660377358492</c:v>
                </c:pt>
                <c:pt idx="22">
                  <c:v>16.802830188679245</c:v>
                </c:pt>
                <c:pt idx="23">
                  <c:v>17.642924528301887</c:v>
                </c:pt>
                <c:pt idx="24">
                  <c:v>18.410849056603773</c:v>
                </c:pt>
                <c:pt idx="25">
                  <c:v>19.10235849056604</c:v>
                </c:pt>
                <c:pt idx="26">
                  <c:v>19.845754716981133</c:v>
                </c:pt>
                <c:pt idx="27">
                  <c:v>20.611320754716985</c:v>
                </c:pt>
                <c:pt idx="28">
                  <c:v>21.322641509433961</c:v>
                </c:pt>
                <c:pt idx="29">
                  <c:v>22.066509433962267</c:v>
                </c:pt>
                <c:pt idx="30">
                  <c:v>22.655188679245285</c:v>
                </c:pt>
                <c:pt idx="31">
                  <c:v>23.093867924528304</c:v>
                </c:pt>
                <c:pt idx="32">
                  <c:v>23.432547169811322</c:v>
                </c:pt>
                <c:pt idx="33">
                  <c:v>23.65</c:v>
                </c:pt>
                <c:pt idx="34">
                  <c:v>23.949528301886794</c:v>
                </c:pt>
                <c:pt idx="35">
                  <c:v>24.336792452830188</c:v>
                </c:pt>
                <c:pt idx="36">
                  <c:v>24.675943396226415</c:v>
                </c:pt>
                <c:pt idx="37">
                  <c:v>25.010377358490569</c:v>
                </c:pt>
                <c:pt idx="38">
                  <c:v>25.416981132075474</c:v>
                </c:pt>
                <c:pt idx="39">
                  <c:v>25.751415094339624</c:v>
                </c:pt>
                <c:pt idx="40">
                  <c:v>26.116037735849059</c:v>
                </c:pt>
                <c:pt idx="41">
                  <c:v>26.589622641509433</c:v>
                </c:pt>
                <c:pt idx="42">
                  <c:v>27.053773584905663</c:v>
                </c:pt>
                <c:pt idx="43">
                  <c:v>27.523113207547169</c:v>
                </c:pt>
                <c:pt idx="44">
                  <c:v>27.955188679245285</c:v>
                </c:pt>
                <c:pt idx="45">
                  <c:v>28.374056603773589</c:v>
                </c:pt>
                <c:pt idx="46">
                  <c:v>28.782075471698118</c:v>
                </c:pt>
                <c:pt idx="47">
                  <c:v>29.174056603773586</c:v>
                </c:pt>
                <c:pt idx="48">
                  <c:v>29.47594339622642</c:v>
                </c:pt>
                <c:pt idx="49">
                  <c:v>29.70943396226415</c:v>
                </c:pt>
                <c:pt idx="50">
                  <c:v>30.020283018867929</c:v>
                </c:pt>
                <c:pt idx="51">
                  <c:v>30.374528301886794</c:v>
                </c:pt>
                <c:pt idx="52">
                  <c:v>30.806603773584907</c:v>
                </c:pt>
                <c:pt idx="53">
                  <c:v>31.422641509433969</c:v>
                </c:pt>
                <c:pt idx="54">
                  <c:v>32.16273584905661</c:v>
                </c:pt>
                <c:pt idx="55">
                  <c:v>32.982075471698117</c:v>
                </c:pt>
                <c:pt idx="56">
                  <c:v>33.872641509433961</c:v>
                </c:pt>
                <c:pt idx="57">
                  <c:v>34.791037735849059</c:v>
                </c:pt>
                <c:pt idx="58">
                  <c:v>35.828773584905662</c:v>
                </c:pt>
                <c:pt idx="59">
                  <c:v>36.836320754716986</c:v>
                </c:pt>
                <c:pt idx="60">
                  <c:v>37.966037735849056</c:v>
                </c:pt>
                <c:pt idx="61">
                  <c:v>39.197169811320755</c:v>
                </c:pt>
                <c:pt idx="62">
                  <c:v>40.46084905660377</c:v>
                </c:pt>
                <c:pt idx="63">
                  <c:v>41.591509433962258</c:v>
                </c:pt>
                <c:pt idx="64">
                  <c:v>42.5877358490566</c:v>
                </c:pt>
                <c:pt idx="65">
                  <c:v>43.494339622641512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'Emissions (CDIAC) + SUESS'!$L$204</c:f>
              <c:strCache>
                <c:ptCount val="1"/>
                <c:pt idx="0">
                  <c:v> Anthropique = 23% cumul depuis origine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'Emissions (CDIAC) + SUESS'!$I$205:$I$270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xVal>
          <c:yVal>
            <c:numRef>
              <c:f>'Emissions (CDIAC) + SUESS'!$L$205:$L$270</c:f>
              <c:numCache>
                <c:formatCode>0.000</c:formatCode>
                <c:ptCount val="66"/>
                <c:pt idx="0">
                  <c:v>6.7615660377358493</c:v>
                </c:pt>
                <c:pt idx="1">
                  <c:v>6.9532688679245291</c:v>
                </c:pt>
                <c:pt idx="2">
                  <c:v>7.1480094339622653</c:v>
                </c:pt>
                <c:pt idx="3">
                  <c:v>7.3477405660377357</c:v>
                </c:pt>
                <c:pt idx="4">
                  <c:v>7.550075471698114</c:v>
                </c:pt>
                <c:pt idx="5">
                  <c:v>7.77161320754717</c:v>
                </c:pt>
                <c:pt idx="6">
                  <c:v>8.0077971698113224</c:v>
                </c:pt>
                <c:pt idx="7">
                  <c:v>8.2540707547169809</c:v>
                </c:pt>
                <c:pt idx="8">
                  <c:v>8.5068537735849059</c:v>
                </c:pt>
                <c:pt idx="9">
                  <c:v>8.7730896226415087</c:v>
                </c:pt>
                <c:pt idx="10">
                  <c:v>9.0518018867924539</c:v>
                </c:pt>
                <c:pt idx="11">
                  <c:v>9.3317075471698114</c:v>
                </c:pt>
                <c:pt idx="12">
                  <c:v>9.6231132075471688</c:v>
                </c:pt>
                <c:pt idx="13">
                  <c:v>9.9304669811320743</c:v>
                </c:pt>
                <c:pt idx="14">
                  <c:v>10.255396226415092</c:v>
                </c:pt>
                <c:pt idx="15">
                  <c:v>10.594971698113206</c:v>
                </c:pt>
                <c:pt idx="16">
                  <c:v>10.951688679245281</c:v>
                </c:pt>
                <c:pt idx="17">
                  <c:v>11.319797169811318</c:v>
                </c:pt>
                <c:pt idx="18">
                  <c:v>11.706674528301885</c:v>
                </c:pt>
                <c:pt idx="19">
                  <c:v>12.116768867924527</c:v>
                </c:pt>
                <c:pt idx="20">
                  <c:v>12.55648113207547</c:v>
                </c:pt>
                <c:pt idx="21">
                  <c:v>13.013009433962264</c:v>
                </c:pt>
                <c:pt idx="22">
                  <c:v>13.487764150943395</c:v>
                </c:pt>
                <c:pt idx="23">
                  <c:v>13.988339622641508</c:v>
                </c:pt>
                <c:pt idx="24">
                  <c:v>14.48989150943396</c:v>
                </c:pt>
                <c:pt idx="25">
                  <c:v>14.988514150943393</c:v>
                </c:pt>
                <c:pt idx="26">
                  <c:v>15.516212264150942</c:v>
                </c:pt>
                <c:pt idx="27">
                  <c:v>16.060400943396225</c:v>
                </c:pt>
                <c:pt idx="28">
                  <c:v>16.610882075471693</c:v>
                </c:pt>
                <c:pt idx="29">
                  <c:v>17.192066037735849</c:v>
                </c:pt>
                <c:pt idx="30">
                  <c:v>17.767174528301883</c:v>
                </c:pt>
                <c:pt idx="31">
                  <c:v>18.324599056603773</c:v>
                </c:pt>
                <c:pt idx="32">
                  <c:v>18.877249999999997</c:v>
                </c:pt>
                <c:pt idx="33">
                  <c:v>19.427839622641507</c:v>
                </c:pt>
                <c:pt idx="34">
                  <c:v>19.998283018867923</c:v>
                </c:pt>
                <c:pt idx="35">
                  <c:v>20.585976415094336</c:v>
                </c:pt>
                <c:pt idx="36">
                  <c:v>21.191679245283016</c:v>
                </c:pt>
                <c:pt idx="37">
                  <c:v>21.812787735849053</c:v>
                </c:pt>
                <c:pt idx="38">
                  <c:v>22.456787735849051</c:v>
                </c:pt>
                <c:pt idx="39">
                  <c:v>23.114891509433956</c:v>
                </c:pt>
                <c:pt idx="40">
                  <c:v>23.773863207547166</c:v>
                </c:pt>
                <c:pt idx="41">
                  <c:v>24.440212264150944</c:v>
                </c:pt>
                <c:pt idx="42">
                  <c:v>25.0996179245283</c:v>
                </c:pt>
                <c:pt idx="43">
                  <c:v>25.758155660377355</c:v>
                </c:pt>
                <c:pt idx="44">
                  <c:v>26.427976415094339</c:v>
                </c:pt>
                <c:pt idx="45">
                  <c:v>27.112009433962264</c:v>
                </c:pt>
                <c:pt idx="46">
                  <c:v>27.811556603773578</c:v>
                </c:pt>
                <c:pt idx="47">
                  <c:v>28.522820754716975</c:v>
                </c:pt>
                <c:pt idx="48">
                  <c:v>29.236254716981129</c:v>
                </c:pt>
                <c:pt idx="49">
                  <c:v>29.948061320754714</c:v>
                </c:pt>
                <c:pt idx="50">
                  <c:v>30.678528301886789</c:v>
                </c:pt>
                <c:pt idx="51">
                  <c:v>31.426353773584896</c:v>
                </c:pt>
                <c:pt idx="52">
                  <c:v>32.185136792452816</c:v>
                </c:pt>
                <c:pt idx="53">
                  <c:v>32.985363207547159</c:v>
                </c:pt>
                <c:pt idx="54">
                  <c:v>33.825405660377342</c:v>
                </c:pt>
                <c:pt idx="55">
                  <c:v>34.697886792452813</c:v>
                </c:pt>
                <c:pt idx="56">
                  <c:v>35.602264150943384</c:v>
                </c:pt>
                <c:pt idx="57">
                  <c:v>36.524759433962252</c:v>
                </c:pt>
                <c:pt idx="58">
                  <c:v>37.476872641509416</c:v>
                </c:pt>
                <c:pt idx="59">
                  <c:v>38.42041509433961</c:v>
                </c:pt>
                <c:pt idx="60">
                  <c:v>39.410716981132062</c:v>
                </c:pt>
                <c:pt idx="61">
                  <c:v>40.44170283018866</c:v>
                </c:pt>
                <c:pt idx="62">
                  <c:v>41.491132075471675</c:v>
                </c:pt>
                <c:pt idx="63">
                  <c:v>42.551410377358472</c:v>
                </c:pt>
                <c:pt idx="64">
                  <c:v>43.620584905660358</c:v>
                </c:pt>
                <c:pt idx="65">
                  <c:v>44.620000000000005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46944"/>
        <c:axId val="127346368"/>
      </c:scatterChart>
      <c:valAx>
        <c:axId val="127345216"/>
        <c:scaling>
          <c:orientation val="minMax"/>
          <c:max val="2015"/>
          <c:min val="195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7345792"/>
        <c:crosses val="autoZero"/>
        <c:crossBetween val="midCat"/>
      </c:valAx>
      <c:valAx>
        <c:axId val="12734579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B0F0"/>
                </a:solidFill>
              </a:defRPr>
            </a:pPr>
            <a:endParaRPr lang="fr-FR"/>
          </a:p>
        </c:txPr>
        <c:crossAx val="127345216"/>
        <c:crosses val="autoZero"/>
        <c:crossBetween val="midCat"/>
      </c:valAx>
      <c:valAx>
        <c:axId val="12734636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fr-FR"/>
          </a:p>
        </c:txPr>
        <c:crossAx val="127346944"/>
        <c:crosses val="max"/>
        <c:crossBetween val="midCat"/>
      </c:valAx>
      <c:valAx>
        <c:axId val="127346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3463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4936228725475732"/>
          <c:y val="0.15914529310948936"/>
          <c:w val="0.40392878571067503"/>
          <c:h val="0.13002297141187871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255592732842242E-2"/>
          <c:y val="3.4234422061567731E-2"/>
          <c:w val="0.89084196536501647"/>
          <c:h val="0.90886131148715055"/>
        </c:manualLayout>
      </c:layout>
      <c:scatterChart>
        <c:scatterStyle val="smoothMarker"/>
        <c:varyColors val="0"/>
        <c:ser>
          <c:idx val="1"/>
          <c:order val="1"/>
          <c:tx>
            <c:strRef>
              <c:f>'Emissions (CDIAC) + SUESS'!$K$204</c:f>
              <c:strCache>
                <c:ptCount val="1"/>
                <c:pt idx="0">
                  <c:v>  Effet Suess  estimation 10 années précedentes</c:v>
                </c:pt>
              </c:strCache>
            </c:strRef>
          </c:tx>
          <c:spPr>
            <a:ln w="57150">
              <a:solidFill>
                <a:srgbClr val="EE7AF4"/>
              </a:solidFill>
            </a:ln>
          </c:spPr>
          <c:marker>
            <c:symbol val="none"/>
          </c:marker>
          <c:xVal>
            <c:numRef>
              <c:f>'Emissions (CDIAC) + SUESS'!$I$205:$I$272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xVal>
          <c:yVal>
            <c:numRef>
              <c:f>'Emissions (CDIAC) + SUESS'!$K$205:$K$272</c:f>
              <c:numCache>
                <c:formatCode>0.0</c:formatCode>
                <c:ptCount val="68"/>
                <c:pt idx="0" formatCode="General">
                  <c:v>-20</c:v>
                </c:pt>
                <c:pt idx="1">
                  <c:v>-20.629451955226049</c:v>
                </c:pt>
                <c:pt idx="2">
                  <c:v>-21.287977903765082</c:v>
                </c:pt>
                <c:pt idx="3">
                  <c:v>-21.942142753307166</c:v>
                </c:pt>
                <c:pt idx="4">
                  <c:v>-22.642825992150019</c:v>
                </c:pt>
                <c:pt idx="5">
                  <c:v>-23.924989097252507</c:v>
                </c:pt>
                <c:pt idx="6">
                  <c:v>-25.290013083296991</c:v>
                </c:pt>
                <c:pt idx="7">
                  <c:v>-26.566361389736876</c:v>
                </c:pt>
                <c:pt idx="8">
                  <c:v>-27.817996801860733</c:v>
                </c:pt>
                <c:pt idx="9">
                  <c:v>-29.322575955807526</c:v>
                </c:pt>
                <c:pt idx="10">
                  <c:v>-30.68759994185201</c:v>
                </c:pt>
                <c:pt idx="11">
                  <c:v>-31.869457770024709</c:v>
                </c:pt>
                <c:pt idx="12">
                  <c:v>-33.164704172118029</c:v>
                </c:pt>
                <c:pt idx="13">
                  <c:v>-34.606774240441922</c:v>
                </c:pt>
                <c:pt idx="14">
                  <c:v>-36.249454862625377</c:v>
                </c:pt>
                <c:pt idx="15">
                  <c:v>-37.831080098851572</c:v>
                </c:pt>
                <c:pt idx="16">
                  <c:v>-39.446140427387704</c:v>
                </c:pt>
                <c:pt idx="17">
                  <c:v>-41.078645151911608</c:v>
                </c:pt>
                <c:pt idx="18">
                  <c:v>-42.875417938653875</c:v>
                </c:pt>
                <c:pt idx="19">
                  <c:v>-44.803023695304539</c:v>
                </c:pt>
                <c:pt idx="20">
                  <c:v>-46.96031399912777</c:v>
                </c:pt>
                <c:pt idx="21">
                  <c:v>-49.326937054804475</c:v>
                </c:pt>
                <c:pt idx="22">
                  <c:v>-51.783689489751417</c:v>
                </c:pt>
                <c:pt idx="23">
                  <c:v>-54.372728594272417</c:v>
                </c:pt>
                <c:pt idx="24">
                  <c:v>-56.739351649949114</c:v>
                </c:pt>
                <c:pt idx="25">
                  <c:v>-58.870475359790674</c:v>
                </c:pt>
                <c:pt idx="26">
                  <c:v>-61.161506032853609</c:v>
                </c:pt>
                <c:pt idx="27">
                  <c:v>-63.520860590202069</c:v>
                </c:pt>
                <c:pt idx="28">
                  <c:v>-65.713039686000869</c:v>
                </c:pt>
                <c:pt idx="29">
                  <c:v>-68.005524058729463</c:v>
                </c:pt>
                <c:pt idx="30">
                  <c:v>-69.819741241459511</c:v>
                </c:pt>
                <c:pt idx="31">
                  <c:v>-71.171681930513145</c:v>
                </c:pt>
                <c:pt idx="32">
                  <c:v>-72.2154382904492</c:v>
                </c:pt>
                <c:pt idx="33">
                  <c:v>-72.885593836313404</c:v>
                </c:pt>
                <c:pt idx="34">
                  <c:v>-73.808693124000584</c:v>
                </c:pt>
                <c:pt idx="35">
                  <c:v>-75.002180549498462</c:v>
                </c:pt>
                <c:pt idx="36">
                  <c:v>-76.047390609100148</c:v>
                </c:pt>
                <c:pt idx="37">
                  <c:v>-77.07806367204536</c:v>
                </c:pt>
                <c:pt idx="38">
                  <c:v>-78.331152783834867</c:v>
                </c:pt>
                <c:pt idx="39">
                  <c:v>-79.36182584678005</c:v>
                </c:pt>
                <c:pt idx="40">
                  <c:v>-80.485535688326777</c:v>
                </c:pt>
                <c:pt idx="41">
                  <c:v>-81.945050152638444</c:v>
                </c:pt>
                <c:pt idx="42">
                  <c:v>-83.375490623637148</c:v>
                </c:pt>
                <c:pt idx="43">
                  <c:v>-84.821921790957973</c:v>
                </c:pt>
                <c:pt idx="44">
                  <c:v>-86.153510684692549</c:v>
                </c:pt>
                <c:pt idx="45">
                  <c:v>-87.444395987788923</c:v>
                </c:pt>
                <c:pt idx="46">
                  <c:v>-88.701846198575382</c:v>
                </c:pt>
                <c:pt idx="47">
                  <c:v>-89.909870620729748</c:v>
                </c:pt>
                <c:pt idx="48">
                  <c:v>-90.840238406745172</c:v>
                </c:pt>
                <c:pt idx="49">
                  <c:v>-91.559819741241441</c:v>
                </c:pt>
                <c:pt idx="50">
                  <c:v>-92.51780782090421</c:v>
                </c:pt>
                <c:pt idx="51">
                  <c:v>-93.609536269806654</c:v>
                </c:pt>
                <c:pt idx="52">
                  <c:v>-94.941125163541216</c:v>
                </c:pt>
                <c:pt idx="53">
                  <c:v>-96.839656926878916</c:v>
                </c:pt>
                <c:pt idx="54">
                  <c:v>-99.120511702282315</c:v>
                </c:pt>
                <c:pt idx="55">
                  <c:v>-101.64558802151475</c:v>
                </c:pt>
                <c:pt idx="56">
                  <c:v>-104.39017299026018</c:v>
                </c:pt>
                <c:pt idx="57">
                  <c:v>-107.22052623927895</c:v>
                </c:pt>
                <c:pt idx="58">
                  <c:v>-110.41866550370693</c:v>
                </c:pt>
                <c:pt idx="59">
                  <c:v>-113.52376798953337</c:v>
                </c:pt>
                <c:pt idx="60">
                  <c:v>-117.00537868876289</c:v>
                </c:pt>
                <c:pt idx="61">
                  <c:v>-120.79953481610697</c:v>
                </c:pt>
                <c:pt idx="62">
                  <c:v>-124.69399622038084</c:v>
                </c:pt>
                <c:pt idx="63">
                  <c:v>-128.17851431894167</c:v>
                </c:pt>
                <c:pt idx="64">
                  <c:v>-131.24872801279253</c:v>
                </c:pt>
                <c:pt idx="65">
                  <c:v>-134.04273877017008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'Emissions (CDIAC) + SUESS'!$M$204</c:f>
              <c:strCache>
                <c:ptCount val="1"/>
                <c:pt idx="0">
                  <c:v> Effet Suess  estimation  23% depuis origine</c:v>
                </c:pt>
              </c:strCache>
            </c:strRef>
          </c:tx>
          <c:spPr>
            <a:ln w="57150">
              <a:solidFill>
                <a:srgbClr val="FF3399"/>
              </a:solidFill>
            </a:ln>
          </c:spPr>
          <c:marker>
            <c:symbol val="none"/>
          </c:marker>
          <c:xVal>
            <c:numRef>
              <c:f>'Emissions (CDIAC) + SUESS'!$I$205:$I$272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xVal>
          <c:yVal>
            <c:numRef>
              <c:f>'Emissions (CDIAC) + SUESS'!$M$205:$M$272</c:f>
              <c:numCache>
                <c:formatCode>0.0</c:formatCode>
                <c:ptCount val="68"/>
                <c:pt idx="0" formatCode="General">
                  <c:v>-20</c:v>
                </c:pt>
                <c:pt idx="1">
                  <c:v>-20.567036775559981</c:v>
                </c:pt>
                <c:pt idx="2">
                  <c:v>-21.143058853732111</c:v>
                </c:pt>
                <c:pt idx="3">
                  <c:v>-21.733842500481355</c:v>
                </c:pt>
                <c:pt idx="4">
                  <c:v>-22.332327835183879</c:v>
                </c:pt>
                <c:pt idx="5">
                  <c:v>-22.987613118541816</c:v>
                </c:pt>
                <c:pt idx="6">
                  <c:v>-23.686220396636937</c:v>
                </c:pt>
                <c:pt idx="7">
                  <c:v>-24.414671715550988</c:v>
                </c:pt>
                <c:pt idx="8">
                  <c:v>-25.162377254348247</c:v>
                </c:pt>
                <c:pt idx="9">
                  <c:v>-25.949874847570754</c:v>
                </c:pt>
                <c:pt idx="10">
                  <c:v>-26.774276362236058</c:v>
                </c:pt>
                <c:pt idx="11">
                  <c:v>-27.602207817213273</c:v>
                </c:pt>
                <c:pt idx="12">
                  <c:v>-28.464155060650789</c:v>
                </c:pt>
                <c:pt idx="13">
                  <c:v>-29.373275142802125</c:v>
                </c:pt>
                <c:pt idx="14">
                  <c:v>-30.33438161863808</c:v>
                </c:pt>
                <c:pt idx="15">
                  <c:v>-31.338810089211211</c:v>
                </c:pt>
                <c:pt idx="16">
                  <c:v>-32.39394133881008</c:v>
                </c:pt>
                <c:pt idx="17">
                  <c:v>-33.482767473204532</c:v>
                </c:pt>
                <c:pt idx="18">
                  <c:v>-34.627109941595528</c:v>
                </c:pt>
                <c:pt idx="19">
                  <c:v>-35.840125794236563</c:v>
                </c:pt>
                <c:pt idx="20">
                  <c:v>-37.140748347346118</c:v>
                </c:pt>
                <c:pt idx="21">
                  <c:v>-38.491110968487263</c:v>
                </c:pt>
                <c:pt idx="22">
                  <c:v>-39.895385405301319</c:v>
                </c:pt>
                <c:pt idx="23">
                  <c:v>-41.376034914318716</c:v>
                </c:pt>
                <c:pt idx="24">
                  <c:v>-42.859572556318582</c:v>
                </c:pt>
                <c:pt idx="25">
                  <c:v>-44.334445799371018</c:v>
                </c:pt>
                <c:pt idx="26">
                  <c:v>-45.895321224568384</c:v>
                </c:pt>
                <c:pt idx="27">
                  <c:v>-47.504974006803145</c:v>
                </c:pt>
                <c:pt idx="28">
                  <c:v>-49.133239201591664</c:v>
                </c:pt>
                <c:pt idx="29">
                  <c:v>-50.852320133495923</c:v>
                </c:pt>
                <c:pt idx="30">
                  <c:v>-52.553430460175839</c:v>
                </c:pt>
                <c:pt idx="31">
                  <c:v>-54.202233489506447</c:v>
                </c:pt>
                <c:pt idx="32">
                  <c:v>-55.836916757589364</c:v>
                </c:pt>
                <c:pt idx="33">
                  <c:v>-57.465502856042605</c:v>
                </c:pt>
                <c:pt idx="34">
                  <c:v>-59.152814325139587</c:v>
                </c:pt>
                <c:pt idx="35">
                  <c:v>-60.891149476927012</c:v>
                </c:pt>
                <c:pt idx="36">
                  <c:v>-62.68275463705794</c:v>
                </c:pt>
                <c:pt idx="37">
                  <c:v>-64.519928117579099</c:v>
                </c:pt>
                <c:pt idx="38">
                  <c:v>-66.424812271356117</c:v>
                </c:pt>
                <c:pt idx="39">
                  <c:v>-68.371413901546731</c:v>
                </c:pt>
                <c:pt idx="40">
                  <c:v>-70.320582761055121</c:v>
                </c:pt>
                <c:pt idx="41">
                  <c:v>-72.291573069764453</c:v>
                </c:pt>
                <c:pt idx="42">
                  <c:v>-74.242025543931703</c:v>
                </c:pt>
                <c:pt idx="43">
                  <c:v>-76.189910788781191</c:v>
                </c:pt>
                <c:pt idx="44">
                  <c:v>-78.171170014761557</c:v>
                </c:pt>
                <c:pt idx="45">
                  <c:v>-80.194467620820234</c:v>
                </c:pt>
                <c:pt idx="46">
                  <c:v>-82.263654450933814</c:v>
                </c:pt>
                <c:pt idx="47">
                  <c:v>-84.367498876837146</c:v>
                </c:pt>
                <c:pt idx="48">
                  <c:v>-86.477761376034906</c:v>
                </c:pt>
                <c:pt idx="49">
                  <c:v>-88.583210320261855</c:v>
                </c:pt>
                <c:pt idx="50">
                  <c:v>-90.743854694820612</c:v>
                </c:pt>
                <c:pt idx="51">
                  <c:v>-92.955843655734512</c:v>
                </c:pt>
                <c:pt idx="52">
                  <c:v>-95.200243886785145</c:v>
                </c:pt>
                <c:pt idx="53">
                  <c:v>-97.567229317758773</c:v>
                </c:pt>
                <c:pt idx="54">
                  <c:v>-100.05198639368456</c:v>
                </c:pt>
                <c:pt idx="55">
                  <c:v>-102.6326936653616</c:v>
                </c:pt>
                <c:pt idx="56">
                  <c:v>-105.30774661446628</c:v>
                </c:pt>
                <c:pt idx="57">
                  <c:v>-108.0363904755792</c:v>
                </c:pt>
                <c:pt idx="58">
                  <c:v>-110.85264103716059</c:v>
                </c:pt>
                <c:pt idx="59">
                  <c:v>-113.64354020922914</c:v>
                </c:pt>
                <c:pt idx="60">
                  <c:v>-116.57274886079195</c:v>
                </c:pt>
                <c:pt idx="61">
                  <c:v>-119.62229638662467</c:v>
                </c:pt>
                <c:pt idx="62">
                  <c:v>-122.72639753545978</c:v>
                </c:pt>
                <c:pt idx="63">
                  <c:v>-125.8625890507669</c:v>
                </c:pt>
                <c:pt idx="64">
                  <c:v>-129.02509466658103</c:v>
                </c:pt>
                <c:pt idx="65">
                  <c:v>-131.98125922598038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86752"/>
        <c:axId val="127387328"/>
      </c:scatterChart>
      <c:scatterChart>
        <c:scatterStyle val="smoothMarker"/>
        <c:varyColors val="0"/>
        <c:ser>
          <c:idx val="0"/>
          <c:order val="0"/>
          <c:tx>
            <c:strRef>
              <c:f>'Emissions (CDIAC) + SUESS'!$J$204</c:f>
              <c:strCache>
                <c:ptCount val="1"/>
                <c:pt idx="0">
                  <c:v> Anthropique = Cumul des 10 années précédentes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ysDash"/>
            </a:ln>
          </c:spPr>
          <c:marker>
            <c:symbol val="none"/>
          </c:marker>
          <c:xVal>
            <c:numRef>
              <c:f>'Emissions (CDIAC) + SUESS'!$I$205:$I$272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xVal>
          <c:yVal>
            <c:numRef>
              <c:f>'Emissions (CDIAC) + SUESS'!$J$205:$J$272</c:f>
              <c:numCache>
                <c:formatCode>0.000</c:formatCode>
                <c:ptCount val="68"/>
                <c:pt idx="0">
                  <c:v>6.4896226415094347</c:v>
                </c:pt>
                <c:pt idx="1">
                  <c:v>6.6938679245283028</c:v>
                </c:pt>
                <c:pt idx="2">
                  <c:v>6.9075471698113216</c:v>
                </c:pt>
                <c:pt idx="3">
                  <c:v>7.1198113207547173</c:v>
                </c:pt>
                <c:pt idx="4">
                  <c:v>7.3471698113207546</c:v>
                </c:pt>
                <c:pt idx="5">
                  <c:v>7.7632075471698112</c:v>
                </c:pt>
                <c:pt idx="6">
                  <c:v>8.2061320754716984</c:v>
                </c:pt>
                <c:pt idx="7">
                  <c:v>8.6202830188679247</c:v>
                </c:pt>
                <c:pt idx="8">
                  <c:v>9.0264150943396224</c:v>
                </c:pt>
                <c:pt idx="9">
                  <c:v>9.5146226415094333</c:v>
                </c:pt>
                <c:pt idx="10">
                  <c:v>9.9575471698113205</c:v>
                </c:pt>
                <c:pt idx="11">
                  <c:v>10.341037735849056</c:v>
                </c:pt>
                <c:pt idx="12">
                  <c:v>10.76132075471698</c:v>
                </c:pt>
                <c:pt idx="13">
                  <c:v>11.229245283018868</c:v>
                </c:pt>
                <c:pt idx="14">
                  <c:v>11.762264150943397</c:v>
                </c:pt>
                <c:pt idx="15">
                  <c:v>12.275471698113208</c:v>
                </c:pt>
                <c:pt idx="16">
                  <c:v>12.799528301886795</c:v>
                </c:pt>
                <c:pt idx="17">
                  <c:v>13.329245283018867</c:v>
                </c:pt>
                <c:pt idx="18">
                  <c:v>13.912264150943397</c:v>
                </c:pt>
                <c:pt idx="19">
                  <c:v>14.537735849056602</c:v>
                </c:pt>
                <c:pt idx="20">
                  <c:v>15.237735849056602</c:v>
                </c:pt>
                <c:pt idx="21">
                  <c:v>16.005660377358492</c:v>
                </c:pt>
                <c:pt idx="22">
                  <c:v>16.802830188679245</c:v>
                </c:pt>
                <c:pt idx="23">
                  <c:v>17.642924528301887</c:v>
                </c:pt>
                <c:pt idx="24">
                  <c:v>18.410849056603773</c:v>
                </c:pt>
                <c:pt idx="25">
                  <c:v>19.10235849056604</c:v>
                </c:pt>
                <c:pt idx="26">
                  <c:v>19.845754716981133</c:v>
                </c:pt>
                <c:pt idx="27">
                  <c:v>20.611320754716985</c:v>
                </c:pt>
                <c:pt idx="28">
                  <c:v>21.322641509433961</c:v>
                </c:pt>
                <c:pt idx="29">
                  <c:v>22.066509433962267</c:v>
                </c:pt>
                <c:pt idx="30">
                  <c:v>22.655188679245285</c:v>
                </c:pt>
                <c:pt idx="31">
                  <c:v>23.093867924528304</c:v>
                </c:pt>
                <c:pt idx="32">
                  <c:v>23.432547169811322</c:v>
                </c:pt>
                <c:pt idx="33">
                  <c:v>23.65</c:v>
                </c:pt>
                <c:pt idx="34">
                  <c:v>23.949528301886794</c:v>
                </c:pt>
                <c:pt idx="35">
                  <c:v>24.336792452830188</c:v>
                </c:pt>
                <c:pt idx="36">
                  <c:v>24.675943396226415</c:v>
                </c:pt>
                <c:pt idx="37">
                  <c:v>25.010377358490569</c:v>
                </c:pt>
                <c:pt idx="38">
                  <c:v>25.416981132075474</c:v>
                </c:pt>
                <c:pt idx="39">
                  <c:v>25.751415094339624</c:v>
                </c:pt>
                <c:pt idx="40">
                  <c:v>26.116037735849059</c:v>
                </c:pt>
                <c:pt idx="41">
                  <c:v>26.589622641509433</c:v>
                </c:pt>
                <c:pt idx="42">
                  <c:v>27.053773584905663</c:v>
                </c:pt>
                <c:pt idx="43">
                  <c:v>27.523113207547169</c:v>
                </c:pt>
                <c:pt idx="44">
                  <c:v>27.955188679245285</c:v>
                </c:pt>
                <c:pt idx="45">
                  <c:v>28.374056603773589</c:v>
                </c:pt>
                <c:pt idx="46">
                  <c:v>28.782075471698118</c:v>
                </c:pt>
                <c:pt idx="47">
                  <c:v>29.174056603773586</c:v>
                </c:pt>
                <c:pt idx="48">
                  <c:v>29.47594339622642</c:v>
                </c:pt>
                <c:pt idx="49">
                  <c:v>29.70943396226415</c:v>
                </c:pt>
                <c:pt idx="50">
                  <c:v>30.020283018867929</c:v>
                </c:pt>
                <c:pt idx="51">
                  <c:v>30.374528301886794</c:v>
                </c:pt>
                <c:pt idx="52">
                  <c:v>30.806603773584907</c:v>
                </c:pt>
                <c:pt idx="53">
                  <c:v>31.422641509433969</c:v>
                </c:pt>
                <c:pt idx="54">
                  <c:v>32.16273584905661</c:v>
                </c:pt>
                <c:pt idx="55">
                  <c:v>32.982075471698117</c:v>
                </c:pt>
                <c:pt idx="56">
                  <c:v>33.872641509433961</c:v>
                </c:pt>
                <c:pt idx="57">
                  <c:v>34.791037735849059</c:v>
                </c:pt>
                <c:pt idx="58">
                  <c:v>35.828773584905662</c:v>
                </c:pt>
                <c:pt idx="59">
                  <c:v>36.836320754716986</c:v>
                </c:pt>
                <c:pt idx="60">
                  <c:v>37.966037735849056</c:v>
                </c:pt>
                <c:pt idx="61">
                  <c:v>39.197169811320755</c:v>
                </c:pt>
                <c:pt idx="62">
                  <c:v>40.46084905660377</c:v>
                </c:pt>
                <c:pt idx="63">
                  <c:v>41.591509433962258</c:v>
                </c:pt>
                <c:pt idx="64">
                  <c:v>42.5877358490566</c:v>
                </c:pt>
                <c:pt idx="65">
                  <c:v>43.494339622641512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'Emissions (CDIAC) + SUESS'!$L$204</c:f>
              <c:strCache>
                <c:ptCount val="1"/>
                <c:pt idx="0">
                  <c:v> Anthropique = 23% cumul depuis origine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'Emissions (CDIAC) + SUESS'!$I$205:$I$272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xVal>
          <c:yVal>
            <c:numRef>
              <c:f>'Emissions (CDIAC) + SUESS'!$L$205:$L$272</c:f>
              <c:numCache>
                <c:formatCode>0.000</c:formatCode>
                <c:ptCount val="68"/>
                <c:pt idx="0">
                  <c:v>6.7615660377358493</c:v>
                </c:pt>
                <c:pt idx="1">
                  <c:v>6.9532688679245291</c:v>
                </c:pt>
                <c:pt idx="2">
                  <c:v>7.1480094339622653</c:v>
                </c:pt>
                <c:pt idx="3">
                  <c:v>7.3477405660377357</c:v>
                </c:pt>
                <c:pt idx="4">
                  <c:v>7.550075471698114</c:v>
                </c:pt>
                <c:pt idx="5">
                  <c:v>7.77161320754717</c:v>
                </c:pt>
                <c:pt idx="6">
                  <c:v>8.0077971698113224</c:v>
                </c:pt>
                <c:pt idx="7">
                  <c:v>8.2540707547169809</c:v>
                </c:pt>
                <c:pt idx="8">
                  <c:v>8.5068537735849059</c:v>
                </c:pt>
                <c:pt idx="9">
                  <c:v>8.7730896226415087</c:v>
                </c:pt>
                <c:pt idx="10">
                  <c:v>9.0518018867924539</c:v>
                </c:pt>
                <c:pt idx="11">
                  <c:v>9.3317075471698114</c:v>
                </c:pt>
                <c:pt idx="12">
                  <c:v>9.6231132075471688</c:v>
                </c:pt>
                <c:pt idx="13">
                  <c:v>9.9304669811320743</c:v>
                </c:pt>
                <c:pt idx="14">
                  <c:v>10.255396226415092</c:v>
                </c:pt>
                <c:pt idx="15">
                  <c:v>10.594971698113206</c:v>
                </c:pt>
                <c:pt idx="16">
                  <c:v>10.951688679245281</c:v>
                </c:pt>
                <c:pt idx="17">
                  <c:v>11.319797169811318</c:v>
                </c:pt>
                <c:pt idx="18">
                  <c:v>11.706674528301885</c:v>
                </c:pt>
                <c:pt idx="19">
                  <c:v>12.116768867924527</c:v>
                </c:pt>
                <c:pt idx="20">
                  <c:v>12.55648113207547</c:v>
                </c:pt>
                <c:pt idx="21">
                  <c:v>13.013009433962264</c:v>
                </c:pt>
                <c:pt idx="22">
                  <c:v>13.487764150943395</c:v>
                </c:pt>
                <c:pt idx="23">
                  <c:v>13.988339622641508</c:v>
                </c:pt>
                <c:pt idx="24">
                  <c:v>14.48989150943396</c:v>
                </c:pt>
                <c:pt idx="25">
                  <c:v>14.988514150943393</c:v>
                </c:pt>
                <c:pt idx="26">
                  <c:v>15.516212264150942</c:v>
                </c:pt>
                <c:pt idx="27">
                  <c:v>16.060400943396225</c:v>
                </c:pt>
                <c:pt idx="28">
                  <c:v>16.610882075471693</c:v>
                </c:pt>
                <c:pt idx="29">
                  <c:v>17.192066037735849</c:v>
                </c:pt>
                <c:pt idx="30">
                  <c:v>17.767174528301883</c:v>
                </c:pt>
                <c:pt idx="31">
                  <c:v>18.324599056603773</c:v>
                </c:pt>
                <c:pt idx="32">
                  <c:v>18.877249999999997</c:v>
                </c:pt>
                <c:pt idx="33">
                  <c:v>19.427839622641507</c:v>
                </c:pt>
                <c:pt idx="34">
                  <c:v>19.998283018867923</c:v>
                </c:pt>
                <c:pt idx="35">
                  <c:v>20.585976415094336</c:v>
                </c:pt>
                <c:pt idx="36">
                  <c:v>21.191679245283016</c:v>
                </c:pt>
                <c:pt idx="37">
                  <c:v>21.812787735849053</c:v>
                </c:pt>
                <c:pt idx="38">
                  <c:v>22.456787735849051</c:v>
                </c:pt>
                <c:pt idx="39">
                  <c:v>23.114891509433956</c:v>
                </c:pt>
                <c:pt idx="40">
                  <c:v>23.773863207547166</c:v>
                </c:pt>
                <c:pt idx="41">
                  <c:v>24.440212264150944</c:v>
                </c:pt>
                <c:pt idx="42">
                  <c:v>25.0996179245283</c:v>
                </c:pt>
                <c:pt idx="43">
                  <c:v>25.758155660377355</c:v>
                </c:pt>
                <c:pt idx="44">
                  <c:v>26.427976415094339</c:v>
                </c:pt>
                <c:pt idx="45">
                  <c:v>27.112009433962264</c:v>
                </c:pt>
                <c:pt idx="46">
                  <c:v>27.811556603773578</c:v>
                </c:pt>
                <c:pt idx="47">
                  <c:v>28.522820754716975</c:v>
                </c:pt>
                <c:pt idx="48">
                  <c:v>29.236254716981129</c:v>
                </c:pt>
                <c:pt idx="49">
                  <c:v>29.948061320754714</c:v>
                </c:pt>
                <c:pt idx="50">
                  <c:v>30.678528301886789</c:v>
                </c:pt>
                <c:pt idx="51">
                  <c:v>31.426353773584896</c:v>
                </c:pt>
                <c:pt idx="52">
                  <c:v>32.185136792452816</c:v>
                </c:pt>
                <c:pt idx="53">
                  <c:v>32.985363207547159</c:v>
                </c:pt>
                <c:pt idx="54">
                  <c:v>33.825405660377342</c:v>
                </c:pt>
                <c:pt idx="55">
                  <c:v>34.697886792452813</c:v>
                </c:pt>
                <c:pt idx="56">
                  <c:v>35.602264150943384</c:v>
                </c:pt>
                <c:pt idx="57">
                  <c:v>36.524759433962252</c:v>
                </c:pt>
                <c:pt idx="58">
                  <c:v>37.476872641509416</c:v>
                </c:pt>
                <c:pt idx="59">
                  <c:v>38.42041509433961</c:v>
                </c:pt>
                <c:pt idx="60">
                  <c:v>39.410716981132062</c:v>
                </c:pt>
                <c:pt idx="61">
                  <c:v>40.44170283018866</c:v>
                </c:pt>
                <c:pt idx="62">
                  <c:v>41.491132075471675</c:v>
                </c:pt>
                <c:pt idx="63">
                  <c:v>42.551410377358472</c:v>
                </c:pt>
                <c:pt idx="64">
                  <c:v>43.620584905660358</c:v>
                </c:pt>
                <c:pt idx="65">
                  <c:v>44.620000000000005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88480"/>
        <c:axId val="127387904"/>
      </c:scatterChart>
      <c:valAx>
        <c:axId val="127386752"/>
        <c:scaling>
          <c:orientation val="minMax"/>
          <c:max val="2015"/>
          <c:min val="1950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8575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fr-FR"/>
          </a:p>
        </c:txPr>
        <c:crossAx val="127387328"/>
        <c:crosses val="autoZero"/>
        <c:crossBetween val="midCat"/>
      </c:valAx>
      <c:valAx>
        <c:axId val="127387328"/>
        <c:scaling>
          <c:orientation val="minMax"/>
          <c:max val="20"/>
          <c:min val="-160"/>
        </c:scaling>
        <c:delete val="0"/>
        <c:axPos val="l"/>
        <c:majorGridlines>
          <c:spPr>
            <a:ln>
              <a:solidFill>
                <a:srgbClr val="EE7AF4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2400" b="1">
                    <a:solidFill>
                      <a:srgbClr val="FF3399"/>
                    </a:solidFill>
                    <a:latin typeface="Symbol" pitchFamily="18" charset="2"/>
                  </a:rPr>
                  <a:t>D</a:t>
                </a:r>
                <a:r>
                  <a:rPr lang="en-US" sz="2400" b="1">
                    <a:solidFill>
                      <a:srgbClr val="FF3399"/>
                    </a:solidFill>
                  </a:rPr>
                  <a:t> </a:t>
                </a:r>
                <a:r>
                  <a:rPr lang="en-US" sz="2000" b="1">
                    <a:solidFill>
                      <a:srgbClr val="FF3399"/>
                    </a:solidFill>
                  </a:rPr>
                  <a:t>14C</a:t>
                </a:r>
                <a:r>
                  <a:rPr lang="en-US" sz="2400" b="1">
                    <a:solidFill>
                      <a:srgbClr val="FF3399"/>
                    </a:solidFill>
                  </a:rPr>
                  <a:t> </a:t>
                </a:r>
                <a:r>
                  <a:rPr lang="fr-FR" sz="2800" b="1" i="0" u="none" strike="noStrike" baseline="0">
                    <a:solidFill>
                      <a:srgbClr val="FF3399"/>
                    </a:solidFill>
                    <a:effectLst/>
                  </a:rPr>
                  <a:t>‰</a:t>
                </a:r>
                <a:endParaRPr lang="en-US" sz="4800" b="1">
                  <a:solidFill>
                    <a:srgbClr val="FF3399"/>
                  </a:solidFill>
                </a:endParaRPr>
              </a:p>
            </c:rich>
          </c:tx>
          <c:layout>
            <c:manualLayout>
              <c:xMode val="edge"/>
              <c:yMode val="edge"/>
              <c:x val="2.0236626734258457E-2"/>
              <c:y val="4.8702998942094324E-2"/>
            </c:manualLayout>
          </c:layout>
          <c:overlay val="0"/>
          <c:spPr>
            <a:solidFill>
              <a:schemeClr val="accent2">
                <a:lumMod val="20000"/>
                <a:lumOff val="80000"/>
              </a:schemeClr>
            </a:solidFill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chemeClr val="tx1"/>
            </a:solidFill>
          </a:ln>
        </c:spPr>
        <c:txPr>
          <a:bodyPr/>
          <a:lstStyle/>
          <a:p>
            <a:pPr>
              <a:defRPr sz="1800">
                <a:solidFill>
                  <a:srgbClr val="FF3399"/>
                </a:solidFill>
              </a:defRPr>
            </a:pPr>
            <a:endParaRPr lang="fr-FR"/>
          </a:p>
        </c:txPr>
        <c:crossAx val="127386752"/>
        <c:crosses val="autoZero"/>
        <c:crossBetween val="midCat"/>
      </c:valAx>
      <c:valAx>
        <c:axId val="127387904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 sz="2000" b="1">
                    <a:solidFill>
                      <a:srgbClr val="C00000"/>
                    </a:solidFill>
                  </a:rPr>
                  <a:t>Cumul (ppm)</a:t>
                </a:r>
              </a:p>
            </c:rich>
          </c:tx>
          <c:layout>
            <c:manualLayout>
              <c:xMode val="edge"/>
              <c:yMode val="edge"/>
              <c:x val="0.85084796562443021"/>
              <c:y val="5.815024864037785E-2"/>
            </c:manualLayout>
          </c:layout>
          <c:overlay val="0"/>
          <c:spPr>
            <a:solidFill>
              <a:schemeClr val="accent6">
                <a:lumMod val="20000"/>
                <a:lumOff val="80000"/>
              </a:schemeClr>
            </a:solidFill>
          </c:sp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C00000"/>
                </a:solidFill>
              </a:defRPr>
            </a:pPr>
            <a:endParaRPr lang="fr-FR"/>
          </a:p>
        </c:txPr>
        <c:crossAx val="127388480"/>
        <c:crosses val="max"/>
        <c:crossBetween val="midCat"/>
      </c:valAx>
      <c:valAx>
        <c:axId val="127388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3879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1888001036907423"/>
          <c:y val="5.8455173438925798E-2"/>
          <c:w val="0.5658242481730873"/>
          <c:h val="0.18989285789858534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Scroll" dx="19" fmlaLink="E1" horiz="1" max="100" page="10" val="55"/>
</file>

<file path=xl/ctrlProps/ctrlProp2.xml><?xml version="1.0" encoding="utf-8"?>
<formControlPr xmlns="http://schemas.microsoft.com/office/spreadsheetml/2009/9/main" objectType="Scroll" dx="19" fmlaLink="E1" horiz="1" max="100" page="10" val="22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151856</xdr:colOff>
      <xdr:row>6</xdr:row>
      <xdr:rowOff>113211</xdr:rowOff>
    </xdr:from>
    <xdr:to>
      <xdr:col>5</xdr:col>
      <xdr:colOff>76200</xdr:colOff>
      <xdr:row>30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283029</xdr:colOff>
      <xdr:row>33</xdr:row>
      <xdr:rowOff>119744</xdr:rowOff>
    </xdr:from>
    <xdr:to>
      <xdr:col>10</xdr:col>
      <xdr:colOff>283029</xdr:colOff>
      <xdr:row>66</xdr:row>
      <xdr:rowOff>127364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424543</xdr:colOff>
      <xdr:row>34</xdr:row>
      <xdr:rowOff>87085</xdr:rowOff>
    </xdr:from>
    <xdr:to>
      <xdr:col>21</xdr:col>
      <xdr:colOff>217715</xdr:colOff>
      <xdr:row>62</xdr:row>
      <xdr:rowOff>2177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642257</xdr:colOff>
      <xdr:row>0</xdr:row>
      <xdr:rowOff>239485</xdr:rowOff>
    </xdr:from>
    <xdr:to>
      <xdr:col>18</xdr:col>
      <xdr:colOff>273441</xdr:colOff>
      <xdr:row>33</xdr:row>
      <xdr:rowOff>22233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18514" y="239485"/>
          <a:ext cx="9961727" cy="533446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7620</xdr:rowOff>
        </xdr:from>
        <xdr:to>
          <xdr:col>5</xdr:col>
          <xdr:colOff>167640</xdr:colOff>
          <xdr:row>0</xdr:row>
          <xdr:rowOff>251460</xdr:rowOff>
        </xdr:to>
        <xdr:sp macro="" textlink="">
          <xdr:nvSpPr>
            <xdr:cNvPr id="20481" name="Scroll Bar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197418</xdr:colOff>
      <xdr:row>30</xdr:row>
      <xdr:rowOff>55044</xdr:rowOff>
    </xdr:from>
    <xdr:to>
      <xdr:col>21</xdr:col>
      <xdr:colOff>487680</xdr:colOff>
      <xdr:row>59</xdr:row>
      <xdr:rowOff>137160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117107</xdr:colOff>
      <xdr:row>30</xdr:row>
      <xdr:rowOff>31283</xdr:rowOff>
    </xdr:from>
    <xdr:to>
      <xdr:col>33</xdr:col>
      <xdr:colOff>594760</xdr:colOff>
      <xdr:row>60</xdr:row>
      <xdr:rowOff>125932</xdr:rowOff>
    </xdr:to>
    <xdr:graphicFrame macro="">
      <xdr:nvGraphicFramePr>
        <xdr:cNvPr id="3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9425</xdr:colOff>
      <xdr:row>2</xdr:row>
      <xdr:rowOff>60058</xdr:rowOff>
    </xdr:from>
    <xdr:to>
      <xdr:col>32</xdr:col>
      <xdr:colOff>549643</xdr:colOff>
      <xdr:row>29</xdr:row>
      <xdr:rowOff>67879</xdr:rowOff>
    </xdr:to>
    <xdr:grpSp>
      <xdr:nvGrpSpPr>
        <xdr:cNvPr id="10" name="Groupe 9"/>
        <xdr:cNvGrpSpPr/>
      </xdr:nvGrpSpPr>
      <xdr:grpSpPr>
        <a:xfrm>
          <a:off x="15538985" y="502018"/>
          <a:ext cx="11284418" cy="5021781"/>
          <a:chOff x="79645" y="1995166"/>
          <a:chExt cx="11198191" cy="5038024"/>
        </a:xfrm>
      </xdr:grpSpPr>
      <xdr:grpSp>
        <xdr:nvGrpSpPr>
          <xdr:cNvPr id="4" name="Groupe 6"/>
          <xdr:cNvGrpSpPr>
            <a:grpSpLocks/>
          </xdr:cNvGrpSpPr>
        </xdr:nvGrpSpPr>
        <xdr:grpSpPr bwMode="auto">
          <a:xfrm>
            <a:off x="79645" y="1995166"/>
            <a:ext cx="11198191" cy="5038024"/>
            <a:chOff x="53487" y="3588947"/>
            <a:chExt cx="10792325" cy="5037222"/>
          </a:xfrm>
        </xdr:grpSpPr>
        <xdr:graphicFrame macro="">
          <xdr:nvGraphicFramePr>
            <xdr:cNvPr id="5" name="Graphique 4"/>
            <xdr:cNvGraphicFramePr>
              <a:graphicFrameLocks/>
            </xdr:cNvGraphicFramePr>
          </xdr:nvGraphicFramePr>
          <xdr:xfrm>
            <a:off x="53487" y="3588947"/>
            <a:ext cx="10792325" cy="503722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sp macro="" textlink="">
          <xdr:nvSpPr>
            <xdr:cNvPr id="6" name="Rectangle avec flèche vers le bas 5"/>
            <xdr:cNvSpPr/>
          </xdr:nvSpPr>
          <xdr:spPr bwMode="auto">
            <a:xfrm>
              <a:off x="6215108" y="5131077"/>
              <a:ext cx="1457199" cy="1332031"/>
            </a:xfrm>
            <a:prstGeom prst="downArrowCallout">
              <a:avLst>
                <a:gd name="adj1" fmla="val 7985"/>
                <a:gd name="adj2" fmla="val 12926"/>
                <a:gd name="adj3" fmla="val 12300"/>
                <a:gd name="adj4" fmla="val 65624"/>
              </a:avLst>
            </a:prstGeom>
            <a:solidFill>
              <a:schemeClr val="accent6">
                <a:lumMod val="20000"/>
                <a:lumOff val="80000"/>
              </a:schemeClr>
            </a:solidFill>
            <a:ln w="952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ctr"/>
              <a:r>
                <a:rPr lang="fr-FR" sz="1400" b="1">
                  <a:solidFill>
                    <a:srgbClr val="FF0000"/>
                  </a:solidFill>
                  <a:latin typeface="Arial" pitchFamily="34" charset="0"/>
                  <a:cs typeface="Arial" pitchFamily="34" charset="0"/>
                </a:rPr>
                <a:t>Cumul des émissions anthropiques en 1952 ≈ </a:t>
              </a:r>
              <a:r>
                <a:rPr lang="fr-FR" sz="1600" b="1">
                  <a:solidFill>
                    <a:srgbClr val="FF0000"/>
                  </a:solidFill>
                  <a:latin typeface="Arial" pitchFamily="34" charset="0"/>
                  <a:cs typeface="Arial" pitchFamily="34" charset="0"/>
                </a:rPr>
                <a:t>31 </a:t>
              </a:r>
              <a:r>
                <a:rPr lang="fr-FR" sz="1400" b="1">
                  <a:solidFill>
                    <a:srgbClr val="FF0000"/>
                  </a:solidFill>
                  <a:latin typeface="Arial" pitchFamily="34" charset="0"/>
                  <a:cs typeface="Arial" pitchFamily="34" charset="0"/>
                </a:rPr>
                <a:t>ppm</a:t>
              </a:r>
            </a:p>
          </xdr:txBody>
        </xdr:sp>
      </xdr:grpSp>
      <xdr:sp macro="" textlink="">
        <xdr:nvSpPr>
          <xdr:cNvPr id="7" name="Légende encadrée 1 6"/>
          <xdr:cNvSpPr/>
        </xdr:nvSpPr>
        <xdr:spPr>
          <a:xfrm>
            <a:off x="7940844" y="5767137"/>
            <a:ext cx="2160000" cy="540000"/>
          </a:xfrm>
          <a:prstGeom prst="borderCallout1">
            <a:avLst>
              <a:gd name="adj1" fmla="val 13713"/>
              <a:gd name="adj2" fmla="val -1105"/>
              <a:gd name="adj3" fmla="val -23370"/>
              <a:gd name="adj4" fmla="val -31111"/>
            </a:avLst>
          </a:prstGeom>
          <a:solidFill>
            <a:schemeClr val="accent1">
              <a:lumMod val="20000"/>
              <a:lumOff val="80000"/>
            </a:schemeClr>
          </a:solidFill>
          <a:ln w="12700">
            <a:solidFill>
              <a:srgbClr val="0070C0"/>
            </a:solidFill>
            <a:headEnd type="none" w="med" len="med"/>
            <a:tailEnd type="triangle" w="lg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fr-FR" sz="1400" b="1">
                <a:solidFill>
                  <a:srgbClr val="0070C0"/>
                </a:solidFill>
                <a:latin typeface="Arial" pitchFamily="34" charset="0"/>
                <a:cs typeface="Arial" pitchFamily="34" charset="0"/>
              </a:rPr>
              <a:t>Emissions anthropiques en 1952 ≈ 0,85 ppm/an</a:t>
            </a:r>
            <a:endParaRPr lang="fr-FR" sz="1100" b="1">
              <a:solidFill>
                <a:srgbClr val="0070C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8" name="Ellipse 7"/>
          <xdr:cNvSpPr/>
        </xdr:nvSpPr>
        <xdr:spPr>
          <a:xfrm>
            <a:off x="7154778" y="4924926"/>
            <a:ext cx="72000" cy="7200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" name="Ellipse 8"/>
          <xdr:cNvSpPr/>
        </xdr:nvSpPr>
        <xdr:spPr>
          <a:xfrm>
            <a:off x="7162799" y="5550568"/>
            <a:ext cx="72000" cy="7200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9</xdr:col>
      <xdr:colOff>566738</xdr:colOff>
      <xdr:row>155</xdr:row>
      <xdr:rowOff>24765</xdr:rowOff>
    </xdr:from>
    <xdr:to>
      <xdr:col>23</xdr:col>
      <xdr:colOff>81915</xdr:colOff>
      <xdr:row>184</xdr:row>
      <xdr:rowOff>138113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274320</xdr:colOff>
      <xdr:row>185</xdr:row>
      <xdr:rowOff>106680</xdr:rowOff>
    </xdr:from>
    <xdr:to>
      <xdr:col>32</xdr:col>
      <xdr:colOff>76199</xdr:colOff>
      <xdr:row>217</xdr:row>
      <xdr:rowOff>127635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289560</xdr:colOff>
      <xdr:row>217</xdr:row>
      <xdr:rowOff>106680</xdr:rowOff>
    </xdr:from>
    <xdr:to>
      <xdr:col>33</xdr:col>
      <xdr:colOff>70485</xdr:colOff>
      <xdr:row>260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193675</xdr:rowOff>
    </xdr:from>
    <xdr:to>
      <xdr:col>32</xdr:col>
      <xdr:colOff>323850</xdr:colOff>
      <xdr:row>79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838200</xdr:colOff>
      <xdr:row>0</xdr:row>
      <xdr:rowOff>0</xdr:rowOff>
    </xdr:from>
    <xdr:to>
      <xdr:col>42</xdr:col>
      <xdr:colOff>298450</xdr:colOff>
      <xdr:row>0</xdr:row>
      <xdr:rowOff>0</xdr:rowOff>
    </xdr:to>
    <xdr:cxnSp macro="">
      <xdr:nvCxnSpPr>
        <xdr:cNvPr id="3" name="Connecteur droit 2"/>
        <xdr:cNvCxnSpPr/>
      </xdr:nvCxnSpPr>
      <xdr:spPr>
        <a:xfrm>
          <a:off x="2613660" y="0"/>
          <a:ext cx="27524710" cy="0"/>
        </a:xfrm>
        <a:prstGeom prst="line">
          <a:avLst/>
        </a:prstGeom>
        <a:ln w="571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165100</xdr:colOff>
      <xdr:row>85</xdr:row>
      <xdr:rowOff>6350</xdr:rowOff>
    </xdr:from>
    <xdr:to>
      <xdr:col>43</xdr:col>
      <xdr:colOff>292100</xdr:colOff>
      <xdr:row>98</xdr:row>
      <xdr:rowOff>101600</xdr:rowOff>
    </xdr:to>
    <xdr:sp macro="" textlink="">
      <xdr:nvSpPr>
        <xdr:cNvPr id="4" name="Double flèche verticale 3"/>
        <xdr:cNvSpPr/>
      </xdr:nvSpPr>
      <xdr:spPr>
        <a:xfrm>
          <a:off x="29342080" y="15970250"/>
          <a:ext cx="1452880" cy="2472690"/>
        </a:xfrm>
        <a:prstGeom prst="upDownArrow">
          <a:avLst>
            <a:gd name="adj1" fmla="val 59091"/>
            <a:gd name="adj2" fmla="val 34091"/>
          </a:avLst>
        </a:prstGeom>
        <a:solidFill>
          <a:schemeClr val="bg1">
            <a:lumMod val="95000"/>
          </a:schemeClr>
        </a:solidFill>
        <a:ln>
          <a:solidFill>
            <a:srgbClr val="FF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rtlCol="0" anchor="ctr"/>
        <a:lstStyle/>
        <a:p>
          <a:pPr algn="ctr"/>
          <a:r>
            <a:rPr lang="fr-FR" sz="4800" b="1">
              <a:solidFill>
                <a:srgbClr val="FF3399"/>
              </a:solidFill>
              <a:latin typeface="Arial" pitchFamily="34" charset="0"/>
              <a:cs typeface="Arial" pitchFamily="34" charset="0"/>
            </a:rPr>
            <a:t>140</a:t>
          </a:r>
          <a:endParaRPr lang="fr-FR" sz="1200" b="1">
            <a:solidFill>
              <a:srgbClr val="FF3399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52</xdr:col>
      <xdr:colOff>250370</xdr:colOff>
      <xdr:row>29</xdr:row>
      <xdr:rowOff>84364</xdr:rowOff>
    </xdr:from>
    <xdr:to>
      <xdr:col>79</xdr:col>
      <xdr:colOff>555171</xdr:colOff>
      <xdr:row>63</xdr:row>
      <xdr:rowOff>65316</xdr:rowOff>
    </xdr:to>
    <xdr:grpSp>
      <xdr:nvGrpSpPr>
        <xdr:cNvPr id="5" name="Groupe 4"/>
        <xdr:cNvGrpSpPr/>
      </xdr:nvGrpSpPr>
      <xdr:grpSpPr>
        <a:xfrm>
          <a:off x="36883520" y="5970814"/>
          <a:ext cx="18307051" cy="6457952"/>
          <a:chOff x="36750170" y="5832021"/>
          <a:chExt cx="18233572" cy="6294666"/>
        </a:xfrm>
      </xdr:grpSpPr>
      <xdr:graphicFrame macro="">
        <xdr:nvGraphicFramePr>
          <xdr:cNvPr id="6" name="Graphique 5"/>
          <xdr:cNvGraphicFramePr>
            <a:graphicFrameLocks/>
          </xdr:cNvGraphicFramePr>
        </xdr:nvGraphicFramePr>
        <xdr:xfrm>
          <a:off x="36750170" y="5832021"/>
          <a:ext cx="18233572" cy="62946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7" name="Graphique 6"/>
          <xdr:cNvGraphicFramePr>
            <a:graphicFrameLocks/>
          </xdr:cNvGraphicFramePr>
        </xdr:nvGraphicFramePr>
        <xdr:xfrm>
          <a:off x="38037407" y="6504820"/>
          <a:ext cx="9032422" cy="55946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8" name="Double flèche verticale 7"/>
          <xdr:cNvSpPr/>
        </xdr:nvSpPr>
        <xdr:spPr>
          <a:xfrm>
            <a:off x="46080123" y="6945084"/>
            <a:ext cx="540000" cy="2412000"/>
          </a:xfrm>
          <a:prstGeom prst="upDownArrow">
            <a:avLst>
              <a:gd name="adj1" fmla="val 59091"/>
              <a:gd name="adj2" fmla="val 34091"/>
            </a:avLst>
          </a:prstGeom>
          <a:solidFill>
            <a:schemeClr val="accent2">
              <a:lumMod val="20000"/>
              <a:lumOff val="80000"/>
            </a:schemeClr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="vert270" rtlCol="0" anchor="ctr"/>
          <a:lstStyle/>
          <a:p>
            <a:pPr algn="ctr"/>
            <a:r>
              <a:rPr lang="fr-FR" sz="1800" b="1">
                <a:solidFill>
                  <a:srgbClr val="FF0000"/>
                </a:solidFill>
                <a:latin typeface="Arial" pitchFamily="34" charset="0"/>
                <a:cs typeface="Arial" pitchFamily="34" charset="0"/>
              </a:rPr>
              <a:t>55 %</a:t>
            </a:r>
          </a:p>
        </xdr:txBody>
      </xdr:sp>
      <xdr:sp macro="" textlink="">
        <xdr:nvSpPr>
          <xdr:cNvPr id="9" name="Double flèche verticale 8"/>
          <xdr:cNvSpPr/>
        </xdr:nvSpPr>
        <xdr:spPr>
          <a:xfrm>
            <a:off x="46111874" y="9437912"/>
            <a:ext cx="540000" cy="1908000"/>
          </a:xfrm>
          <a:prstGeom prst="upDownArrow">
            <a:avLst>
              <a:gd name="adj1" fmla="val 59091"/>
              <a:gd name="adj2" fmla="val 34091"/>
            </a:avLst>
          </a:prstGeom>
          <a:solidFill>
            <a:schemeClr val="accent2">
              <a:lumMod val="20000"/>
              <a:lumOff val="80000"/>
            </a:schemeClr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="vert270" rtlCol="0" anchor="ctr"/>
          <a:lstStyle/>
          <a:p>
            <a:pPr algn="ctr"/>
            <a:r>
              <a:rPr lang="fr-FR" sz="1800" b="1">
                <a:solidFill>
                  <a:srgbClr val="FF0000"/>
                </a:solidFill>
                <a:latin typeface="Arial" pitchFamily="34" charset="0"/>
                <a:cs typeface="Arial" pitchFamily="34" charset="0"/>
              </a:rPr>
              <a:t>45 %</a:t>
            </a:r>
          </a:p>
        </xdr:txBody>
      </xdr:sp>
    </xdr:grpSp>
    <xdr:clientData/>
  </xdr:twoCellAnchor>
  <xdr:twoCellAnchor>
    <xdr:from>
      <xdr:col>32</xdr:col>
      <xdr:colOff>482601</xdr:colOff>
      <xdr:row>11</xdr:row>
      <xdr:rowOff>152400</xdr:rowOff>
    </xdr:from>
    <xdr:to>
      <xdr:col>68</xdr:col>
      <xdr:colOff>279401</xdr:colOff>
      <xdr:row>93</xdr:row>
      <xdr:rowOff>6349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704850</xdr:colOff>
      <xdr:row>68</xdr:row>
      <xdr:rowOff>133350</xdr:rowOff>
    </xdr:from>
    <xdr:to>
      <xdr:col>31</xdr:col>
      <xdr:colOff>476250</xdr:colOff>
      <xdr:row>75</xdr:row>
      <xdr:rowOff>95250</xdr:rowOff>
    </xdr:to>
    <xdr:sp macro="" textlink="">
      <xdr:nvSpPr>
        <xdr:cNvPr id="11" name="Forme libre 10"/>
        <xdr:cNvSpPr/>
      </xdr:nvSpPr>
      <xdr:spPr>
        <a:xfrm>
          <a:off x="1192530" y="12988290"/>
          <a:ext cx="21831300" cy="1242060"/>
        </a:xfrm>
        <a:custGeom>
          <a:avLst/>
          <a:gdLst>
            <a:gd name="connsiteX0" fmla="*/ 0 w 21907500"/>
            <a:gd name="connsiteY0" fmla="*/ 0 h 1295400"/>
            <a:gd name="connsiteX1" fmla="*/ 3695700 w 21907500"/>
            <a:gd name="connsiteY1" fmla="*/ 95250 h 1295400"/>
            <a:gd name="connsiteX2" fmla="*/ 21907500 w 21907500"/>
            <a:gd name="connsiteY2" fmla="*/ 1295400 h 1295400"/>
            <a:gd name="connsiteX3" fmla="*/ 21907500 w 21907500"/>
            <a:gd name="connsiteY3" fmla="*/ 1295400 h 1295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1907500" h="1295400">
              <a:moveTo>
                <a:pt x="0" y="0"/>
              </a:moveTo>
              <a:lnTo>
                <a:pt x="3695700" y="95250"/>
              </a:lnTo>
              <a:lnTo>
                <a:pt x="21907500" y="1295400"/>
              </a:lnTo>
              <a:lnTo>
                <a:pt x="21907500" y="1295400"/>
              </a:lnTo>
            </a:path>
          </a:pathLst>
        </a:custGeom>
        <a:noFill/>
        <a:ln w="76200">
          <a:solidFill>
            <a:srgbClr val="E42BE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125944</xdr:rowOff>
    </xdr:from>
    <xdr:to>
      <xdr:col>19</xdr:col>
      <xdr:colOff>647700</xdr:colOff>
      <xdr:row>89</xdr:row>
      <xdr:rowOff>15874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20</xdr:col>
      <xdr:colOff>355600</xdr:colOff>
      <xdr:row>75</xdr:row>
      <xdr:rowOff>21885</xdr:rowOff>
    </xdr:from>
    <xdr:to>
      <xdr:col>32</xdr:col>
      <xdr:colOff>609600</xdr:colOff>
      <xdr:row>104</xdr:row>
      <xdr:rowOff>95250</xdr:rowOff>
    </xdr:to>
    <xdr:graphicFrame macro="">
      <xdr:nvGraphicFramePr>
        <xdr:cNvPr id="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685799</xdr:colOff>
      <xdr:row>92</xdr:row>
      <xdr:rowOff>76195</xdr:rowOff>
    </xdr:from>
    <xdr:to>
      <xdr:col>20</xdr:col>
      <xdr:colOff>10885</xdr:colOff>
      <xdr:row>108</xdr:row>
      <xdr:rowOff>130624</xdr:rowOff>
    </xdr:to>
    <xdr:sp macro="" textlink="">
      <xdr:nvSpPr>
        <xdr:cNvPr id="4" name="Rectangle à coins arrondis 3"/>
        <xdr:cNvSpPr/>
      </xdr:nvSpPr>
      <xdr:spPr>
        <a:xfrm>
          <a:off x="5707379" y="16939255"/>
          <a:ext cx="7089866" cy="3247209"/>
        </a:xfrm>
        <a:prstGeom prst="roundRect">
          <a:avLst>
            <a:gd name="adj" fmla="val 10606"/>
          </a:avLst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18</xdr:col>
      <xdr:colOff>304800</xdr:colOff>
      <xdr:row>85</xdr:row>
      <xdr:rowOff>139700</xdr:rowOff>
    </xdr:from>
    <xdr:to>
      <xdr:col>20</xdr:col>
      <xdr:colOff>622300</xdr:colOff>
      <xdr:row>88</xdr:row>
      <xdr:rowOff>114300</xdr:rowOff>
    </xdr:to>
    <xdr:sp macro="" textlink="">
      <xdr:nvSpPr>
        <xdr:cNvPr id="5" name="Flèche droite 4"/>
        <xdr:cNvSpPr/>
      </xdr:nvSpPr>
      <xdr:spPr>
        <a:xfrm rot="758941">
          <a:off x="11696700" y="15290800"/>
          <a:ext cx="1638300" cy="508000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227940</xdr:colOff>
      <xdr:row>0</xdr:row>
      <xdr:rowOff>81195</xdr:rowOff>
    </xdr:from>
    <xdr:to>
      <xdr:col>20</xdr:col>
      <xdr:colOff>76200</xdr:colOff>
      <xdr:row>8</xdr:row>
      <xdr:rowOff>12700</xdr:rowOff>
    </xdr:to>
    <xdr:pic>
      <xdr:nvPicPr>
        <xdr:cNvPr id="6" name="Imag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3588340" y="81195"/>
          <a:ext cx="4521860" cy="242070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1799594</xdr:colOff>
      <xdr:row>23</xdr:row>
      <xdr:rowOff>161925</xdr:rowOff>
    </xdr:from>
    <xdr:to>
      <xdr:col>9</xdr:col>
      <xdr:colOff>14421</xdr:colOff>
      <xdr:row>44</xdr:row>
      <xdr:rowOff>152586</xdr:rowOff>
    </xdr:to>
    <xdr:pic>
      <xdr:nvPicPr>
        <xdr:cNvPr id="4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3894" y="6372225"/>
          <a:ext cx="6196777" cy="3791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10883</xdr:colOff>
      <xdr:row>3</xdr:row>
      <xdr:rowOff>304800</xdr:rowOff>
    </xdr:from>
    <xdr:to>
      <xdr:col>7</xdr:col>
      <xdr:colOff>470614</xdr:colOff>
      <xdr:row>9</xdr:row>
      <xdr:rowOff>102675</xdr:rowOff>
    </xdr:to>
    <xdr:sp macro="" textlink="">
      <xdr:nvSpPr>
        <xdr:cNvPr id="5" name="Forme libre 4"/>
        <xdr:cNvSpPr/>
      </xdr:nvSpPr>
      <xdr:spPr>
        <a:xfrm>
          <a:off x="5736769" y="1404257"/>
          <a:ext cx="1232616" cy="1365418"/>
        </a:xfrm>
        <a:custGeom>
          <a:avLst/>
          <a:gdLst>
            <a:gd name="connsiteX0" fmla="*/ 713509 w 1537140"/>
            <a:gd name="connsiteY0" fmla="*/ 5439 h 1349512"/>
            <a:gd name="connsiteX1" fmla="*/ 1115291 w 1537140"/>
            <a:gd name="connsiteY1" fmla="*/ 40075 h 1349512"/>
            <a:gd name="connsiteX2" fmla="*/ 1454727 w 1537140"/>
            <a:gd name="connsiteY2" fmla="*/ 303312 h 1349512"/>
            <a:gd name="connsiteX3" fmla="*/ 1496291 w 1537140"/>
            <a:gd name="connsiteY3" fmla="*/ 1023748 h 1349512"/>
            <a:gd name="connsiteX4" fmla="*/ 949036 w 1537140"/>
            <a:gd name="connsiteY4" fmla="*/ 1307766 h 1349512"/>
            <a:gd name="connsiteX5" fmla="*/ 0 w 1537140"/>
            <a:gd name="connsiteY5" fmla="*/ 1342403 h 1349512"/>
            <a:gd name="connsiteX0" fmla="*/ 892541 w 1716172"/>
            <a:gd name="connsiteY0" fmla="*/ 5439 h 1373350"/>
            <a:gd name="connsiteX1" fmla="*/ 1294323 w 1716172"/>
            <a:gd name="connsiteY1" fmla="*/ 40075 h 1373350"/>
            <a:gd name="connsiteX2" fmla="*/ 1633759 w 1716172"/>
            <a:gd name="connsiteY2" fmla="*/ 303312 h 1373350"/>
            <a:gd name="connsiteX3" fmla="*/ 1675323 w 1716172"/>
            <a:gd name="connsiteY3" fmla="*/ 1023748 h 1373350"/>
            <a:gd name="connsiteX4" fmla="*/ 1128068 w 1716172"/>
            <a:gd name="connsiteY4" fmla="*/ 1307766 h 1373350"/>
            <a:gd name="connsiteX5" fmla="*/ 0 w 1716172"/>
            <a:gd name="connsiteY5" fmla="*/ 1371144 h 13733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716172" h="1373350">
              <a:moveTo>
                <a:pt x="892541" y="5439"/>
              </a:moveTo>
              <a:cubicBezTo>
                <a:pt x="1031664" y="-2066"/>
                <a:pt x="1170787" y="-9570"/>
                <a:pt x="1294323" y="40075"/>
              </a:cubicBezTo>
              <a:cubicBezTo>
                <a:pt x="1417859" y="89720"/>
                <a:pt x="1570259" y="139367"/>
                <a:pt x="1633759" y="303312"/>
              </a:cubicBezTo>
              <a:cubicBezTo>
                <a:pt x="1697259" y="467257"/>
                <a:pt x="1759605" y="856339"/>
                <a:pt x="1675323" y="1023748"/>
              </a:cubicBezTo>
              <a:cubicBezTo>
                <a:pt x="1591041" y="1191157"/>
                <a:pt x="1377450" y="1254657"/>
                <a:pt x="1128068" y="1307766"/>
              </a:cubicBezTo>
              <a:cubicBezTo>
                <a:pt x="878686" y="1360875"/>
                <a:pt x="349827" y="1380380"/>
                <a:pt x="0" y="1371144"/>
              </a:cubicBezTo>
            </a:path>
          </a:pathLst>
        </a:custGeom>
        <a:noFill/>
        <a:ln>
          <a:solidFill>
            <a:schemeClr val="accent3">
              <a:lumMod val="75000"/>
            </a:schemeClr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25</xdr:col>
      <xdr:colOff>106680</xdr:colOff>
      <xdr:row>18</xdr:row>
      <xdr:rowOff>255270</xdr:rowOff>
    </xdr:from>
    <xdr:to>
      <xdr:col>26</xdr:col>
      <xdr:colOff>142240</xdr:colOff>
      <xdr:row>20</xdr:row>
      <xdr:rowOff>134620</xdr:rowOff>
    </xdr:to>
    <xdr:sp macro="" textlink="">
      <xdr:nvSpPr>
        <xdr:cNvPr id="7" name="Zone de texte 2"/>
        <xdr:cNvSpPr txBox="1">
          <a:spLocks noChangeArrowheads="1"/>
        </xdr:cNvSpPr>
      </xdr:nvSpPr>
      <xdr:spPr bwMode="auto">
        <a:xfrm>
          <a:off x="24325580" y="4928870"/>
          <a:ext cx="134366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800" b="1" i="0" u="none" strike="noStrike" baseline="30000">
              <a:solidFill>
                <a:srgbClr val="000000"/>
              </a:solidFill>
              <a:latin typeface="Arial"/>
              <a:cs typeface="Arial"/>
            </a:rPr>
            <a:t>13</a:t>
          </a:r>
          <a:r>
            <a:rPr lang="fr-FR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CO</a:t>
          </a:r>
          <a:r>
            <a:rPr lang="fr-FR" sz="1800" b="1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26</xdr:col>
      <xdr:colOff>102870</xdr:colOff>
      <xdr:row>18</xdr:row>
      <xdr:rowOff>247650</xdr:rowOff>
    </xdr:from>
    <xdr:to>
      <xdr:col>27</xdr:col>
      <xdr:colOff>138430</xdr:colOff>
      <xdr:row>20</xdr:row>
      <xdr:rowOff>64770</xdr:rowOff>
    </xdr:to>
    <xdr:sp macro="" textlink="">
      <xdr:nvSpPr>
        <xdr:cNvPr id="8" name="Zone de texte 2"/>
        <xdr:cNvSpPr txBox="1">
          <a:spLocks noChangeArrowheads="1"/>
        </xdr:cNvSpPr>
      </xdr:nvSpPr>
      <xdr:spPr bwMode="auto">
        <a:xfrm>
          <a:off x="25629870" y="4921250"/>
          <a:ext cx="105156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800" b="1" i="0" u="none" strike="noStrike" baseline="30000">
              <a:solidFill>
                <a:srgbClr val="000000"/>
              </a:solidFill>
              <a:latin typeface="Arial"/>
              <a:cs typeface="Arial"/>
            </a:rPr>
            <a:t>14</a:t>
          </a:r>
          <a:r>
            <a:rPr lang="fr-FR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CO</a:t>
          </a:r>
          <a:r>
            <a:rPr lang="fr-FR" sz="1800" b="1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24</xdr:col>
      <xdr:colOff>215900</xdr:colOff>
      <xdr:row>18</xdr:row>
      <xdr:rowOff>267970</xdr:rowOff>
    </xdr:from>
    <xdr:to>
      <xdr:col>24</xdr:col>
      <xdr:colOff>1333500</xdr:colOff>
      <xdr:row>20</xdr:row>
      <xdr:rowOff>82550</xdr:rowOff>
    </xdr:to>
    <xdr:sp macro="" textlink="">
      <xdr:nvSpPr>
        <xdr:cNvPr id="9" name="Zone de texte 2"/>
        <xdr:cNvSpPr txBox="1">
          <a:spLocks noChangeArrowheads="1"/>
        </xdr:cNvSpPr>
      </xdr:nvSpPr>
      <xdr:spPr bwMode="auto">
        <a:xfrm>
          <a:off x="22999700" y="4941570"/>
          <a:ext cx="1117600" cy="398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800" b="1" i="0" u="none" strike="noStrike" baseline="30000">
              <a:solidFill>
                <a:srgbClr val="000000"/>
              </a:solidFill>
              <a:latin typeface="Arial"/>
              <a:cs typeface="Arial"/>
            </a:rPr>
            <a:t>12</a:t>
          </a:r>
          <a:r>
            <a:rPr lang="fr-FR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CO</a:t>
          </a:r>
          <a:r>
            <a:rPr lang="fr-FR" sz="1800" b="1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26</xdr:col>
      <xdr:colOff>100330</xdr:colOff>
      <xdr:row>20</xdr:row>
      <xdr:rowOff>2540</xdr:rowOff>
    </xdr:from>
    <xdr:to>
      <xdr:col>27</xdr:col>
      <xdr:colOff>146050</xdr:colOff>
      <xdr:row>21</xdr:row>
      <xdr:rowOff>154940</xdr:rowOff>
    </xdr:to>
    <xdr:sp macro="" textlink="">
      <xdr:nvSpPr>
        <xdr:cNvPr id="10" name="Zone de texte 2"/>
        <xdr:cNvSpPr txBox="1">
          <a:spLocks noChangeArrowheads="1"/>
        </xdr:cNvSpPr>
      </xdr:nvSpPr>
      <xdr:spPr bwMode="auto">
        <a:xfrm>
          <a:off x="24255730" y="4803140"/>
          <a:ext cx="10515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800" b="1" i="0" u="none" strike="noStrike" baseline="0">
              <a:solidFill>
                <a:schemeClr val="tx1"/>
              </a:solidFill>
              <a:latin typeface="Arial"/>
              <a:cs typeface="Arial"/>
            </a:rPr>
            <a:t>≈ 10</a:t>
          </a:r>
          <a:r>
            <a:rPr lang="fr-FR" sz="1800" b="1" i="0" u="none" strike="noStrike" baseline="30000">
              <a:solidFill>
                <a:schemeClr val="tx1"/>
              </a:solidFill>
              <a:latin typeface="Arial"/>
              <a:cs typeface="Arial"/>
            </a:rPr>
            <a:t>-12</a:t>
          </a:r>
        </a:p>
      </xdr:txBody>
    </xdr:sp>
    <xdr:clientData/>
  </xdr:twoCellAnchor>
  <xdr:twoCellAnchor>
    <xdr:from>
      <xdr:col>23</xdr:col>
      <xdr:colOff>233680</xdr:colOff>
      <xdr:row>20</xdr:row>
      <xdr:rowOff>3810</xdr:rowOff>
    </xdr:from>
    <xdr:to>
      <xdr:col>24</xdr:col>
      <xdr:colOff>800100</xdr:colOff>
      <xdr:row>21</xdr:row>
      <xdr:rowOff>133350</xdr:rowOff>
    </xdr:to>
    <xdr:sp macro="" textlink="">
      <xdr:nvSpPr>
        <xdr:cNvPr id="11" name="Zone de texte 2"/>
        <xdr:cNvSpPr txBox="1">
          <a:spLocks noChangeArrowheads="1"/>
        </xdr:cNvSpPr>
      </xdr:nvSpPr>
      <xdr:spPr bwMode="auto">
        <a:xfrm>
          <a:off x="19461480" y="5604510"/>
          <a:ext cx="371602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chemeClr val="tx1"/>
              </a:solidFill>
              <a:latin typeface="Arial"/>
              <a:cs typeface="Arial"/>
            </a:rPr>
            <a:t>CO</a:t>
          </a:r>
          <a:r>
            <a:rPr lang="fr-FR" sz="1600" b="1" i="0" u="none" strike="noStrike" baseline="-25000">
              <a:solidFill>
                <a:schemeClr val="tx1"/>
              </a:solidFill>
              <a:latin typeface="Arial"/>
              <a:cs typeface="Arial"/>
            </a:rPr>
            <a:t>2</a:t>
          </a:r>
          <a:r>
            <a:rPr lang="fr-FR" sz="1600" b="1" i="0" u="none" strike="noStrike" baseline="0">
              <a:solidFill>
                <a:schemeClr val="tx1"/>
              </a:solidFill>
              <a:latin typeface="Arial"/>
              <a:cs typeface="Arial"/>
            </a:rPr>
            <a:t> atmosphérique en 2015</a:t>
          </a:r>
        </a:p>
      </xdr:txBody>
    </xdr:sp>
    <xdr:clientData/>
  </xdr:twoCellAnchor>
  <xdr:twoCellAnchor>
    <xdr:from>
      <xdr:col>23</xdr:col>
      <xdr:colOff>449580</xdr:colOff>
      <xdr:row>21</xdr:row>
      <xdr:rowOff>10160</xdr:rowOff>
    </xdr:from>
    <xdr:to>
      <xdr:col>23</xdr:col>
      <xdr:colOff>2446020</xdr:colOff>
      <xdr:row>22</xdr:row>
      <xdr:rowOff>110490</xdr:rowOff>
    </xdr:to>
    <xdr:sp macro="" textlink="">
      <xdr:nvSpPr>
        <xdr:cNvPr id="12" name="Zone de texte 2"/>
        <xdr:cNvSpPr txBox="1">
          <a:spLocks noChangeArrowheads="1"/>
        </xdr:cNvSpPr>
      </xdr:nvSpPr>
      <xdr:spPr bwMode="auto">
        <a:xfrm>
          <a:off x="19796760" y="5153660"/>
          <a:ext cx="1996440" cy="427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FF0000"/>
              </a:solidFill>
              <a:latin typeface="Arial"/>
              <a:cs typeface="Arial"/>
            </a:rPr>
            <a:t>CO</a:t>
          </a:r>
          <a:r>
            <a:rPr lang="fr-FR" sz="1600" b="1" i="0" u="none" strike="noStrike" baseline="-25000">
              <a:solidFill>
                <a:srgbClr val="FF0000"/>
              </a:solidFill>
              <a:latin typeface="Arial"/>
              <a:cs typeface="Arial"/>
            </a:rPr>
            <a:t>2</a:t>
          </a:r>
          <a:r>
            <a:rPr lang="fr-FR" sz="1600" b="1" i="0" u="none" strike="noStrike" baseline="0">
              <a:solidFill>
                <a:srgbClr val="FF0000"/>
              </a:solidFill>
              <a:latin typeface="Arial"/>
              <a:cs typeface="Arial"/>
            </a:rPr>
            <a:t> anthropique </a:t>
          </a:r>
        </a:p>
      </xdr:txBody>
    </xdr:sp>
    <xdr:clientData/>
  </xdr:twoCellAnchor>
  <xdr:twoCellAnchor>
    <xdr:from>
      <xdr:col>20</xdr:col>
      <xdr:colOff>207010</xdr:colOff>
      <xdr:row>0</xdr:row>
      <xdr:rowOff>0</xdr:rowOff>
    </xdr:from>
    <xdr:to>
      <xdr:col>25</xdr:col>
      <xdr:colOff>911860</xdr:colOff>
      <xdr:row>16</xdr:row>
      <xdr:rowOff>118110</xdr:rowOff>
    </xdr:to>
    <xdr:pic>
      <xdr:nvPicPr>
        <xdr:cNvPr id="13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1010" y="0"/>
          <a:ext cx="6330950" cy="452501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34925</xdr:colOff>
      <xdr:row>20</xdr:row>
      <xdr:rowOff>9940</xdr:rowOff>
    </xdr:from>
    <xdr:to>
      <xdr:col>21</xdr:col>
      <xdr:colOff>25400</xdr:colOff>
      <xdr:row>44</xdr:row>
      <xdr:rowOff>88699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37525" y="5610640"/>
          <a:ext cx="10201275" cy="46253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707025</xdr:colOff>
      <xdr:row>0</xdr:row>
      <xdr:rowOff>205379</xdr:rowOff>
    </xdr:from>
    <xdr:to>
      <xdr:col>35</xdr:col>
      <xdr:colOff>788669</xdr:colOff>
      <xdr:row>26</xdr:row>
      <xdr:rowOff>33928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255450</xdr:colOff>
      <xdr:row>59</xdr:row>
      <xdr:rowOff>166007</xdr:rowOff>
    </xdr:from>
    <xdr:to>
      <xdr:col>30</xdr:col>
      <xdr:colOff>444499</xdr:colOff>
      <xdr:row>92</xdr:row>
      <xdr:rowOff>214993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395151</xdr:colOff>
      <xdr:row>27</xdr:row>
      <xdr:rowOff>30480</xdr:rowOff>
    </xdr:from>
    <xdr:to>
      <xdr:col>34</xdr:col>
      <xdr:colOff>93981</xdr:colOff>
      <xdr:row>56</xdr:row>
      <xdr:rowOff>134982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228600</xdr:colOff>
      <xdr:row>7</xdr:row>
      <xdr:rowOff>114300</xdr:rowOff>
    </xdr:from>
    <xdr:to>
      <xdr:col>19</xdr:col>
      <xdr:colOff>685800</xdr:colOff>
      <xdr:row>52</xdr:row>
      <xdr:rowOff>125730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0</xdr:row>
          <xdr:rowOff>53340</xdr:rowOff>
        </xdr:from>
        <xdr:to>
          <xdr:col>5</xdr:col>
          <xdr:colOff>640080</xdr:colOff>
          <xdr:row>0</xdr:row>
          <xdr:rowOff>266700</xdr:rowOff>
        </xdr:to>
        <xdr:sp macro="" textlink="">
          <xdr:nvSpPr>
            <xdr:cNvPr id="26625" name="Scroll Bar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0.12014</cdr:x>
      <cdr:y>0.58701</cdr:y>
    </cdr:from>
    <cdr:to>
      <cdr:x>0.95601</cdr:x>
      <cdr:y>0.97306</cdr:y>
    </cdr:to>
    <cdr:sp macro="" textlink="">
      <cdr:nvSpPr>
        <cdr:cNvPr id="3" name="Forme libre 2"/>
        <cdr:cNvSpPr/>
      </cdr:nvSpPr>
      <cdr:spPr>
        <a:xfrm xmlns:a="http://schemas.openxmlformats.org/drawingml/2006/main">
          <a:off x="1545773" y="4239778"/>
          <a:ext cx="10755185" cy="2788335"/>
        </a:xfrm>
        <a:custGeom xmlns:a="http://schemas.openxmlformats.org/drawingml/2006/main">
          <a:avLst/>
          <a:gdLst>
            <a:gd name="connsiteX0" fmla="*/ 0 w 10755185"/>
            <a:gd name="connsiteY0" fmla="*/ 2563793 h 2788335"/>
            <a:gd name="connsiteX1" fmla="*/ 2699657 w 10755185"/>
            <a:gd name="connsiteY1" fmla="*/ 2204565 h 2788335"/>
            <a:gd name="connsiteX2" fmla="*/ 5573486 w 10755185"/>
            <a:gd name="connsiteY2" fmla="*/ 1660279 h 2788335"/>
            <a:gd name="connsiteX3" fmla="*/ 8142515 w 10755185"/>
            <a:gd name="connsiteY3" fmla="*/ 1007136 h 2788335"/>
            <a:gd name="connsiteX4" fmla="*/ 9492343 w 10755185"/>
            <a:gd name="connsiteY4" fmla="*/ 647907 h 2788335"/>
            <a:gd name="connsiteX5" fmla="*/ 10591800 w 10755185"/>
            <a:gd name="connsiteY5" fmla="*/ 234250 h 2788335"/>
            <a:gd name="connsiteX6" fmla="*/ 10722429 w 10755185"/>
            <a:gd name="connsiteY6" fmla="*/ 179822 h 2788335"/>
            <a:gd name="connsiteX7" fmla="*/ 10755086 w 10755185"/>
            <a:gd name="connsiteY7" fmla="*/ 2618222 h 2788335"/>
            <a:gd name="connsiteX8" fmla="*/ 10733315 w 10755185"/>
            <a:gd name="connsiteY8" fmla="*/ 2585565 h 2788335"/>
            <a:gd name="connsiteX9" fmla="*/ 0 w 10755185"/>
            <a:gd name="connsiteY9" fmla="*/ 2563793 h 27883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10755185" h="2788335">
              <a:moveTo>
                <a:pt x="0" y="2563793"/>
              </a:moveTo>
              <a:cubicBezTo>
                <a:pt x="885371" y="2459472"/>
                <a:pt x="1770743" y="2355151"/>
                <a:pt x="2699657" y="2204565"/>
              </a:cubicBezTo>
              <a:cubicBezTo>
                <a:pt x="3628571" y="2053979"/>
                <a:pt x="4666343" y="1859850"/>
                <a:pt x="5573486" y="1660279"/>
              </a:cubicBezTo>
              <a:cubicBezTo>
                <a:pt x="6480629" y="1460708"/>
                <a:pt x="8142515" y="1007136"/>
                <a:pt x="8142515" y="1007136"/>
              </a:cubicBezTo>
              <a:cubicBezTo>
                <a:pt x="8795658" y="838407"/>
                <a:pt x="9084129" y="776721"/>
                <a:pt x="9492343" y="647907"/>
              </a:cubicBezTo>
              <a:cubicBezTo>
                <a:pt x="9900557" y="519093"/>
                <a:pt x="10386786" y="312264"/>
                <a:pt x="10591800" y="234250"/>
              </a:cubicBezTo>
              <a:cubicBezTo>
                <a:pt x="10796814" y="156236"/>
                <a:pt x="10695215" y="-217507"/>
                <a:pt x="10722429" y="179822"/>
              </a:cubicBezTo>
              <a:cubicBezTo>
                <a:pt x="10749643" y="577151"/>
                <a:pt x="10753272" y="2217265"/>
                <a:pt x="10755086" y="2618222"/>
              </a:cubicBezTo>
              <a:cubicBezTo>
                <a:pt x="10756900" y="3019179"/>
                <a:pt x="10733315" y="2585565"/>
                <a:pt x="10733315" y="2585565"/>
              </a:cubicBezTo>
              <a:lnTo>
                <a:pt x="0" y="2563793"/>
              </a:lnTo>
              <a:close/>
            </a:path>
          </a:pathLst>
        </a:custGeom>
        <a:solidFill xmlns:a="http://schemas.openxmlformats.org/drawingml/2006/main">
          <a:srgbClr val="FF0000">
            <a:alpha val="69804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0.12014</cdr:x>
      <cdr:y>0.55463</cdr:y>
    </cdr:from>
    <cdr:to>
      <cdr:x>0.95601</cdr:x>
      <cdr:y>0.97306</cdr:y>
    </cdr:to>
    <cdr:sp macro="" textlink="">
      <cdr:nvSpPr>
        <cdr:cNvPr id="3" name="Forme libre 2"/>
        <cdr:cNvSpPr/>
      </cdr:nvSpPr>
      <cdr:spPr>
        <a:xfrm xmlns:a="http://schemas.openxmlformats.org/drawingml/2006/main">
          <a:off x="1545831" y="4005943"/>
          <a:ext cx="10755068" cy="3022149"/>
        </a:xfrm>
        <a:custGeom xmlns:a="http://schemas.openxmlformats.org/drawingml/2006/main">
          <a:avLst/>
          <a:gdLst>
            <a:gd name="connsiteX0" fmla="*/ 0 w 10755185"/>
            <a:gd name="connsiteY0" fmla="*/ 2563793 h 2788335"/>
            <a:gd name="connsiteX1" fmla="*/ 2699657 w 10755185"/>
            <a:gd name="connsiteY1" fmla="*/ 2204565 h 2788335"/>
            <a:gd name="connsiteX2" fmla="*/ 5573486 w 10755185"/>
            <a:gd name="connsiteY2" fmla="*/ 1660279 h 2788335"/>
            <a:gd name="connsiteX3" fmla="*/ 8142515 w 10755185"/>
            <a:gd name="connsiteY3" fmla="*/ 1007136 h 2788335"/>
            <a:gd name="connsiteX4" fmla="*/ 9492343 w 10755185"/>
            <a:gd name="connsiteY4" fmla="*/ 647907 h 2788335"/>
            <a:gd name="connsiteX5" fmla="*/ 10591800 w 10755185"/>
            <a:gd name="connsiteY5" fmla="*/ 234250 h 2788335"/>
            <a:gd name="connsiteX6" fmla="*/ 10722429 w 10755185"/>
            <a:gd name="connsiteY6" fmla="*/ 179822 h 2788335"/>
            <a:gd name="connsiteX7" fmla="*/ 10755086 w 10755185"/>
            <a:gd name="connsiteY7" fmla="*/ 2618222 h 2788335"/>
            <a:gd name="connsiteX8" fmla="*/ 10733315 w 10755185"/>
            <a:gd name="connsiteY8" fmla="*/ 2585565 h 2788335"/>
            <a:gd name="connsiteX9" fmla="*/ 0 w 10755185"/>
            <a:gd name="connsiteY9" fmla="*/ 2563793 h 27883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10755185" h="2788335">
              <a:moveTo>
                <a:pt x="0" y="2563793"/>
              </a:moveTo>
              <a:cubicBezTo>
                <a:pt x="885371" y="2459472"/>
                <a:pt x="1770743" y="2355151"/>
                <a:pt x="2699657" y="2204565"/>
              </a:cubicBezTo>
              <a:cubicBezTo>
                <a:pt x="3628571" y="2053979"/>
                <a:pt x="4666343" y="1859850"/>
                <a:pt x="5573486" y="1660279"/>
              </a:cubicBezTo>
              <a:cubicBezTo>
                <a:pt x="6480629" y="1460708"/>
                <a:pt x="8142515" y="1007136"/>
                <a:pt x="8142515" y="1007136"/>
              </a:cubicBezTo>
              <a:cubicBezTo>
                <a:pt x="8795658" y="838407"/>
                <a:pt x="9084129" y="776721"/>
                <a:pt x="9492343" y="647907"/>
              </a:cubicBezTo>
              <a:cubicBezTo>
                <a:pt x="9900557" y="519093"/>
                <a:pt x="10386786" y="312264"/>
                <a:pt x="10591800" y="234250"/>
              </a:cubicBezTo>
              <a:cubicBezTo>
                <a:pt x="10796814" y="156236"/>
                <a:pt x="10695215" y="-217507"/>
                <a:pt x="10722429" y="179822"/>
              </a:cubicBezTo>
              <a:cubicBezTo>
                <a:pt x="10749643" y="577151"/>
                <a:pt x="10753272" y="2217265"/>
                <a:pt x="10755086" y="2618222"/>
              </a:cubicBezTo>
              <a:cubicBezTo>
                <a:pt x="10756900" y="3019179"/>
                <a:pt x="10733315" y="2585565"/>
                <a:pt x="10733315" y="2585565"/>
              </a:cubicBezTo>
              <a:lnTo>
                <a:pt x="0" y="2563793"/>
              </a:lnTo>
              <a:close/>
            </a:path>
          </a:pathLst>
        </a:custGeom>
        <a:solidFill xmlns:a="http://schemas.openxmlformats.org/drawingml/2006/main">
          <a:srgbClr val="FF0000">
            <a:alpha val="4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ctu%20&#224;%20faire\Articles%20SCE%20%20(Pr&#233;at)\3%20%20Carbone%2014\2b%20Modeles%20GIEC\Carbone%2014%20%20Mod&#233;les%20GI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O annuel"/>
      <sheetName val="CDIAC SUESS"/>
      <sheetName val="MLO versus CDIAC"/>
      <sheetName val="NH  Vermunt D14C"/>
      <sheetName val="SH New Zealand D14C"/>
      <sheetName val="Modeles GIEC "/>
      <sheetName val="tableaux illustration"/>
      <sheetName val="Comparaison D14C vs modéle GIEC"/>
      <sheetName val="Observations D14C vs CO2 "/>
      <sheetName val="Growth rate "/>
    </sheetNames>
    <sheetDataSet>
      <sheetData sheetId="0"/>
      <sheetData sheetId="1"/>
      <sheetData sheetId="2"/>
      <sheetData sheetId="3"/>
      <sheetData sheetId="4"/>
      <sheetData sheetId="5">
        <row r="5">
          <cell r="G5" t="str">
            <v xml:space="preserve"> Modèle GIEC  CO2</v>
          </cell>
        </row>
        <row r="6">
          <cell r="A6">
            <v>1965</v>
          </cell>
          <cell r="G6">
            <v>1</v>
          </cell>
        </row>
        <row r="7">
          <cell r="A7">
            <v>1966</v>
          </cell>
          <cell r="G7">
            <v>0.87477443131778099</v>
          </cell>
        </row>
        <row r="8">
          <cell r="A8">
            <v>1967</v>
          </cell>
          <cell r="G8">
            <v>0.81085081088436428</v>
          </cell>
        </row>
        <row r="9">
          <cell r="A9">
            <v>1968</v>
          </cell>
          <cell r="G9">
            <v>0.77379635837411564</v>
          </cell>
        </row>
        <row r="10">
          <cell r="A10">
            <v>1969</v>
          </cell>
          <cell r="G10">
            <v>0.74876768250835635</v>
          </cell>
        </row>
        <row r="11">
          <cell r="A11">
            <v>1970</v>
          </cell>
          <cell r="G11">
            <v>0.72935290576765111</v>
          </cell>
        </row>
        <row r="12">
          <cell r="A12">
            <v>1971</v>
          </cell>
          <cell r="G12">
            <v>0.71276986906011841</v>
          </cell>
        </row>
        <row r="13">
          <cell r="A13">
            <v>1972</v>
          </cell>
          <cell r="G13">
            <v>0.69779964115091264</v>
          </cell>
        </row>
        <row r="14">
          <cell r="A14">
            <v>1973</v>
          </cell>
          <cell r="G14">
            <v>0.68389715366931736</v>
          </cell>
        </row>
        <row r="15">
          <cell r="A15">
            <v>1974</v>
          </cell>
          <cell r="G15">
            <v>0.67080840839987677</v>
          </cell>
        </row>
        <row r="16">
          <cell r="A16">
            <v>1975</v>
          </cell>
          <cell r="G16">
            <v>0.65840568807632294</v>
          </cell>
        </row>
        <row r="17">
          <cell r="A17">
            <v>1976</v>
          </cell>
          <cell r="G17">
            <v>0.64661658666066402</v>
          </cell>
        </row>
        <row r="18">
          <cell r="A18">
            <v>1977</v>
          </cell>
          <cell r="G18">
            <v>0.6353934171001423</v>
          </cell>
        </row>
        <row r="19">
          <cell r="A19">
            <v>1978</v>
          </cell>
          <cell r="G19">
            <v>0.62469999796483366</v>
          </cell>
        </row>
        <row r="20">
          <cell r="A20">
            <v>1979</v>
          </cell>
          <cell r="G20">
            <v>0.61450592151623618</v>
          </cell>
        </row>
        <row r="21">
          <cell r="A21">
            <v>1980</v>
          </cell>
          <cell r="G21">
            <v>0.60478404376524286</v>
          </cell>
        </row>
        <row r="22">
          <cell r="A22">
            <v>1981</v>
          </cell>
          <cell r="G22">
            <v>0.59550936336799742</v>
          </cell>
        </row>
        <row r="23">
          <cell r="A23">
            <v>1982</v>
          </cell>
          <cell r="G23">
            <v>0.58665850035424261</v>
          </cell>
        </row>
        <row r="24">
          <cell r="A24">
            <v>1983</v>
          </cell>
          <cell r="G24">
            <v>0.57820943503109146</v>
          </cell>
        </row>
        <row r="25">
          <cell r="A25">
            <v>1984</v>
          </cell>
          <cell r="G25">
            <v>0.57014136078549293</v>
          </cell>
        </row>
        <row r="26">
          <cell r="A26">
            <v>1985</v>
          </cell>
          <cell r="G26">
            <v>0.56243458773437049</v>
          </cell>
        </row>
        <row r="27">
          <cell r="A27">
            <v>1986</v>
          </cell>
          <cell r="G27">
            <v>0.55507046999245757</v>
          </cell>
        </row>
        <row r="28">
          <cell r="A28">
            <v>1987</v>
          </cell>
          <cell r="G28">
            <v>0.54803134474828574</v>
          </cell>
        </row>
        <row r="29">
          <cell r="A29">
            <v>1988</v>
          </cell>
          <cell r="G29">
            <v>0.54130047797967873</v>
          </cell>
        </row>
        <row r="30">
          <cell r="A30">
            <v>1989</v>
          </cell>
          <cell r="G30">
            <v>0.53486201450252269</v>
          </cell>
        </row>
        <row r="31">
          <cell r="A31">
            <v>1990</v>
          </cell>
          <cell r="G31">
            <v>0.52870093128271212</v>
          </cell>
        </row>
        <row r="32">
          <cell r="A32">
            <v>1991</v>
          </cell>
          <cell r="G32">
            <v>0.52280299347722248</v>
          </cell>
        </row>
        <row r="33">
          <cell r="A33">
            <v>1992</v>
          </cell>
          <cell r="G33">
            <v>0.51715471290480575</v>
          </cell>
        </row>
        <row r="34">
          <cell r="A34">
            <v>1993</v>
          </cell>
          <cell r="G34">
            <v>0.51174330875141039</v>
          </cell>
        </row>
        <row r="35">
          <cell r="A35">
            <v>1994</v>
          </cell>
          <cell r="G35">
            <v>0.50655667036391461</v>
          </cell>
        </row>
        <row r="36">
          <cell r="A36">
            <v>1995</v>
          </cell>
          <cell r="G36">
            <v>0.50158332200991351</v>
          </cell>
        </row>
        <row r="37">
          <cell r="A37">
            <v>1996</v>
          </cell>
          <cell r="G37">
            <v>0.49681238949481343</v>
          </cell>
        </row>
        <row r="38">
          <cell r="A38">
            <v>1997</v>
          </cell>
          <cell r="G38">
            <v>0.49223356853625461</v>
          </cell>
        </row>
        <row r="39">
          <cell r="A39">
            <v>1998</v>
          </cell>
          <cell r="G39">
            <v>0.48783709480245119</v>
          </cell>
        </row>
        <row r="40">
          <cell r="A40">
            <v>1999</v>
          </cell>
          <cell r="G40">
            <v>0.48361371552651278</v>
          </cell>
        </row>
        <row r="41">
          <cell r="A41">
            <v>2000</v>
          </cell>
          <cell r="G41">
            <v>0.47955466261368435</v>
          </cell>
        </row>
        <row r="42">
          <cell r="A42">
            <v>2001</v>
          </cell>
          <cell r="G42">
            <v>0.47565162716290876</v>
          </cell>
        </row>
        <row r="43">
          <cell r="A43">
            <v>2002</v>
          </cell>
          <cell r="G43">
            <v>0.47189673532829829</v>
          </cell>
        </row>
        <row r="44">
          <cell r="A44">
            <v>2003</v>
          </cell>
          <cell r="G44">
            <v>0.46828252545003285</v>
          </cell>
        </row>
        <row r="45">
          <cell r="A45">
            <v>2004</v>
          </cell>
          <cell r="G45">
            <v>0.4648019263879179</v>
          </cell>
        </row>
        <row r="46">
          <cell r="A46">
            <v>2005</v>
          </cell>
          <cell r="G46">
            <v>0.46144823699435022</v>
          </cell>
        </row>
        <row r="47">
          <cell r="A47">
            <v>2006</v>
          </cell>
          <cell r="G47">
            <v>0.45821510666676807</v>
          </cell>
        </row>
        <row r="48">
          <cell r="A48">
            <v>2007</v>
          </cell>
          <cell r="G48">
            <v>0.4550965169228125</v>
          </cell>
        </row>
        <row r="49">
          <cell r="A49">
            <v>2008</v>
          </cell>
          <cell r="G49">
            <v>0.45208676394441638</v>
          </cell>
        </row>
        <row r="50">
          <cell r="A50">
            <v>2009</v>
          </cell>
          <cell r="G50">
            <v>0.44918044203986157</v>
          </cell>
        </row>
        <row r="51">
          <cell r="A51">
            <v>2010</v>
          </cell>
          <cell r="G51">
            <v>0.44637242797553001</v>
          </cell>
        </row>
        <row r="52">
          <cell r="A52">
            <v>2011</v>
          </cell>
          <cell r="G52">
            <v>0.44365786613160785</v>
          </cell>
        </row>
        <row r="53">
          <cell r="A53">
            <v>2012</v>
          </cell>
          <cell r="G53">
            <v>0.44103215443841232</v>
          </cell>
        </row>
        <row r="54">
          <cell r="A54">
            <v>2013</v>
          </cell>
          <cell r="G54">
            <v>0.43849093105228637</v>
          </cell>
        </row>
        <row r="55">
          <cell r="A55">
            <v>2014</v>
          </cell>
          <cell r="G55">
            <v>0.43603006173216657</v>
          </cell>
        </row>
        <row r="56">
          <cell r="A56">
            <v>2015</v>
          </cell>
          <cell r="G56">
            <v>0.43364562787997646</v>
          </cell>
        </row>
        <row r="57">
          <cell r="A57">
            <v>2016</v>
          </cell>
          <cell r="G57">
            <v>0.43133391520993186</v>
          </cell>
        </row>
        <row r="58">
          <cell r="A58">
            <v>2017</v>
          </cell>
          <cell r="G58">
            <v>0.42909140301368554</v>
          </cell>
        </row>
        <row r="59">
          <cell r="A59">
            <v>2018</v>
          </cell>
          <cell r="G59">
            <v>0.42691475398997375</v>
          </cell>
        </row>
        <row r="60">
          <cell r="A60">
            <v>2019</v>
          </cell>
          <cell r="G60">
            <v>0.42480080460907776</v>
          </cell>
        </row>
        <row r="61">
          <cell r="A61">
            <v>2020</v>
          </cell>
          <cell r="G61">
            <v>0.42274655598397448</v>
          </cell>
        </row>
        <row r="62">
          <cell r="A62">
            <v>2021</v>
          </cell>
          <cell r="G62">
            <v>0.42074916522152767</v>
          </cell>
        </row>
        <row r="63">
          <cell r="A63">
            <v>2022</v>
          </cell>
          <cell r="G63">
            <v>0.41880593722847553</v>
          </cell>
        </row>
        <row r="64">
          <cell r="A64">
            <v>2023</v>
          </cell>
          <cell r="G64">
            <v>0.41691431694829517</v>
          </cell>
        </row>
        <row r="65">
          <cell r="A65">
            <v>2024</v>
          </cell>
          <cell r="G65">
            <v>0.4150718820062857</v>
          </cell>
        </row>
        <row r="66">
          <cell r="A66">
            <v>2025</v>
          </cell>
          <cell r="G66">
            <v>0.41327633574139921</v>
          </cell>
        </row>
        <row r="67">
          <cell r="A67">
            <v>2026</v>
          </cell>
          <cell r="G67">
            <v>0.41152550060448229</v>
          </cell>
        </row>
        <row r="68">
          <cell r="A68">
            <v>2027</v>
          </cell>
          <cell r="G68">
            <v>0.40981731190365706</v>
          </cell>
        </row>
        <row r="69">
          <cell r="A69">
            <v>2028</v>
          </cell>
          <cell r="G69">
            <v>0.40814981187858657</v>
          </cell>
        </row>
        <row r="70">
          <cell r="A70">
            <v>2029</v>
          </cell>
          <cell r="G70">
            <v>0.406521144086327</v>
          </cell>
        </row>
        <row r="71">
          <cell r="A71">
            <v>2030</v>
          </cell>
          <cell r="G71">
            <v>0.4049295480823818</v>
          </cell>
        </row>
        <row r="72">
          <cell r="A72">
            <v>2031</v>
          </cell>
          <cell r="G72">
            <v>0.40337335438143135</v>
          </cell>
        </row>
        <row r="73">
          <cell r="A73">
            <v>2032</v>
          </cell>
          <cell r="G73">
            <v>0.40185097968303152</v>
          </cell>
        </row>
        <row r="74">
          <cell r="A74">
            <v>2033</v>
          </cell>
          <cell r="G74">
            <v>0.40036092234834519</v>
          </cell>
        </row>
        <row r="75">
          <cell r="A75">
            <v>2034</v>
          </cell>
          <cell r="G75">
            <v>0.39890175811470469</v>
          </cell>
        </row>
        <row r="76">
          <cell r="A76">
            <v>2035</v>
          </cell>
          <cell r="G76">
            <v>0.39747213603549947</v>
          </cell>
        </row>
        <row r="77">
          <cell r="A77">
            <v>2036</v>
          </cell>
          <cell r="G77">
            <v>0.39607077463353635</v>
          </cell>
        </row>
        <row r="78">
          <cell r="A78">
            <v>2037</v>
          </cell>
          <cell r="G78">
            <v>0.39469645825664806</v>
          </cell>
        </row>
        <row r="79">
          <cell r="A79">
            <v>2038</v>
          </cell>
          <cell r="G79">
            <v>0.39334803362491338</v>
          </cell>
        </row>
        <row r="80">
          <cell r="A80">
            <v>2039</v>
          </cell>
          <cell r="G80">
            <v>0.39202440655941062</v>
          </cell>
        </row>
        <row r="81">
          <cell r="A81">
            <v>2040</v>
          </cell>
          <cell r="G81">
            <v>0.39072453888295988</v>
          </cell>
        </row>
        <row r="82">
          <cell r="A82">
            <v>2041</v>
          </cell>
          <cell r="G82">
            <v>0.38944744548380744</v>
          </cell>
        </row>
        <row r="83">
          <cell r="A83">
            <v>2042</v>
          </cell>
          <cell r="G83">
            <v>0.38819219153368417</v>
          </cell>
        </row>
        <row r="84">
          <cell r="A84">
            <v>2043</v>
          </cell>
          <cell r="G84">
            <v>0.38695788985211926</v>
          </cell>
        </row>
        <row r="85">
          <cell r="A85">
            <v>2044</v>
          </cell>
          <cell r="G85">
            <v>0.38574369840931766</v>
          </cell>
        </row>
        <row r="86">
          <cell r="A86">
            <v>2045</v>
          </cell>
          <cell r="G86">
            <v>0.38454881796031409</v>
          </cell>
        </row>
        <row r="87">
          <cell r="A87">
            <v>2046</v>
          </cell>
          <cell r="G87">
            <v>0.3833724898035013</v>
          </cell>
        </row>
        <row r="88">
          <cell r="A88">
            <v>2047</v>
          </cell>
          <cell r="G88">
            <v>0.38221399365698872</v>
          </cell>
        </row>
        <row r="89">
          <cell r="A89">
            <v>2048</v>
          </cell>
          <cell r="G89">
            <v>0.38107264564659915</v>
          </cell>
        </row>
        <row r="90">
          <cell r="A90">
            <v>2049</v>
          </cell>
          <cell r="G90">
            <v>0.37994779639962839</v>
          </cell>
        </row>
        <row r="91">
          <cell r="A91">
            <v>2050</v>
          </cell>
          <cell r="G91">
            <v>0.37883882923880935</v>
          </cell>
        </row>
        <row r="92">
          <cell r="A92">
            <v>2051</v>
          </cell>
          <cell r="G92">
            <v>0.3777451584712081</v>
          </cell>
        </row>
        <row r="93">
          <cell r="A93">
            <v>2052</v>
          </cell>
          <cell r="G93">
            <v>0.3766662277670621</v>
          </cell>
        </row>
        <row r="94">
          <cell r="A94">
            <v>2053</v>
          </cell>
          <cell r="G94">
            <v>0.37560150862382885</v>
          </cell>
        </row>
        <row r="95">
          <cell r="A95">
            <v>2054</v>
          </cell>
          <cell r="G95">
            <v>0.3745504989109647</v>
          </cell>
        </row>
        <row r="96">
          <cell r="A96">
            <v>2055</v>
          </cell>
          <cell r="G96">
            <v>0.37351272149118819</v>
          </cell>
        </row>
        <row r="97">
          <cell r="A97">
            <v>2056</v>
          </cell>
          <cell r="G97">
            <v>0.37248772291420612</v>
          </cell>
        </row>
        <row r="98">
          <cell r="A98">
            <v>2057</v>
          </cell>
          <cell r="G98">
            <v>0.37147507217909093</v>
          </cell>
        </row>
        <row r="99">
          <cell r="A99">
            <v>2058</v>
          </cell>
          <cell r="G99">
            <v>0.37047435956169994</v>
          </cell>
        </row>
        <row r="100">
          <cell r="A100">
            <v>2059</v>
          </cell>
          <cell r="G100">
            <v>0.369485195503716</v>
          </cell>
        </row>
        <row r="101">
          <cell r="A101">
            <v>2060</v>
          </cell>
          <cell r="G101">
            <v>0.36850720956006822</v>
          </cell>
        </row>
        <row r="102">
          <cell r="A102">
            <v>2061</v>
          </cell>
          <cell r="G102">
            <v>0.36754004940166429</v>
          </cell>
        </row>
        <row r="103">
          <cell r="A103">
            <v>2062</v>
          </cell>
          <cell r="G103">
            <v>0.36658337987052364</v>
          </cell>
        </row>
        <row r="104">
          <cell r="A104">
            <v>2063</v>
          </cell>
          <cell r="G104">
            <v>0.36563688208455858</v>
          </cell>
        </row>
        <row r="105">
          <cell r="A105">
            <v>2064</v>
          </cell>
          <cell r="G105">
            <v>0.36470025258938948</v>
          </cell>
        </row>
        <row r="106">
          <cell r="A106">
            <v>2065</v>
          </cell>
          <cell r="G106">
            <v>0.3637732025547239</v>
          </cell>
        </row>
        <row r="107">
          <cell r="A107">
            <v>2066</v>
          </cell>
          <cell r="G107">
            <v>0.36285545701295302</v>
          </cell>
        </row>
        <row r="108">
          <cell r="A108">
            <v>2067</v>
          </cell>
          <cell r="G108">
            <v>0.36194675413774852</v>
          </cell>
        </row>
        <row r="109">
          <cell r="A109">
            <v>2068</v>
          </cell>
          <cell r="G109">
            <v>0.3610468445605538</v>
          </cell>
        </row>
        <row r="110">
          <cell r="A110">
            <v>2069</v>
          </cell>
          <cell r="G110">
            <v>0.36015549072297848</v>
          </cell>
        </row>
        <row r="111">
          <cell r="A111">
            <v>2070</v>
          </cell>
          <cell r="G111">
            <v>0.35927246626320797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ftp://aftp.cmdl.noaa.gov/products/trends/co2/co2_annmean_mlo.txt" TargetMode="Externa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diac.ess-dive.lbl.gov/ftp/ndp030/global.1751_2014.em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tp://ftp.niwa.co.nz/tropac/co2/14co2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diac.ess-dive.lbl.gov/ftp/trends/co2/vermunt.c1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cdiac.ess-dive.lbl.gov/ftp/ndp030/global.1751_2014.ems" TargetMode="External"/><Relationship Id="rId1" Type="http://schemas.openxmlformats.org/officeDocument/2006/relationships/hyperlink" Target="ftp://aftp.cmdl.noaa.gov/products/trends/co2/co2_annmean_mlo.txt" TargetMode="External"/><Relationship Id="rId6" Type="http://schemas.openxmlformats.org/officeDocument/2006/relationships/ctrlProp" Target="../ctrlProps/ctrlProp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F63"/>
  <sheetViews>
    <sheetView zoomScale="70" zoomScaleNormal="70" workbookViewId="0">
      <selection activeCell="U16" sqref="U16"/>
    </sheetView>
  </sheetViews>
  <sheetFormatPr baseColWidth="10" defaultColWidth="11.5546875" defaultRowHeight="13.2" x14ac:dyDescent="0.25"/>
  <cols>
    <col min="1" max="1" width="11.5546875" style="1"/>
    <col min="2" max="2" width="20.44140625" style="1" customWidth="1"/>
    <col min="3" max="3" width="22.33203125" style="1" customWidth="1"/>
    <col min="4" max="4" width="7.5546875" style="1" customWidth="1"/>
    <col min="5" max="5" width="25" style="1" customWidth="1"/>
    <col min="6" max="16384" width="11.5546875" style="1"/>
  </cols>
  <sheetData>
    <row r="1" spans="1:6" ht="23.4" customHeight="1" x14ac:dyDescent="0.3">
      <c r="A1" s="36" t="s">
        <v>111</v>
      </c>
      <c r="E1" s="1">
        <v>55</v>
      </c>
    </row>
    <row r="2" spans="1:6" ht="15.6" x14ac:dyDescent="0.3">
      <c r="E2" s="33">
        <f>E1/100</f>
        <v>0.55000000000000004</v>
      </c>
      <c r="F2" s="1" t="s">
        <v>115</v>
      </c>
    </row>
    <row r="3" spans="1:6" x14ac:dyDescent="0.25">
      <c r="A3" s="20" t="s">
        <v>112</v>
      </c>
      <c r="B3" s="20" t="s">
        <v>113</v>
      </c>
      <c r="C3" s="20" t="s">
        <v>114</v>
      </c>
      <c r="D3" s="32" t="s">
        <v>117</v>
      </c>
      <c r="E3" s="35" t="str">
        <f>CONCATENATE(F3,100*E2,F2)</f>
        <v xml:space="preserve">  55% du cumul des emissions anthropiques depuis 1958</v>
      </c>
      <c r="F3" s="1" t="s">
        <v>116</v>
      </c>
    </row>
    <row r="4" spans="1:6" x14ac:dyDescent="0.25">
      <c r="A4" s="2">
        <v>1959</v>
      </c>
      <c r="B4" s="2">
        <v>315.97000000000003</v>
      </c>
      <c r="C4" s="34">
        <v>1.1575471698113209</v>
      </c>
      <c r="D4" s="1">
        <f>B4-315</f>
        <v>0.97000000000002728</v>
      </c>
      <c r="E4" s="1">
        <f>$E$2*C4</f>
        <v>0.63665094339622652</v>
      </c>
    </row>
    <row r="5" spans="1:6" x14ac:dyDescent="0.25">
      <c r="A5" s="2">
        <v>1960</v>
      </c>
      <c r="B5" s="2">
        <v>316.91000000000003</v>
      </c>
      <c r="C5" s="34">
        <v>2.3693396226415091</v>
      </c>
      <c r="D5" s="1">
        <f t="shared" ref="D5:D59" si="0">B5-315</f>
        <v>1.910000000000025</v>
      </c>
      <c r="E5" s="1">
        <f t="shared" ref="E5:E59" si="1">$E$2*C5</f>
        <v>1.3031367924528301</v>
      </c>
    </row>
    <row r="6" spans="1:6" x14ac:dyDescent="0.25">
      <c r="A6" s="2">
        <v>1961</v>
      </c>
      <c r="B6" s="2">
        <v>317.64</v>
      </c>
      <c r="C6" s="34">
        <v>3.5863207547169806</v>
      </c>
      <c r="D6" s="1">
        <f t="shared" si="0"/>
        <v>2.6399999999999864</v>
      </c>
      <c r="E6" s="1">
        <f t="shared" si="1"/>
        <v>1.9724764150943395</v>
      </c>
    </row>
    <row r="7" spans="1:6" x14ac:dyDescent="0.25">
      <c r="A7" s="2">
        <v>1962</v>
      </c>
      <c r="B7" s="2">
        <v>318.45</v>
      </c>
      <c r="C7" s="34">
        <v>4.853301886792452</v>
      </c>
      <c r="D7" s="1">
        <f t="shared" si="0"/>
        <v>3.4499999999999886</v>
      </c>
      <c r="E7" s="1">
        <f t="shared" si="1"/>
        <v>2.6693160377358489</v>
      </c>
    </row>
    <row r="8" spans="1:6" x14ac:dyDescent="0.25">
      <c r="A8" s="2">
        <v>1963</v>
      </c>
      <c r="B8" s="2">
        <v>318.99</v>
      </c>
      <c r="C8" s="34">
        <v>6.189622641509434</v>
      </c>
      <c r="D8" s="1">
        <f t="shared" si="0"/>
        <v>3.9900000000000091</v>
      </c>
      <c r="E8" s="1">
        <f t="shared" si="1"/>
        <v>3.4042924528301888</v>
      </c>
    </row>
    <row r="9" spans="1:6" x14ac:dyDescent="0.25">
      <c r="A9" s="2">
        <v>1964</v>
      </c>
      <c r="B9" s="2">
        <v>319.62</v>
      </c>
      <c r="C9" s="34">
        <v>7.6023584905660382</v>
      </c>
      <c r="D9" s="1">
        <f t="shared" si="0"/>
        <v>4.6200000000000045</v>
      </c>
      <c r="E9" s="1">
        <f t="shared" si="1"/>
        <v>4.1812971698113213</v>
      </c>
    </row>
    <row r="10" spans="1:6" x14ac:dyDescent="0.25">
      <c r="A10" s="2">
        <v>1965</v>
      </c>
      <c r="B10" s="2">
        <v>320.04000000000002</v>
      </c>
      <c r="C10" s="34">
        <v>9.0787735849056599</v>
      </c>
      <c r="D10" s="1">
        <f t="shared" si="0"/>
        <v>5.0400000000000205</v>
      </c>
      <c r="E10" s="1">
        <f t="shared" si="1"/>
        <v>4.993325471698113</v>
      </c>
    </row>
    <row r="11" spans="1:6" x14ac:dyDescent="0.25">
      <c r="A11" s="2">
        <v>1966</v>
      </c>
      <c r="B11" s="2">
        <v>321.38</v>
      </c>
      <c r="C11" s="34">
        <v>10.629716981132075</v>
      </c>
      <c r="D11" s="1">
        <f t="shared" si="0"/>
        <v>6.3799999999999955</v>
      </c>
      <c r="E11" s="1">
        <f t="shared" si="1"/>
        <v>5.8463443396226422</v>
      </c>
    </row>
    <row r="12" spans="1:6" x14ac:dyDescent="0.25">
      <c r="A12" s="2">
        <v>1967</v>
      </c>
      <c r="B12" s="2">
        <v>322.16000000000003</v>
      </c>
      <c r="C12" s="34">
        <v>12.230188679245282</v>
      </c>
      <c r="D12" s="1">
        <f t="shared" si="0"/>
        <v>7.160000000000025</v>
      </c>
      <c r="E12" s="1">
        <f t="shared" si="1"/>
        <v>6.7266037735849062</v>
      </c>
    </row>
    <row r="13" spans="1:6" x14ac:dyDescent="0.25">
      <c r="A13" s="2">
        <v>1968</v>
      </c>
      <c r="B13" s="2">
        <v>323.04000000000002</v>
      </c>
      <c r="C13" s="34">
        <v>13.912264150943395</v>
      </c>
      <c r="D13" s="1">
        <f t="shared" si="0"/>
        <v>8.0400000000000205</v>
      </c>
      <c r="E13" s="1">
        <f t="shared" si="1"/>
        <v>7.6517452830188679</v>
      </c>
    </row>
    <row r="14" spans="1:6" x14ac:dyDescent="0.25">
      <c r="A14" s="2">
        <v>1969</v>
      </c>
      <c r="B14" s="2">
        <v>324.62</v>
      </c>
      <c r="C14" s="34">
        <v>15.695283018867924</v>
      </c>
      <c r="D14" s="1">
        <f t="shared" si="0"/>
        <v>9.6200000000000045</v>
      </c>
      <c r="E14" s="1">
        <f t="shared" si="1"/>
        <v>8.6324056603773585</v>
      </c>
    </row>
    <row r="15" spans="1:6" x14ac:dyDescent="0.25">
      <c r="A15" s="2">
        <v>1970</v>
      </c>
      <c r="B15" s="2">
        <v>325.68</v>
      </c>
      <c r="C15" s="34">
        <v>17.60707547169811</v>
      </c>
      <c r="D15" s="1">
        <f t="shared" si="0"/>
        <v>10.680000000000007</v>
      </c>
      <c r="E15" s="1">
        <f t="shared" si="1"/>
        <v>9.6838915094339608</v>
      </c>
    </row>
    <row r="16" spans="1:6" x14ac:dyDescent="0.25">
      <c r="A16" s="2">
        <v>1971</v>
      </c>
      <c r="B16" s="2">
        <v>326.32</v>
      </c>
      <c r="C16" s="34">
        <v>19.591981132075468</v>
      </c>
      <c r="D16" s="1">
        <f t="shared" si="0"/>
        <v>11.319999999999993</v>
      </c>
      <c r="E16" s="1">
        <f t="shared" si="1"/>
        <v>10.775589622641508</v>
      </c>
    </row>
    <row r="17" spans="1:5" x14ac:dyDescent="0.25">
      <c r="A17" s="2">
        <v>1972</v>
      </c>
      <c r="B17" s="2">
        <v>327.45</v>
      </c>
      <c r="C17" s="34">
        <v>21.656132075471696</v>
      </c>
      <c r="D17" s="1">
        <f t="shared" si="0"/>
        <v>12.449999999999989</v>
      </c>
      <c r="E17" s="1">
        <f t="shared" si="1"/>
        <v>11.910872641509433</v>
      </c>
    </row>
    <row r="18" spans="1:5" x14ac:dyDescent="0.25">
      <c r="A18" s="2">
        <v>1973</v>
      </c>
      <c r="B18" s="2">
        <v>329.68</v>
      </c>
      <c r="C18" s="34">
        <v>23.832547169811317</v>
      </c>
      <c r="D18" s="1">
        <f t="shared" si="0"/>
        <v>14.680000000000007</v>
      </c>
      <c r="E18" s="1">
        <f t="shared" si="1"/>
        <v>13.107900943396226</v>
      </c>
    </row>
    <row r="19" spans="1:5" x14ac:dyDescent="0.25">
      <c r="A19" s="2">
        <v>1974</v>
      </c>
      <c r="B19" s="2">
        <v>330.18</v>
      </c>
      <c r="C19" s="34">
        <v>26.013207547169806</v>
      </c>
      <c r="D19" s="1">
        <f t="shared" si="0"/>
        <v>15.180000000000007</v>
      </c>
      <c r="E19" s="1">
        <f t="shared" si="1"/>
        <v>14.307264150943395</v>
      </c>
    </row>
    <row r="20" spans="1:5" x14ac:dyDescent="0.25">
      <c r="A20" s="2">
        <v>1975</v>
      </c>
      <c r="B20" s="2">
        <v>331.11</v>
      </c>
      <c r="C20" s="34">
        <v>28.181132075471691</v>
      </c>
      <c r="D20" s="1">
        <f t="shared" si="0"/>
        <v>16.110000000000014</v>
      </c>
      <c r="E20" s="1">
        <f t="shared" si="1"/>
        <v>15.499622641509431</v>
      </c>
    </row>
    <row r="21" spans="1:5" x14ac:dyDescent="0.25">
      <c r="A21" s="2">
        <v>1976</v>
      </c>
      <c r="B21" s="2">
        <v>332.04</v>
      </c>
      <c r="C21" s="34">
        <v>30.4754716981132</v>
      </c>
      <c r="D21" s="1">
        <f t="shared" si="0"/>
        <v>17.04000000000002</v>
      </c>
      <c r="E21" s="1">
        <f t="shared" si="1"/>
        <v>16.76150943396226</v>
      </c>
    </row>
    <row r="22" spans="1:5" x14ac:dyDescent="0.25">
      <c r="A22" s="2">
        <v>1977</v>
      </c>
      <c r="B22" s="2">
        <v>333.83</v>
      </c>
      <c r="C22" s="34">
        <v>32.841509433962258</v>
      </c>
      <c r="D22" s="1">
        <f t="shared" si="0"/>
        <v>18.829999999999984</v>
      </c>
      <c r="E22" s="1">
        <f t="shared" si="1"/>
        <v>18.062830188679243</v>
      </c>
    </row>
    <row r="23" spans="1:5" x14ac:dyDescent="0.25">
      <c r="A23" s="2">
        <v>1978</v>
      </c>
      <c r="B23" s="2">
        <v>335.4</v>
      </c>
      <c r="C23" s="34">
        <v>35.234905660377351</v>
      </c>
      <c r="D23" s="1">
        <f t="shared" si="0"/>
        <v>20.399999999999977</v>
      </c>
      <c r="E23" s="1">
        <f t="shared" si="1"/>
        <v>19.379198113207543</v>
      </c>
    </row>
    <row r="24" spans="1:5" x14ac:dyDescent="0.25">
      <c r="A24" s="2">
        <v>1979</v>
      </c>
      <c r="B24" s="2">
        <v>336.84</v>
      </c>
      <c r="C24" s="34">
        <v>37.761792452830186</v>
      </c>
      <c r="D24" s="1">
        <f t="shared" si="0"/>
        <v>21.839999999999975</v>
      </c>
      <c r="E24" s="1">
        <f t="shared" si="1"/>
        <v>20.768985849056605</v>
      </c>
    </row>
    <row r="25" spans="1:5" x14ac:dyDescent="0.25">
      <c r="A25" s="2">
        <v>1980</v>
      </c>
      <c r="B25" s="2">
        <v>338.75</v>
      </c>
      <c r="C25" s="34">
        <v>40.262264150943395</v>
      </c>
      <c r="D25" s="1">
        <f t="shared" si="0"/>
        <v>23.75</v>
      </c>
      <c r="E25" s="1">
        <f t="shared" si="1"/>
        <v>22.144245283018869</v>
      </c>
    </row>
    <row r="26" spans="1:5" x14ac:dyDescent="0.25">
      <c r="A26" s="2">
        <v>1981</v>
      </c>
      <c r="B26" s="2">
        <v>340.11</v>
      </c>
      <c r="C26" s="34">
        <v>42.685849056603772</v>
      </c>
      <c r="D26" s="1">
        <f t="shared" si="0"/>
        <v>25.110000000000014</v>
      </c>
      <c r="E26" s="1">
        <f t="shared" si="1"/>
        <v>23.477216981132077</v>
      </c>
    </row>
    <row r="27" spans="1:5" x14ac:dyDescent="0.25">
      <c r="A27" s="2">
        <v>1982</v>
      </c>
      <c r="B27" s="2">
        <v>341.45</v>
      </c>
      <c r="C27" s="34">
        <v>45.088679245283011</v>
      </c>
      <c r="D27" s="1">
        <f t="shared" si="0"/>
        <v>26.449999999999989</v>
      </c>
      <c r="E27" s="1">
        <f t="shared" si="1"/>
        <v>24.798773584905657</v>
      </c>
    </row>
    <row r="28" spans="1:5" x14ac:dyDescent="0.25">
      <c r="A28" s="2">
        <v>1983</v>
      </c>
      <c r="B28" s="2">
        <v>343.05</v>
      </c>
      <c r="C28" s="34">
        <v>47.482547169811319</v>
      </c>
      <c r="D28" s="1">
        <f t="shared" si="0"/>
        <v>28.050000000000011</v>
      </c>
      <c r="E28" s="1">
        <f t="shared" si="1"/>
        <v>26.115400943396228</v>
      </c>
    </row>
    <row r="29" spans="1:5" x14ac:dyDescent="0.25">
      <c r="A29" s="2">
        <v>1984</v>
      </c>
      <c r="B29" s="2">
        <v>344.65</v>
      </c>
      <c r="C29" s="34">
        <v>49.9627358490566</v>
      </c>
      <c r="D29" s="1">
        <f t="shared" si="0"/>
        <v>29.649999999999977</v>
      </c>
      <c r="E29" s="1">
        <f t="shared" si="1"/>
        <v>27.479504716981133</v>
      </c>
    </row>
    <row r="30" spans="1:5" x14ac:dyDescent="0.25">
      <c r="A30" s="2">
        <v>1985</v>
      </c>
      <c r="B30" s="2">
        <v>346.12</v>
      </c>
      <c r="C30" s="34">
        <v>52.517924528301883</v>
      </c>
      <c r="D30" s="1">
        <f t="shared" si="0"/>
        <v>31.120000000000005</v>
      </c>
      <c r="E30" s="1">
        <f t="shared" si="1"/>
        <v>28.884858490566039</v>
      </c>
    </row>
    <row r="31" spans="1:5" x14ac:dyDescent="0.25">
      <c r="A31" s="2">
        <v>1986</v>
      </c>
      <c r="B31" s="2">
        <v>347.42</v>
      </c>
      <c r="C31" s="34">
        <v>55.151415094339619</v>
      </c>
      <c r="D31" s="1">
        <f t="shared" si="0"/>
        <v>32.420000000000016</v>
      </c>
      <c r="E31" s="1">
        <f t="shared" si="1"/>
        <v>30.333278301886793</v>
      </c>
    </row>
    <row r="32" spans="1:5" x14ac:dyDescent="0.25">
      <c r="A32" s="2">
        <v>1987</v>
      </c>
      <c r="B32" s="2">
        <v>349.19</v>
      </c>
      <c r="C32" s="34">
        <v>57.851886792452824</v>
      </c>
      <c r="D32" s="1">
        <f t="shared" si="0"/>
        <v>34.19</v>
      </c>
      <c r="E32" s="1">
        <f t="shared" si="1"/>
        <v>31.818537735849056</v>
      </c>
    </row>
    <row r="33" spans="1:5" x14ac:dyDescent="0.25">
      <c r="A33" s="2">
        <v>1988</v>
      </c>
      <c r="B33" s="2">
        <v>351.57</v>
      </c>
      <c r="C33" s="34">
        <v>60.651886792452821</v>
      </c>
      <c r="D33" s="1">
        <f t="shared" si="0"/>
        <v>36.569999999999993</v>
      </c>
      <c r="E33" s="1">
        <f t="shared" si="1"/>
        <v>33.358537735849055</v>
      </c>
    </row>
    <row r="34" spans="1:5" x14ac:dyDescent="0.25">
      <c r="A34" s="2">
        <v>1989</v>
      </c>
      <c r="B34" s="2">
        <v>353.12</v>
      </c>
      <c r="C34" s="34">
        <v>63.513207547169806</v>
      </c>
      <c r="D34" s="1">
        <f t="shared" si="0"/>
        <v>38.120000000000005</v>
      </c>
      <c r="E34" s="1">
        <f t="shared" si="1"/>
        <v>34.932264150943396</v>
      </c>
    </row>
    <row r="35" spans="1:5" x14ac:dyDescent="0.25">
      <c r="A35" s="2">
        <v>1990</v>
      </c>
      <c r="B35" s="2">
        <v>354.39</v>
      </c>
      <c r="C35" s="34">
        <v>66.378301886792457</v>
      </c>
      <c r="D35" s="1">
        <f t="shared" si="0"/>
        <v>39.389999999999986</v>
      </c>
      <c r="E35" s="1">
        <f t="shared" si="1"/>
        <v>36.508066037735851</v>
      </c>
    </row>
    <row r="36" spans="1:5" x14ac:dyDescent="0.25">
      <c r="A36" s="2">
        <v>1991</v>
      </c>
      <c r="B36" s="2">
        <v>355.61</v>
      </c>
      <c r="C36" s="34">
        <v>69.275471698113208</v>
      </c>
      <c r="D36" s="1">
        <f t="shared" si="0"/>
        <v>40.610000000000014</v>
      </c>
      <c r="E36" s="1">
        <f t="shared" si="1"/>
        <v>38.101509433962271</v>
      </c>
    </row>
    <row r="37" spans="1:5" x14ac:dyDescent="0.25">
      <c r="A37" s="2">
        <v>1992</v>
      </c>
      <c r="B37" s="2">
        <v>356.45</v>
      </c>
      <c r="C37" s="34">
        <v>72.142452830188674</v>
      </c>
      <c r="D37" s="1">
        <f t="shared" si="0"/>
        <v>41.449999999999989</v>
      </c>
      <c r="E37" s="1">
        <f t="shared" si="1"/>
        <v>39.678349056603771</v>
      </c>
    </row>
    <row r="38" spans="1:5" x14ac:dyDescent="0.25">
      <c r="A38" s="2">
        <v>1993</v>
      </c>
      <c r="B38" s="2">
        <v>357.1</v>
      </c>
      <c r="C38" s="34">
        <v>75.005660377358481</v>
      </c>
      <c r="D38" s="1">
        <f t="shared" si="0"/>
        <v>42.100000000000023</v>
      </c>
      <c r="E38" s="1">
        <f t="shared" si="1"/>
        <v>41.253113207547166</v>
      </c>
    </row>
    <row r="39" spans="1:5" x14ac:dyDescent="0.25">
      <c r="A39" s="2">
        <v>1994</v>
      </c>
      <c r="B39" s="2">
        <v>358.83</v>
      </c>
      <c r="C39" s="34">
        <v>77.917924528301882</v>
      </c>
      <c r="D39" s="1">
        <f t="shared" si="0"/>
        <v>43.829999999999984</v>
      </c>
      <c r="E39" s="1">
        <f t="shared" si="1"/>
        <v>42.854858490566038</v>
      </c>
    </row>
    <row r="40" spans="1:5" x14ac:dyDescent="0.25">
      <c r="A40" s="2">
        <v>1995</v>
      </c>
      <c r="B40" s="2">
        <v>360.82</v>
      </c>
      <c r="C40" s="34">
        <v>80.891981132075472</v>
      </c>
      <c r="D40" s="1">
        <f t="shared" si="0"/>
        <v>45.819999999999993</v>
      </c>
      <c r="E40" s="1">
        <f t="shared" si="1"/>
        <v>44.490589622641515</v>
      </c>
    </row>
    <row r="41" spans="1:5" x14ac:dyDescent="0.25">
      <c r="A41" s="2">
        <v>1996</v>
      </c>
      <c r="B41" s="2">
        <v>362.61</v>
      </c>
      <c r="C41" s="34">
        <v>83.933490566037747</v>
      </c>
      <c r="D41" s="1">
        <f t="shared" si="0"/>
        <v>47.610000000000014</v>
      </c>
      <c r="E41" s="1">
        <f t="shared" si="1"/>
        <v>46.163419811320765</v>
      </c>
    </row>
    <row r="42" spans="1:5" x14ac:dyDescent="0.25">
      <c r="A42" s="2">
        <v>1997</v>
      </c>
      <c r="B42" s="2">
        <v>363.73</v>
      </c>
      <c r="C42" s="34">
        <v>87.025943396226424</v>
      </c>
      <c r="D42" s="1">
        <f t="shared" si="0"/>
        <v>48.730000000000018</v>
      </c>
      <c r="E42" s="1">
        <f t="shared" si="1"/>
        <v>47.864268867924537</v>
      </c>
    </row>
    <row r="43" spans="1:5" x14ac:dyDescent="0.25">
      <c r="A43" s="2">
        <v>1998</v>
      </c>
      <c r="B43" s="2">
        <v>366.7</v>
      </c>
      <c r="C43" s="34">
        <v>90.127830188679255</v>
      </c>
      <c r="D43" s="1">
        <f t="shared" si="0"/>
        <v>51.699999999999989</v>
      </c>
      <c r="E43" s="1">
        <f t="shared" si="1"/>
        <v>49.570306603773595</v>
      </c>
    </row>
    <row r="44" spans="1:5" x14ac:dyDescent="0.25">
      <c r="A44" s="2">
        <v>1999</v>
      </c>
      <c r="B44" s="2">
        <v>368.38</v>
      </c>
      <c r="C44" s="34">
        <v>93.22264150943397</v>
      </c>
      <c r="D44" s="1">
        <f t="shared" si="0"/>
        <v>53.379999999999995</v>
      </c>
      <c r="E44" s="1">
        <f t="shared" si="1"/>
        <v>51.272452830188691</v>
      </c>
    </row>
    <row r="45" spans="1:5" x14ac:dyDescent="0.25">
      <c r="A45" s="2">
        <v>2000</v>
      </c>
      <c r="B45" s="2">
        <v>369.55</v>
      </c>
      <c r="C45" s="34">
        <v>96.398584905660385</v>
      </c>
      <c r="D45" s="1">
        <f t="shared" si="0"/>
        <v>54.550000000000011</v>
      </c>
      <c r="E45" s="1">
        <f t="shared" si="1"/>
        <v>53.019221698113213</v>
      </c>
    </row>
    <row r="46" spans="1:5" x14ac:dyDescent="0.25">
      <c r="A46" s="2">
        <v>2001</v>
      </c>
      <c r="B46" s="2">
        <v>371.14</v>
      </c>
      <c r="C46" s="34">
        <v>99.65000000000002</v>
      </c>
      <c r="D46" s="1">
        <f t="shared" si="0"/>
        <v>56.139999999999986</v>
      </c>
      <c r="E46" s="1">
        <f t="shared" si="1"/>
        <v>54.807500000000019</v>
      </c>
    </row>
    <row r="47" spans="1:5" x14ac:dyDescent="0.25">
      <c r="A47" s="2">
        <v>2002</v>
      </c>
      <c r="B47" s="2">
        <v>373.28</v>
      </c>
      <c r="C47" s="34">
        <v>102.9490566037736</v>
      </c>
      <c r="D47" s="1">
        <f t="shared" si="0"/>
        <v>58.279999999999973</v>
      </c>
      <c r="E47" s="1">
        <f t="shared" si="1"/>
        <v>56.621981132075483</v>
      </c>
    </row>
    <row r="48" spans="1:5" x14ac:dyDescent="0.25">
      <c r="A48" s="2">
        <v>2003</v>
      </c>
      <c r="B48" s="2">
        <v>375.8</v>
      </c>
      <c r="C48" s="34">
        <v>106.42830188679247</v>
      </c>
      <c r="D48" s="1">
        <f t="shared" si="0"/>
        <v>60.800000000000011</v>
      </c>
      <c r="E48" s="1">
        <f t="shared" si="1"/>
        <v>58.535566037735862</v>
      </c>
    </row>
    <row r="49" spans="1:5" x14ac:dyDescent="0.25">
      <c r="A49" s="2">
        <v>2004</v>
      </c>
      <c r="B49" s="2">
        <v>377.52</v>
      </c>
      <c r="C49" s="34">
        <v>110.0806603773585</v>
      </c>
      <c r="D49" s="1">
        <f t="shared" si="0"/>
        <v>62.519999999999982</v>
      </c>
      <c r="E49" s="1">
        <f t="shared" si="1"/>
        <v>60.544363207547178</v>
      </c>
    </row>
    <row r="50" spans="1:5" x14ac:dyDescent="0.25">
      <c r="A50" s="2">
        <v>2005</v>
      </c>
      <c r="B50" s="2">
        <v>379.8</v>
      </c>
      <c r="C50" s="34">
        <v>113.8740566037736</v>
      </c>
      <c r="D50" s="1">
        <f t="shared" si="0"/>
        <v>64.800000000000011</v>
      </c>
      <c r="E50" s="1">
        <f t="shared" si="1"/>
        <v>62.630731132075482</v>
      </c>
    </row>
    <row r="51" spans="1:5" x14ac:dyDescent="0.25">
      <c r="A51" s="2">
        <v>2006</v>
      </c>
      <c r="B51" s="2">
        <v>381.9</v>
      </c>
      <c r="C51" s="34">
        <v>117.80613207547172</v>
      </c>
      <c r="D51" s="1">
        <f t="shared" si="0"/>
        <v>66.899999999999977</v>
      </c>
      <c r="E51" s="1">
        <f t="shared" si="1"/>
        <v>64.79337264150945</v>
      </c>
    </row>
    <row r="52" spans="1:5" x14ac:dyDescent="0.25">
      <c r="A52" s="2">
        <v>2007</v>
      </c>
      <c r="B52" s="2">
        <v>383.79</v>
      </c>
      <c r="C52" s="34">
        <v>121.8169811320755</v>
      </c>
      <c r="D52" s="1">
        <f t="shared" si="0"/>
        <v>68.79000000000002</v>
      </c>
      <c r="E52" s="1">
        <f t="shared" si="1"/>
        <v>66.999339622641529</v>
      </c>
    </row>
    <row r="53" spans="1:5" x14ac:dyDescent="0.25">
      <c r="A53" s="2">
        <v>2008</v>
      </c>
      <c r="B53" s="2">
        <v>385.6</v>
      </c>
      <c r="C53" s="34">
        <v>125.95660377358493</v>
      </c>
      <c r="D53" s="1">
        <f t="shared" si="0"/>
        <v>70.600000000000023</v>
      </c>
      <c r="E53" s="1">
        <f t="shared" si="1"/>
        <v>69.276132075471722</v>
      </c>
    </row>
    <row r="54" spans="1:5" x14ac:dyDescent="0.25">
      <c r="A54" s="2">
        <v>2009</v>
      </c>
      <c r="B54" s="2">
        <v>387.43</v>
      </c>
      <c r="C54" s="34">
        <v>130.05896226415098</v>
      </c>
      <c r="D54" s="1">
        <f t="shared" si="0"/>
        <v>72.430000000000007</v>
      </c>
      <c r="E54" s="1">
        <f t="shared" si="1"/>
        <v>71.532429245283041</v>
      </c>
    </row>
    <row r="55" spans="1:5" x14ac:dyDescent="0.25">
      <c r="A55" s="2">
        <v>2010</v>
      </c>
      <c r="B55" s="2">
        <v>389.9</v>
      </c>
      <c r="C55" s="34">
        <v>134.36462264150947</v>
      </c>
      <c r="D55" s="1">
        <f t="shared" si="0"/>
        <v>74.899999999999977</v>
      </c>
      <c r="E55" s="1">
        <f t="shared" si="1"/>
        <v>73.900542452830209</v>
      </c>
    </row>
    <row r="56" spans="1:5" x14ac:dyDescent="0.25">
      <c r="A56" s="2">
        <v>2011</v>
      </c>
      <c r="B56" s="2">
        <v>391.65</v>
      </c>
      <c r="C56" s="34">
        <v>138.84716981132078</v>
      </c>
      <c r="D56" s="1">
        <f t="shared" si="0"/>
        <v>76.649999999999977</v>
      </c>
      <c r="E56" s="1">
        <f t="shared" si="1"/>
        <v>76.365943396226442</v>
      </c>
    </row>
    <row r="57" spans="1:5" x14ac:dyDescent="0.25">
      <c r="A57" s="2">
        <v>2012</v>
      </c>
      <c r="B57" s="2">
        <v>393.85</v>
      </c>
      <c r="C57" s="34">
        <v>143.40990566037738</v>
      </c>
      <c r="D57" s="1">
        <f t="shared" si="0"/>
        <v>78.850000000000023</v>
      </c>
      <c r="E57" s="1">
        <f t="shared" si="1"/>
        <v>78.875448113207568</v>
      </c>
    </row>
    <row r="58" spans="1:5" x14ac:dyDescent="0.25">
      <c r="A58" s="2">
        <v>2013</v>
      </c>
      <c r="B58" s="2">
        <v>396.52</v>
      </c>
      <c r="C58" s="34">
        <v>148.01981132075474</v>
      </c>
      <c r="D58" s="1">
        <f t="shared" si="0"/>
        <v>81.519999999999982</v>
      </c>
      <c r="E58" s="1">
        <f t="shared" si="1"/>
        <v>81.410896226415119</v>
      </c>
    </row>
    <row r="59" spans="1:5" x14ac:dyDescent="0.25">
      <c r="A59" s="2">
        <v>2014</v>
      </c>
      <c r="B59" s="2">
        <v>398.65</v>
      </c>
      <c r="C59" s="34">
        <v>152.66839622641513</v>
      </c>
      <c r="D59" s="1">
        <f t="shared" si="0"/>
        <v>83.649999999999977</v>
      </c>
      <c r="E59" s="1">
        <f t="shared" si="1"/>
        <v>83.967617924528327</v>
      </c>
    </row>
    <row r="60" spans="1:5" x14ac:dyDescent="0.25">
      <c r="A60" s="1">
        <v>2015</v>
      </c>
      <c r="B60" s="1">
        <v>400.83</v>
      </c>
    </row>
    <row r="61" spans="1:5" x14ac:dyDescent="0.25">
      <c r="A61" s="1">
        <v>2016</v>
      </c>
      <c r="B61" s="1">
        <v>404.24</v>
      </c>
    </row>
    <row r="62" spans="1:5" x14ac:dyDescent="0.25">
      <c r="A62" s="1">
        <v>2017</v>
      </c>
      <c r="B62" s="1">
        <v>406.55</v>
      </c>
    </row>
    <row r="63" spans="1:5" x14ac:dyDescent="0.25">
      <c r="A63" s="1">
        <v>2018</v>
      </c>
      <c r="B63" s="1">
        <v>408.52</v>
      </c>
    </row>
  </sheetData>
  <hyperlinks>
    <hyperlink ref="A1" r:id="rId1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Scroll Bar 1">
              <controlPr defaultSize="0" autoPict="0">
                <anchor moveWithCells="1">
                  <from>
                    <xdr:col>4</xdr:col>
                    <xdr:colOff>0</xdr:colOff>
                    <xdr:row>0</xdr:row>
                    <xdr:rowOff>7620</xdr:rowOff>
                  </from>
                  <to>
                    <xdr:col>5</xdr:col>
                    <xdr:colOff>167640</xdr:colOff>
                    <xdr:row>0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400"/>
  <sheetViews>
    <sheetView topLeftCell="A201" zoomScale="50" zoomScaleNormal="50" workbookViewId="0">
      <selection activeCell="L275" sqref="L275"/>
    </sheetView>
  </sheetViews>
  <sheetFormatPr baseColWidth="10" defaultColWidth="9.6640625" defaultRowHeight="13.2" x14ac:dyDescent="0.25"/>
  <cols>
    <col min="1" max="1" width="8" style="1" customWidth="1"/>
    <col min="2" max="2" width="16.6640625" style="1" customWidth="1"/>
    <col min="3" max="4" width="17" style="1" customWidth="1"/>
    <col min="5" max="5" width="15.33203125" style="1" customWidth="1"/>
    <col min="6" max="6" width="12.109375" style="1" customWidth="1"/>
    <col min="7" max="7" width="19" style="1" customWidth="1"/>
    <col min="8" max="8" width="19" style="78" customWidth="1"/>
    <col min="9" max="9" width="19" style="1" customWidth="1"/>
    <col min="10" max="10" width="17" style="1" customWidth="1"/>
    <col min="11" max="11" width="23.109375" style="1" customWidth="1"/>
    <col min="12" max="12" width="14.33203125" style="1" customWidth="1"/>
    <col min="13" max="13" width="21.109375" style="1" customWidth="1"/>
    <col min="14" max="14" width="4.33203125" style="1" customWidth="1"/>
    <col min="15" max="15" width="2.33203125" style="1" customWidth="1"/>
    <col min="16" max="16" width="13.6640625" style="1" customWidth="1"/>
    <col min="17" max="17" width="5.44140625" style="1" customWidth="1"/>
    <col min="18" max="18" width="5.5546875" style="1" customWidth="1"/>
    <col min="19" max="19" width="5.88671875" style="1" customWidth="1"/>
    <col min="20" max="20" width="8.33203125" style="1" customWidth="1"/>
    <col min="21" max="259" width="9.6640625" style="1"/>
    <col min="260" max="260" width="8" style="1" customWidth="1"/>
    <col min="261" max="261" width="16.6640625" style="1" customWidth="1"/>
    <col min="262" max="262" width="17" style="1" customWidth="1"/>
    <col min="263" max="264" width="12.109375" style="1" customWidth="1"/>
    <col min="265" max="265" width="19" style="1" customWidth="1"/>
    <col min="266" max="266" width="17" style="1" customWidth="1"/>
    <col min="267" max="267" width="9.5546875" style="1" customWidth="1"/>
    <col min="268" max="268" width="8.88671875" style="1" customWidth="1"/>
    <col min="269" max="269" width="3.44140625" style="1" customWidth="1"/>
    <col min="270" max="270" width="4.33203125" style="1" customWidth="1"/>
    <col min="271" max="271" width="2.33203125" style="1" customWidth="1"/>
    <col min="272" max="272" width="13.6640625" style="1" customWidth="1"/>
    <col min="273" max="273" width="5.44140625" style="1" customWidth="1"/>
    <col min="274" max="274" width="5.5546875" style="1" customWidth="1"/>
    <col min="275" max="275" width="5.88671875" style="1" customWidth="1"/>
    <col min="276" max="276" width="8.33203125" style="1" customWidth="1"/>
    <col min="277" max="515" width="9.6640625" style="1"/>
    <col min="516" max="516" width="8" style="1" customWidth="1"/>
    <col min="517" max="517" width="16.6640625" style="1" customWidth="1"/>
    <col min="518" max="518" width="17" style="1" customWidth="1"/>
    <col min="519" max="520" width="12.109375" style="1" customWidth="1"/>
    <col min="521" max="521" width="19" style="1" customWidth="1"/>
    <col min="522" max="522" width="17" style="1" customWidth="1"/>
    <col min="523" max="523" width="9.5546875" style="1" customWidth="1"/>
    <col min="524" max="524" width="8.88671875" style="1" customWidth="1"/>
    <col min="525" max="525" width="3.44140625" style="1" customWidth="1"/>
    <col min="526" max="526" width="4.33203125" style="1" customWidth="1"/>
    <col min="527" max="527" width="2.33203125" style="1" customWidth="1"/>
    <col min="528" max="528" width="13.6640625" style="1" customWidth="1"/>
    <col min="529" max="529" width="5.44140625" style="1" customWidth="1"/>
    <col min="530" max="530" width="5.5546875" style="1" customWidth="1"/>
    <col min="531" max="531" width="5.88671875" style="1" customWidth="1"/>
    <col min="532" max="532" width="8.33203125" style="1" customWidth="1"/>
    <col min="533" max="771" width="9.6640625" style="1"/>
    <col min="772" max="772" width="8" style="1" customWidth="1"/>
    <col min="773" max="773" width="16.6640625" style="1" customWidth="1"/>
    <col min="774" max="774" width="17" style="1" customWidth="1"/>
    <col min="775" max="776" width="12.109375" style="1" customWidth="1"/>
    <col min="777" max="777" width="19" style="1" customWidth="1"/>
    <col min="778" max="778" width="17" style="1" customWidth="1"/>
    <col min="779" max="779" width="9.5546875" style="1" customWidth="1"/>
    <col min="780" max="780" width="8.88671875" style="1" customWidth="1"/>
    <col min="781" max="781" width="3.44140625" style="1" customWidth="1"/>
    <col min="782" max="782" width="4.33203125" style="1" customWidth="1"/>
    <col min="783" max="783" width="2.33203125" style="1" customWidth="1"/>
    <col min="784" max="784" width="13.6640625" style="1" customWidth="1"/>
    <col min="785" max="785" width="5.44140625" style="1" customWidth="1"/>
    <col min="786" max="786" width="5.5546875" style="1" customWidth="1"/>
    <col min="787" max="787" width="5.88671875" style="1" customWidth="1"/>
    <col min="788" max="788" width="8.33203125" style="1" customWidth="1"/>
    <col min="789" max="1027" width="9.6640625" style="1"/>
    <col min="1028" max="1028" width="8" style="1" customWidth="1"/>
    <col min="1029" max="1029" width="16.6640625" style="1" customWidth="1"/>
    <col min="1030" max="1030" width="17" style="1" customWidth="1"/>
    <col min="1031" max="1032" width="12.109375" style="1" customWidth="1"/>
    <col min="1033" max="1033" width="19" style="1" customWidth="1"/>
    <col min="1034" max="1034" width="17" style="1" customWidth="1"/>
    <col min="1035" max="1035" width="9.5546875" style="1" customWidth="1"/>
    <col min="1036" max="1036" width="8.88671875" style="1" customWidth="1"/>
    <col min="1037" max="1037" width="3.44140625" style="1" customWidth="1"/>
    <col min="1038" max="1038" width="4.33203125" style="1" customWidth="1"/>
    <col min="1039" max="1039" width="2.33203125" style="1" customWidth="1"/>
    <col min="1040" max="1040" width="13.6640625" style="1" customWidth="1"/>
    <col min="1041" max="1041" width="5.44140625" style="1" customWidth="1"/>
    <col min="1042" max="1042" width="5.5546875" style="1" customWidth="1"/>
    <col min="1043" max="1043" width="5.88671875" style="1" customWidth="1"/>
    <col min="1044" max="1044" width="8.33203125" style="1" customWidth="1"/>
    <col min="1045" max="1283" width="9.6640625" style="1"/>
    <col min="1284" max="1284" width="8" style="1" customWidth="1"/>
    <col min="1285" max="1285" width="16.6640625" style="1" customWidth="1"/>
    <col min="1286" max="1286" width="17" style="1" customWidth="1"/>
    <col min="1287" max="1288" width="12.109375" style="1" customWidth="1"/>
    <col min="1289" max="1289" width="19" style="1" customWidth="1"/>
    <col min="1290" max="1290" width="17" style="1" customWidth="1"/>
    <col min="1291" max="1291" width="9.5546875" style="1" customWidth="1"/>
    <col min="1292" max="1292" width="8.88671875" style="1" customWidth="1"/>
    <col min="1293" max="1293" width="3.44140625" style="1" customWidth="1"/>
    <col min="1294" max="1294" width="4.33203125" style="1" customWidth="1"/>
    <col min="1295" max="1295" width="2.33203125" style="1" customWidth="1"/>
    <col min="1296" max="1296" width="13.6640625" style="1" customWidth="1"/>
    <col min="1297" max="1297" width="5.44140625" style="1" customWidth="1"/>
    <col min="1298" max="1298" width="5.5546875" style="1" customWidth="1"/>
    <col min="1299" max="1299" width="5.88671875" style="1" customWidth="1"/>
    <col min="1300" max="1300" width="8.33203125" style="1" customWidth="1"/>
    <col min="1301" max="1539" width="9.6640625" style="1"/>
    <col min="1540" max="1540" width="8" style="1" customWidth="1"/>
    <col min="1541" max="1541" width="16.6640625" style="1" customWidth="1"/>
    <col min="1542" max="1542" width="17" style="1" customWidth="1"/>
    <col min="1543" max="1544" width="12.109375" style="1" customWidth="1"/>
    <col min="1545" max="1545" width="19" style="1" customWidth="1"/>
    <col min="1546" max="1546" width="17" style="1" customWidth="1"/>
    <col min="1547" max="1547" width="9.5546875" style="1" customWidth="1"/>
    <col min="1548" max="1548" width="8.88671875" style="1" customWidth="1"/>
    <col min="1549" max="1549" width="3.44140625" style="1" customWidth="1"/>
    <col min="1550" max="1550" width="4.33203125" style="1" customWidth="1"/>
    <col min="1551" max="1551" width="2.33203125" style="1" customWidth="1"/>
    <col min="1552" max="1552" width="13.6640625" style="1" customWidth="1"/>
    <col min="1553" max="1553" width="5.44140625" style="1" customWidth="1"/>
    <col min="1554" max="1554" width="5.5546875" style="1" customWidth="1"/>
    <col min="1555" max="1555" width="5.88671875" style="1" customWidth="1"/>
    <col min="1556" max="1556" width="8.33203125" style="1" customWidth="1"/>
    <col min="1557" max="1795" width="9.6640625" style="1"/>
    <col min="1796" max="1796" width="8" style="1" customWidth="1"/>
    <col min="1797" max="1797" width="16.6640625" style="1" customWidth="1"/>
    <col min="1798" max="1798" width="17" style="1" customWidth="1"/>
    <col min="1799" max="1800" width="12.109375" style="1" customWidth="1"/>
    <col min="1801" max="1801" width="19" style="1" customWidth="1"/>
    <col min="1802" max="1802" width="17" style="1" customWidth="1"/>
    <col min="1803" max="1803" width="9.5546875" style="1" customWidth="1"/>
    <col min="1804" max="1804" width="8.88671875" style="1" customWidth="1"/>
    <col min="1805" max="1805" width="3.44140625" style="1" customWidth="1"/>
    <col min="1806" max="1806" width="4.33203125" style="1" customWidth="1"/>
    <col min="1807" max="1807" width="2.33203125" style="1" customWidth="1"/>
    <col min="1808" max="1808" width="13.6640625" style="1" customWidth="1"/>
    <col min="1809" max="1809" width="5.44140625" style="1" customWidth="1"/>
    <col min="1810" max="1810" width="5.5546875" style="1" customWidth="1"/>
    <col min="1811" max="1811" width="5.88671875" style="1" customWidth="1"/>
    <col min="1812" max="1812" width="8.33203125" style="1" customWidth="1"/>
    <col min="1813" max="2051" width="9.6640625" style="1"/>
    <col min="2052" max="2052" width="8" style="1" customWidth="1"/>
    <col min="2053" max="2053" width="16.6640625" style="1" customWidth="1"/>
    <col min="2054" max="2054" width="17" style="1" customWidth="1"/>
    <col min="2055" max="2056" width="12.109375" style="1" customWidth="1"/>
    <col min="2057" max="2057" width="19" style="1" customWidth="1"/>
    <col min="2058" max="2058" width="17" style="1" customWidth="1"/>
    <col min="2059" max="2059" width="9.5546875" style="1" customWidth="1"/>
    <col min="2060" max="2060" width="8.88671875" style="1" customWidth="1"/>
    <col min="2061" max="2061" width="3.44140625" style="1" customWidth="1"/>
    <col min="2062" max="2062" width="4.33203125" style="1" customWidth="1"/>
    <col min="2063" max="2063" width="2.33203125" style="1" customWidth="1"/>
    <col min="2064" max="2064" width="13.6640625" style="1" customWidth="1"/>
    <col min="2065" max="2065" width="5.44140625" style="1" customWidth="1"/>
    <col min="2066" max="2066" width="5.5546875" style="1" customWidth="1"/>
    <col min="2067" max="2067" width="5.88671875" style="1" customWidth="1"/>
    <col min="2068" max="2068" width="8.33203125" style="1" customWidth="1"/>
    <col min="2069" max="2307" width="9.6640625" style="1"/>
    <col min="2308" max="2308" width="8" style="1" customWidth="1"/>
    <col min="2309" max="2309" width="16.6640625" style="1" customWidth="1"/>
    <col min="2310" max="2310" width="17" style="1" customWidth="1"/>
    <col min="2311" max="2312" width="12.109375" style="1" customWidth="1"/>
    <col min="2313" max="2313" width="19" style="1" customWidth="1"/>
    <col min="2314" max="2314" width="17" style="1" customWidth="1"/>
    <col min="2315" max="2315" width="9.5546875" style="1" customWidth="1"/>
    <col min="2316" max="2316" width="8.88671875" style="1" customWidth="1"/>
    <col min="2317" max="2317" width="3.44140625" style="1" customWidth="1"/>
    <col min="2318" max="2318" width="4.33203125" style="1" customWidth="1"/>
    <col min="2319" max="2319" width="2.33203125" style="1" customWidth="1"/>
    <col min="2320" max="2320" width="13.6640625" style="1" customWidth="1"/>
    <col min="2321" max="2321" width="5.44140625" style="1" customWidth="1"/>
    <col min="2322" max="2322" width="5.5546875" style="1" customWidth="1"/>
    <col min="2323" max="2323" width="5.88671875" style="1" customWidth="1"/>
    <col min="2324" max="2324" width="8.33203125" style="1" customWidth="1"/>
    <col min="2325" max="2563" width="9.6640625" style="1"/>
    <col min="2564" max="2564" width="8" style="1" customWidth="1"/>
    <col min="2565" max="2565" width="16.6640625" style="1" customWidth="1"/>
    <col min="2566" max="2566" width="17" style="1" customWidth="1"/>
    <col min="2567" max="2568" width="12.109375" style="1" customWidth="1"/>
    <col min="2569" max="2569" width="19" style="1" customWidth="1"/>
    <col min="2570" max="2570" width="17" style="1" customWidth="1"/>
    <col min="2571" max="2571" width="9.5546875" style="1" customWidth="1"/>
    <col min="2572" max="2572" width="8.88671875" style="1" customWidth="1"/>
    <col min="2573" max="2573" width="3.44140625" style="1" customWidth="1"/>
    <col min="2574" max="2574" width="4.33203125" style="1" customWidth="1"/>
    <col min="2575" max="2575" width="2.33203125" style="1" customWidth="1"/>
    <col min="2576" max="2576" width="13.6640625" style="1" customWidth="1"/>
    <col min="2577" max="2577" width="5.44140625" style="1" customWidth="1"/>
    <col min="2578" max="2578" width="5.5546875" style="1" customWidth="1"/>
    <col min="2579" max="2579" width="5.88671875" style="1" customWidth="1"/>
    <col min="2580" max="2580" width="8.33203125" style="1" customWidth="1"/>
    <col min="2581" max="2819" width="9.6640625" style="1"/>
    <col min="2820" max="2820" width="8" style="1" customWidth="1"/>
    <col min="2821" max="2821" width="16.6640625" style="1" customWidth="1"/>
    <col min="2822" max="2822" width="17" style="1" customWidth="1"/>
    <col min="2823" max="2824" width="12.109375" style="1" customWidth="1"/>
    <col min="2825" max="2825" width="19" style="1" customWidth="1"/>
    <col min="2826" max="2826" width="17" style="1" customWidth="1"/>
    <col min="2827" max="2827" width="9.5546875" style="1" customWidth="1"/>
    <col min="2828" max="2828" width="8.88671875" style="1" customWidth="1"/>
    <col min="2829" max="2829" width="3.44140625" style="1" customWidth="1"/>
    <col min="2830" max="2830" width="4.33203125" style="1" customWidth="1"/>
    <col min="2831" max="2831" width="2.33203125" style="1" customWidth="1"/>
    <col min="2832" max="2832" width="13.6640625" style="1" customWidth="1"/>
    <col min="2833" max="2833" width="5.44140625" style="1" customWidth="1"/>
    <col min="2834" max="2834" width="5.5546875" style="1" customWidth="1"/>
    <col min="2835" max="2835" width="5.88671875" style="1" customWidth="1"/>
    <col min="2836" max="2836" width="8.33203125" style="1" customWidth="1"/>
    <col min="2837" max="3075" width="9.6640625" style="1"/>
    <col min="3076" max="3076" width="8" style="1" customWidth="1"/>
    <col min="3077" max="3077" width="16.6640625" style="1" customWidth="1"/>
    <col min="3078" max="3078" width="17" style="1" customWidth="1"/>
    <col min="3079" max="3080" width="12.109375" style="1" customWidth="1"/>
    <col min="3081" max="3081" width="19" style="1" customWidth="1"/>
    <col min="3082" max="3082" width="17" style="1" customWidth="1"/>
    <col min="3083" max="3083" width="9.5546875" style="1" customWidth="1"/>
    <col min="3084" max="3084" width="8.88671875" style="1" customWidth="1"/>
    <col min="3085" max="3085" width="3.44140625" style="1" customWidth="1"/>
    <col min="3086" max="3086" width="4.33203125" style="1" customWidth="1"/>
    <col min="3087" max="3087" width="2.33203125" style="1" customWidth="1"/>
    <col min="3088" max="3088" width="13.6640625" style="1" customWidth="1"/>
    <col min="3089" max="3089" width="5.44140625" style="1" customWidth="1"/>
    <col min="3090" max="3090" width="5.5546875" style="1" customWidth="1"/>
    <col min="3091" max="3091" width="5.88671875" style="1" customWidth="1"/>
    <col min="3092" max="3092" width="8.33203125" style="1" customWidth="1"/>
    <col min="3093" max="3331" width="9.6640625" style="1"/>
    <col min="3332" max="3332" width="8" style="1" customWidth="1"/>
    <col min="3333" max="3333" width="16.6640625" style="1" customWidth="1"/>
    <col min="3334" max="3334" width="17" style="1" customWidth="1"/>
    <col min="3335" max="3336" width="12.109375" style="1" customWidth="1"/>
    <col min="3337" max="3337" width="19" style="1" customWidth="1"/>
    <col min="3338" max="3338" width="17" style="1" customWidth="1"/>
    <col min="3339" max="3339" width="9.5546875" style="1" customWidth="1"/>
    <col min="3340" max="3340" width="8.88671875" style="1" customWidth="1"/>
    <col min="3341" max="3341" width="3.44140625" style="1" customWidth="1"/>
    <col min="3342" max="3342" width="4.33203125" style="1" customWidth="1"/>
    <col min="3343" max="3343" width="2.33203125" style="1" customWidth="1"/>
    <col min="3344" max="3344" width="13.6640625" style="1" customWidth="1"/>
    <col min="3345" max="3345" width="5.44140625" style="1" customWidth="1"/>
    <col min="3346" max="3346" width="5.5546875" style="1" customWidth="1"/>
    <col min="3347" max="3347" width="5.88671875" style="1" customWidth="1"/>
    <col min="3348" max="3348" width="8.33203125" style="1" customWidth="1"/>
    <col min="3349" max="3587" width="9.6640625" style="1"/>
    <col min="3588" max="3588" width="8" style="1" customWidth="1"/>
    <col min="3589" max="3589" width="16.6640625" style="1" customWidth="1"/>
    <col min="3590" max="3590" width="17" style="1" customWidth="1"/>
    <col min="3591" max="3592" width="12.109375" style="1" customWidth="1"/>
    <col min="3593" max="3593" width="19" style="1" customWidth="1"/>
    <col min="3594" max="3594" width="17" style="1" customWidth="1"/>
    <col min="3595" max="3595" width="9.5546875" style="1" customWidth="1"/>
    <col min="3596" max="3596" width="8.88671875" style="1" customWidth="1"/>
    <col min="3597" max="3597" width="3.44140625" style="1" customWidth="1"/>
    <col min="3598" max="3598" width="4.33203125" style="1" customWidth="1"/>
    <col min="3599" max="3599" width="2.33203125" style="1" customWidth="1"/>
    <col min="3600" max="3600" width="13.6640625" style="1" customWidth="1"/>
    <col min="3601" max="3601" width="5.44140625" style="1" customWidth="1"/>
    <col min="3602" max="3602" width="5.5546875" style="1" customWidth="1"/>
    <col min="3603" max="3603" width="5.88671875" style="1" customWidth="1"/>
    <col min="3604" max="3604" width="8.33203125" style="1" customWidth="1"/>
    <col min="3605" max="3843" width="9.6640625" style="1"/>
    <col min="3844" max="3844" width="8" style="1" customWidth="1"/>
    <col min="3845" max="3845" width="16.6640625" style="1" customWidth="1"/>
    <col min="3846" max="3846" width="17" style="1" customWidth="1"/>
    <col min="3847" max="3848" width="12.109375" style="1" customWidth="1"/>
    <col min="3849" max="3849" width="19" style="1" customWidth="1"/>
    <col min="3850" max="3850" width="17" style="1" customWidth="1"/>
    <col min="3851" max="3851" width="9.5546875" style="1" customWidth="1"/>
    <col min="3852" max="3852" width="8.88671875" style="1" customWidth="1"/>
    <col min="3853" max="3853" width="3.44140625" style="1" customWidth="1"/>
    <col min="3854" max="3854" width="4.33203125" style="1" customWidth="1"/>
    <col min="3855" max="3855" width="2.33203125" style="1" customWidth="1"/>
    <col min="3856" max="3856" width="13.6640625" style="1" customWidth="1"/>
    <col min="3857" max="3857" width="5.44140625" style="1" customWidth="1"/>
    <col min="3858" max="3858" width="5.5546875" style="1" customWidth="1"/>
    <col min="3859" max="3859" width="5.88671875" style="1" customWidth="1"/>
    <col min="3860" max="3860" width="8.33203125" style="1" customWidth="1"/>
    <col min="3861" max="4099" width="9.6640625" style="1"/>
    <col min="4100" max="4100" width="8" style="1" customWidth="1"/>
    <col min="4101" max="4101" width="16.6640625" style="1" customWidth="1"/>
    <col min="4102" max="4102" width="17" style="1" customWidth="1"/>
    <col min="4103" max="4104" width="12.109375" style="1" customWidth="1"/>
    <col min="4105" max="4105" width="19" style="1" customWidth="1"/>
    <col min="4106" max="4106" width="17" style="1" customWidth="1"/>
    <col min="4107" max="4107" width="9.5546875" style="1" customWidth="1"/>
    <col min="4108" max="4108" width="8.88671875" style="1" customWidth="1"/>
    <col min="4109" max="4109" width="3.44140625" style="1" customWidth="1"/>
    <col min="4110" max="4110" width="4.33203125" style="1" customWidth="1"/>
    <col min="4111" max="4111" width="2.33203125" style="1" customWidth="1"/>
    <col min="4112" max="4112" width="13.6640625" style="1" customWidth="1"/>
    <col min="4113" max="4113" width="5.44140625" style="1" customWidth="1"/>
    <col min="4114" max="4114" width="5.5546875" style="1" customWidth="1"/>
    <col min="4115" max="4115" width="5.88671875" style="1" customWidth="1"/>
    <col min="4116" max="4116" width="8.33203125" style="1" customWidth="1"/>
    <col min="4117" max="4355" width="9.6640625" style="1"/>
    <col min="4356" max="4356" width="8" style="1" customWidth="1"/>
    <col min="4357" max="4357" width="16.6640625" style="1" customWidth="1"/>
    <col min="4358" max="4358" width="17" style="1" customWidth="1"/>
    <col min="4359" max="4360" width="12.109375" style="1" customWidth="1"/>
    <col min="4361" max="4361" width="19" style="1" customWidth="1"/>
    <col min="4362" max="4362" width="17" style="1" customWidth="1"/>
    <col min="4363" max="4363" width="9.5546875" style="1" customWidth="1"/>
    <col min="4364" max="4364" width="8.88671875" style="1" customWidth="1"/>
    <col min="4365" max="4365" width="3.44140625" style="1" customWidth="1"/>
    <col min="4366" max="4366" width="4.33203125" style="1" customWidth="1"/>
    <col min="4367" max="4367" width="2.33203125" style="1" customWidth="1"/>
    <col min="4368" max="4368" width="13.6640625" style="1" customWidth="1"/>
    <col min="4369" max="4369" width="5.44140625" style="1" customWidth="1"/>
    <col min="4370" max="4370" width="5.5546875" style="1" customWidth="1"/>
    <col min="4371" max="4371" width="5.88671875" style="1" customWidth="1"/>
    <col min="4372" max="4372" width="8.33203125" style="1" customWidth="1"/>
    <col min="4373" max="4611" width="9.6640625" style="1"/>
    <col min="4612" max="4612" width="8" style="1" customWidth="1"/>
    <col min="4613" max="4613" width="16.6640625" style="1" customWidth="1"/>
    <col min="4614" max="4614" width="17" style="1" customWidth="1"/>
    <col min="4615" max="4616" width="12.109375" style="1" customWidth="1"/>
    <col min="4617" max="4617" width="19" style="1" customWidth="1"/>
    <col min="4618" max="4618" width="17" style="1" customWidth="1"/>
    <col min="4619" max="4619" width="9.5546875" style="1" customWidth="1"/>
    <col min="4620" max="4620" width="8.88671875" style="1" customWidth="1"/>
    <col min="4621" max="4621" width="3.44140625" style="1" customWidth="1"/>
    <col min="4622" max="4622" width="4.33203125" style="1" customWidth="1"/>
    <col min="4623" max="4623" width="2.33203125" style="1" customWidth="1"/>
    <col min="4624" max="4624" width="13.6640625" style="1" customWidth="1"/>
    <col min="4625" max="4625" width="5.44140625" style="1" customWidth="1"/>
    <col min="4626" max="4626" width="5.5546875" style="1" customWidth="1"/>
    <col min="4627" max="4627" width="5.88671875" style="1" customWidth="1"/>
    <col min="4628" max="4628" width="8.33203125" style="1" customWidth="1"/>
    <col min="4629" max="4867" width="9.6640625" style="1"/>
    <col min="4868" max="4868" width="8" style="1" customWidth="1"/>
    <col min="4869" max="4869" width="16.6640625" style="1" customWidth="1"/>
    <col min="4870" max="4870" width="17" style="1" customWidth="1"/>
    <col min="4871" max="4872" width="12.109375" style="1" customWidth="1"/>
    <col min="4873" max="4873" width="19" style="1" customWidth="1"/>
    <col min="4874" max="4874" width="17" style="1" customWidth="1"/>
    <col min="4875" max="4875" width="9.5546875" style="1" customWidth="1"/>
    <col min="4876" max="4876" width="8.88671875" style="1" customWidth="1"/>
    <col min="4877" max="4877" width="3.44140625" style="1" customWidth="1"/>
    <col min="4878" max="4878" width="4.33203125" style="1" customWidth="1"/>
    <col min="4879" max="4879" width="2.33203125" style="1" customWidth="1"/>
    <col min="4880" max="4880" width="13.6640625" style="1" customWidth="1"/>
    <col min="4881" max="4881" width="5.44140625" style="1" customWidth="1"/>
    <col min="4882" max="4882" width="5.5546875" style="1" customWidth="1"/>
    <col min="4883" max="4883" width="5.88671875" style="1" customWidth="1"/>
    <col min="4884" max="4884" width="8.33203125" style="1" customWidth="1"/>
    <col min="4885" max="5123" width="9.6640625" style="1"/>
    <col min="5124" max="5124" width="8" style="1" customWidth="1"/>
    <col min="5125" max="5125" width="16.6640625" style="1" customWidth="1"/>
    <col min="5126" max="5126" width="17" style="1" customWidth="1"/>
    <col min="5127" max="5128" width="12.109375" style="1" customWidth="1"/>
    <col min="5129" max="5129" width="19" style="1" customWidth="1"/>
    <col min="5130" max="5130" width="17" style="1" customWidth="1"/>
    <col min="5131" max="5131" width="9.5546875" style="1" customWidth="1"/>
    <col min="5132" max="5132" width="8.88671875" style="1" customWidth="1"/>
    <col min="5133" max="5133" width="3.44140625" style="1" customWidth="1"/>
    <col min="5134" max="5134" width="4.33203125" style="1" customWidth="1"/>
    <col min="5135" max="5135" width="2.33203125" style="1" customWidth="1"/>
    <col min="5136" max="5136" width="13.6640625" style="1" customWidth="1"/>
    <col min="5137" max="5137" width="5.44140625" style="1" customWidth="1"/>
    <col min="5138" max="5138" width="5.5546875" style="1" customWidth="1"/>
    <col min="5139" max="5139" width="5.88671875" style="1" customWidth="1"/>
    <col min="5140" max="5140" width="8.33203125" style="1" customWidth="1"/>
    <col min="5141" max="5379" width="9.6640625" style="1"/>
    <col min="5380" max="5380" width="8" style="1" customWidth="1"/>
    <col min="5381" max="5381" width="16.6640625" style="1" customWidth="1"/>
    <col min="5382" max="5382" width="17" style="1" customWidth="1"/>
    <col min="5383" max="5384" width="12.109375" style="1" customWidth="1"/>
    <col min="5385" max="5385" width="19" style="1" customWidth="1"/>
    <col min="5386" max="5386" width="17" style="1" customWidth="1"/>
    <col min="5387" max="5387" width="9.5546875" style="1" customWidth="1"/>
    <col min="5388" max="5388" width="8.88671875" style="1" customWidth="1"/>
    <col min="5389" max="5389" width="3.44140625" style="1" customWidth="1"/>
    <col min="5390" max="5390" width="4.33203125" style="1" customWidth="1"/>
    <col min="5391" max="5391" width="2.33203125" style="1" customWidth="1"/>
    <col min="5392" max="5392" width="13.6640625" style="1" customWidth="1"/>
    <col min="5393" max="5393" width="5.44140625" style="1" customWidth="1"/>
    <col min="5394" max="5394" width="5.5546875" style="1" customWidth="1"/>
    <col min="5395" max="5395" width="5.88671875" style="1" customWidth="1"/>
    <col min="5396" max="5396" width="8.33203125" style="1" customWidth="1"/>
    <col min="5397" max="5635" width="9.6640625" style="1"/>
    <col min="5636" max="5636" width="8" style="1" customWidth="1"/>
    <col min="5637" max="5637" width="16.6640625" style="1" customWidth="1"/>
    <col min="5638" max="5638" width="17" style="1" customWidth="1"/>
    <col min="5639" max="5640" width="12.109375" style="1" customWidth="1"/>
    <col min="5641" max="5641" width="19" style="1" customWidth="1"/>
    <col min="5642" max="5642" width="17" style="1" customWidth="1"/>
    <col min="5643" max="5643" width="9.5546875" style="1" customWidth="1"/>
    <col min="5644" max="5644" width="8.88671875" style="1" customWidth="1"/>
    <col min="5645" max="5645" width="3.44140625" style="1" customWidth="1"/>
    <col min="5646" max="5646" width="4.33203125" style="1" customWidth="1"/>
    <col min="5647" max="5647" width="2.33203125" style="1" customWidth="1"/>
    <col min="5648" max="5648" width="13.6640625" style="1" customWidth="1"/>
    <col min="5649" max="5649" width="5.44140625" style="1" customWidth="1"/>
    <col min="5650" max="5650" width="5.5546875" style="1" customWidth="1"/>
    <col min="5651" max="5651" width="5.88671875" style="1" customWidth="1"/>
    <col min="5652" max="5652" width="8.33203125" style="1" customWidth="1"/>
    <col min="5653" max="5891" width="9.6640625" style="1"/>
    <col min="5892" max="5892" width="8" style="1" customWidth="1"/>
    <col min="5893" max="5893" width="16.6640625" style="1" customWidth="1"/>
    <col min="5894" max="5894" width="17" style="1" customWidth="1"/>
    <col min="5895" max="5896" width="12.109375" style="1" customWidth="1"/>
    <col min="5897" max="5897" width="19" style="1" customWidth="1"/>
    <col min="5898" max="5898" width="17" style="1" customWidth="1"/>
    <col min="5899" max="5899" width="9.5546875" style="1" customWidth="1"/>
    <col min="5900" max="5900" width="8.88671875" style="1" customWidth="1"/>
    <col min="5901" max="5901" width="3.44140625" style="1" customWidth="1"/>
    <col min="5902" max="5902" width="4.33203125" style="1" customWidth="1"/>
    <col min="5903" max="5903" width="2.33203125" style="1" customWidth="1"/>
    <col min="5904" max="5904" width="13.6640625" style="1" customWidth="1"/>
    <col min="5905" max="5905" width="5.44140625" style="1" customWidth="1"/>
    <col min="5906" max="5906" width="5.5546875" style="1" customWidth="1"/>
    <col min="5907" max="5907" width="5.88671875" style="1" customWidth="1"/>
    <col min="5908" max="5908" width="8.33203125" style="1" customWidth="1"/>
    <col min="5909" max="6147" width="9.6640625" style="1"/>
    <col min="6148" max="6148" width="8" style="1" customWidth="1"/>
    <col min="6149" max="6149" width="16.6640625" style="1" customWidth="1"/>
    <col min="6150" max="6150" width="17" style="1" customWidth="1"/>
    <col min="6151" max="6152" width="12.109375" style="1" customWidth="1"/>
    <col min="6153" max="6153" width="19" style="1" customWidth="1"/>
    <col min="6154" max="6154" width="17" style="1" customWidth="1"/>
    <col min="6155" max="6155" width="9.5546875" style="1" customWidth="1"/>
    <col min="6156" max="6156" width="8.88671875" style="1" customWidth="1"/>
    <col min="6157" max="6157" width="3.44140625" style="1" customWidth="1"/>
    <col min="6158" max="6158" width="4.33203125" style="1" customWidth="1"/>
    <col min="6159" max="6159" width="2.33203125" style="1" customWidth="1"/>
    <col min="6160" max="6160" width="13.6640625" style="1" customWidth="1"/>
    <col min="6161" max="6161" width="5.44140625" style="1" customWidth="1"/>
    <col min="6162" max="6162" width="5.5546875" style="1" customWidth="1"/>
    <col min="6163" max="6163" width="5.88671875" style="1" customWidth="1"/>
    <col min="6164" max="6164" width="8.33203125" style="1" customWidth="1"/>
    <col min="6165" max="6403" width="9.6640625" style="1"/>
    <col min="6404" max="6404" width="8" style="1" customWidth="1"/>
    <col min="6405" max="6405" width="16.6640625" style="1" customWidth="1"/>
    <col min="6406" max="6406" width="17" style="1" customWidth="1"/>
    <col min="6407" max="6408" width="12.109375" style="1" customWidth="1"/>
    <col min="6409" max="6409" width="19" style="1" customWidth="1"/>
    <col min="6410" max="6410" width="17" style="1" customWidth="1"/>
    <col min="6411" max="6411" width="9.5546875" style="1" customWidth="1"/>
    <col min="6412" max="6412" width="8.88671875" style="1" customWidth="1"/>
    <col min="6413" max="6413" width="3.44140625" style="1" customWidth="1"/>
    <col min="6414" max="6414" width="4.33203125" style="1" customWidth="1"/>
    <col min="6415" max="6415" width="2.33203125" style="1" customWidth="1"/>
    <col min="6416" max="6416" width="13.6640625" style="1" customWidth="1"/>
    <col min="6417" max="6417" width="5.44140625" style="1" customWidth="1"/>
    <col min="6418" max="6418" width="5.5546875" style="1" customWidth="1"/>
    <col min="6419" max="6419" width="5.88671875" style="1" customWidth="1"/>
    <col min="6420" max="6420" width="8.33203125" style="1" customWidth="1"/>
    <col min="6421" max="6659" width="9.6640625" style="1"/>
    <col min="6660" max="6660" width="8" style="1" customWidth="1"/>
    <col min="6661" max="6661" width="16.6640625" style="1" customWidth="1"/>
    <col min="6662" max="6662" width="17" style="1" customWidth="1"/>
    <col min="6663" max="6664" width="12.109375" style="1" customWidth="1"/>
    <col min="6665" max="6665" width="19" style="1" customWidth="1"/>
    <col min="6666" max="6666" width="17" style="1" customWidth="1"/>
    <col min="6667" max="6667" width="9.5546875" style="1" customWidth="1"/>
    <col min="6668" max="6668" width="8.88671875" style="1" customWidth="1"/>
    <col min="6669" max="6669" width="3.44140625" style="1" customWidth="1"/>
    <col min="6670" max="6670" width="4.33203125" style="1" customWidth="1"/>
    <col min="6671" max="6671" width="2.33203125" style="1" customWidth="1"/>
    <col min="6672" max="6672" width="13.6640625" style="1" customWidth="1"/>
    <col min="6673" max="6673" width="5.44140625" style="1" customWidth="1"/>
    <col min="6674" max="6674" width="5.5546875" style="1" customWidth="1"/>
    <col min="6675" max="6675" width="5.88671875" style="1" customWidth="1"/>
    <col min="6676" max="6676" width="8.33203125" style="1" customWidth="1"/>
    <col min="6677" max="6915" width="9.6640625" style="1"/>
    <col min="6916" max="6916" width="8" style="1" customWidth="1"/>
    <col min="6917" max="6917" width="16.6640625" style="1" customWidth="1"/>
    <col min="6918" max="6918" width="17" style="1" customWidth="1"/>
    <col min="6919" max="6920" width="12.109375" style="1" customWidth="1"/>
    <col min="6921" max="6921" width="19" style="1" customWidth="1"/>
    <col min="6922" max="6922" width="17" style="1" customWidth="1"/>
    <col min="6923" max="6923" width="9.5546875" style="1" customWidth="1"/>
    <col min="6924" max="6924" width="8.88671875" style="1" customWidth="1"/>
    <col min="6925" max="6925" width="3.44140625" style="1" customWidth="1"/>
    <col min="6926" max="6926" width="4.33203125" style="1" customWidth="1"/>
    <col min="6927" max="6927" width="2.33203125" style="1" customWidth="1"/>
    <col min="6928" max="6928" width="13.6640625" style="1" customWidth="1"/>
    <col min="6929" max="6929" width="5.44140625" style="1" customWidth="1"/>
    <col min="6930" max="6930" width="5.5546875" style="1" customWidth="1"/>
    <col min="6931" max="6931" width="5.88671875" style="1" customWidth="1"/>
    <col min="6932" max="6932" width="8.33203125" style="1" customWidth="1"/>
    <col min="6933" max="7171" width="9.6640625" style="1"/>
    <col min="7172" max="7172" width="8" style="1" customWidth="1"/>
    <col min="7173" max="7173" width="16.6640625" style="1" customWidth="1"/>
    <col min="7174" max="7174" width="17" style="1" customWidth="1"/>
    <col min="7175" max="7176" width="12.109375" style="1" customWidth="1"/>
    <col min="7177" max="7177" width="19" style="1" customWidth="1"/>
    <col min="7178" max="7178" width="17" style="1" customWidth="1"/>
    <col min="7179" max="7179" width="9.5546875" style="1" customWidth="1"/>
    <col min="7180" max="7180" width="8.88671875" style="1" customWidth="1"/>
    <col min="7181" max="7181" width="3.44140625" style="1" customWidth="1"/>
    <col min="7182" max="7182" width="4.33203125" style="1" customWidth="1"/>
    <col min="7183" max="7183" width="2.33203125" style="1" customWidth="1"/>
    <col min="7184" max="7184" width="13.6640625" style="1" customWidth="1"/>
    <col min="7185" max="7185" width="5.44140625" style="1" customWidth="1"/>
    <col min="7186" max="7186" width="5.5546875" style="1" customWidth="1"/>
    <col min="7187" max="7187" width="5.88671875" style="1" customWidth="1"/>
    <col min="7188" max="7188" width="8.33203125" style="1" customWidth="1"/>
    <col min="7189" max="7427" width="9.6640625" style="1"/>
    <col min="7428" max="7428" width="8" style="1" customWidth="1"/>
    <col min="7429" max="7429" width="16.6640625" style="1" customWidth="1"/>
    <col min="7430" max="7430" width="17" style="1" customWidth="1"/>
    <col min="7431" max="7432" width="12.109375" style="1" customWidth="1"/>
    <col min="7433" max="7433" width="19" style="1" customWidth="1"/>
    <col min="7434" max="7434" width="17" style="1" customWidth="1"/>
    <col min="7435" max="7435" width="9.5546875" style="1" customWidth="1"/>
    <col min="7436" max="7436" width="8.88671875" style="1" customWidth="1"/>
    <col min="7437" max="7437" width="3.44140625" style="1" customWidth="1"/>
    <col min="7438" max="7438" width="4.33203125" style="1" customWidth="1"/>
    <col min="7439" max="7439" width="2.33203125" style="1" customWidth="1"/>
    <col min="7440" max="7440" width="13.6640625" style="1" customWidth="1"/>
    <col min="7441" max="7441" width="5.44140625" style="1" customWidth="1"/>
    <col min="7442" max="7442" width="5.5546875" style="1" customWidth="1"/>
    <col min="7443" max="7443" width="5.88671875" style="1" customWidth="1"/>
    <col min="7444" max="7444" width="8.33203125" style="1" customWidth="1"/>
    <col min="7445" max="7683" width="9.6640625" style="1"/>
    <col min="7684" max="7684" width="8" style="1" customWidth="1"/>
    <col min="7685" max="7685" width="16.6640625" style="1" customWidth="1"/>
    <col min="7686" max="7686" width="17" style="1" customWidth="1"/>
    <col min="7687" max="7688" width="12.109375" style="1" customWidth="1"/>
    <col min="7689" max="7689" width="19" style="1" customWidth="1"/>
    <col min="7690" max="7690" width="17" style="1" customWidth="1"/>
    <col min="7691" max="7691" width="9.5546875" style="1" customWidth="1"/>
    <col min="7692" max="7692" width="8.88671875" style="1" customWidth="1"/>
    <col min="7693" max="7693" width="3.44140625" style="1" customWidth="1"/>
    <col min="7694" max="7694" width="4.33203125" style="1" customWidth="1"/>
    <col min="7695" max="7695" width="2.33203125" style="1" customWidth="1"/>
    <col min="7696" max="7696" width="13.6640625" style="1" customWidth="1"/>
    <col min="7697" max="7697" width="5.44140625" style="1" customWidth="1"/>
    <col min="7698" max="7698" width="5.5546875" style="1" customWidth="1"/>
    <col min="7699" max="7699" width="5.88671875" style="1" customWidth="1"/>
    <col min="7700" max="7700" width="8.33203125" style="1" customWidth="1"/>
    <col min="7701" max="7939" width="9.6640625" style="1"/>
    <col min="7940" max="7940" width="8" style="1" customWidth="1"/>
    <col min="7941" max="7941" width="16.6640625" style="1" customWidth="1"/>
    <col min="7942" max="7942" width="17" style="1" customWidth="1"/>
    <col min="7943" max="7944" width="12.109375" style="1" customWidth="1"/>
    <col min="7945" max="7945" width="19" style="1" customWidth="1"/>
    <col min="7946" max="7946" width="17" style="1" customWidth="1"/>
    <col min="7947" max="7947" width="9.5546875" style="1" customWidth="1"/>
    <col min="7948" max="7948" width="8.88671875" style="1" customWidth="1"/>
    <col min="7949" max="7949" width="3.44140625" style="1" customWidth="1"/>
    <col min="7950" max="7950" width="4.33203125" style="1" customWidth="1"/>
    <col min="7951" max="7951" width="2.33203125" style="1" customWidth="1"/>
    <col min="7952" max="7952" width="13.6640625" style="1" customWidth="1"/>
    <col min="7953" max="7953" width="5.44140625" style="1" customWidth="1"/>
    <col min="7954" max="7954" width="5.5546875" style="1" customWidth="1"/>
    <col min="7955" max="7955" width="5.88671875" style="1" customWidth="1"/>
    <col min="7956" max="7956" width="8.33203125" style="1" customWidth="1"/>
    <col min="7957" max="8195" width="9.6640625" style="1"/>
    <col min="8196" max="8196" width="8" style="1" customWidth="1"/>
    <col min="8197" max="8197" width="16.6640625" style="1" customWidth="1"/>
    <col min="8198" max="8198" width="17" style="1" customWidth="1"/>
    <col min="8199" max="8200" width="12.109375" style="1" customWidth="1"/>
    <col min="8201" max="8201" width="19" style="1" customWidth="1"/>
    <col min="8202" max="8202" width="17" style="1" customWidth="1"/>
    <col min="8203" max="8203" width="9.5546875" style="1" customWidth="1"/>
    <col min="8204" max="8204" width="8.88671875" style="1" customWidth="1"/>
    <col min="8205" max="8205" width="3.44140625" style="1" customWidth="1"/>
    <col min="8206" max="8206" width="4.33203125" style="1" customWidth="1"/>
    <col min="8207" max="8207" width="2.33203125" style="1" customWidth="1"/>
    <col min="8208" max="8208" width="13.6640625" style="1" customWidth="1"/>
    <col min="8209" max="8209" width="5.44140625" style="1" customWidth="1"/>
    <col min="8210" max="8210" width="5.5546875" style="1" customWidth="1"/>
    <col min="8211" max="8211" width="5.88671875" style="1" customWidth="1"/>
    <col min="8212" max="8212" width="8.33203125" style="1" customWidth="1"/>
    <col min="8213" max="8451" width="9.6640625" style="1"/>
    <col min="8452" max="8452" width="8" style="1" customWidth="1"/>
    <col min="8453" max="8453" width="16.6640625" style="1" customWidth="1"/>
    <col min="8454" max="8454" width="17" style="1" customWidth="1"/>
    <col min="8455" max="8456" width="12.109375" style="1" customWidth="1"/>
    <col min="8457" max="8457" width="19" style="1" customWidth="1"/>
    <col min="8458" max="8458" width="17" style="1" customWidth="1"/>
    <col min="8459" max="8459" width="9.5546875" style="1" customWidth="1"/>
    <col min="8460" max="8460" width="8.88671875" style="1" customWidth="1"/>
    <col min="8461" max="8461" width="3.44140625" style="1" customWidth="1"/>
    <col min="8462" max="8462" width="4.33203125" style="1" customWidth="1"/>
    <col min="8463" max="8463" width="2.33203125" style="1" customWidth="1"/>
    <col min="8464" max="8464" width="13.6640625" style="1" customWidth="1"/>
    <col min="8465" max="8465" width="5.44140625" style="1" customWidth="1"/>
    <col min="8466" max="8466" width="5.5546875" style="1" customWidth="1"/>
    <col min="8467" max="8467" width="5.88671875" style="1" customWidth="1"/>
    <col min="8468" max="8468" width="8.33203125" style="1" customWidth="1"/>
    <col min="8469" max="8707" width="9.6640625" style="1"/>
    <col min="8708" max="8708" width="8" style="1" customWidth="1"/>
    <col min="8709" max="8709" width="16.6640625" style="1" customWidth="1"/>
    <col min="8710" max="8710" width="17" style="1" customWidth="1"/>
    <col min="8711" max="8712" width="12.109375" style="1" customWidth="1"/>
    <col min="8713" max="8713" width="19" style="1" customWidth="1"/>
    <col min="8714" max="8714" width="17" style="1" customWidth="1"/>
    <col min="8715" max="8715" width="9.5546875" style="1" customWidth="1"/>
    <col min="8716" max="8716" width="8.88671875" style="1" customWidth="1"/>
    <col min="8717" max="8717" width="3.44140625" style="1" customWidth="1"/>
    <col min="8718" max="8718" width="4.33203125" style="1" customWidth="1"/>
    <col min="8719" max="8719" width="2.33203125" style="1" customWidth="1"/>
    <col min="8720" max="8720" width="13.6640625" style="1" customWidth="1"/>
    <col min="8721" max="8721" width="5.44140625" style="1" customWidth="1"/>
    <col min="8722" max="8722" width="5.5546875" style="1" customWidth="1"/>
    <col min="8723" max="8723" width="5.88671875" style="1" customWidth="1"/>
    <col min="8724" max="8724" width="8.33203125" style="1" customWidth="1"/>
    <col min="8725" max="8963" width="9.6640625" style="1"/>
    <col min="8964" max="8964" width="8" style="1" customWidth="1"/>
    <col min="8965" max="8965" width="16.6640625" style="1" customWidth="1"/>
    <col min="8966" max="8966" width="17" style="1" customWidth="1"/>
    <col min="8967" max="8968" width="12.109375" style="1" customWidth="1"/>
    <col min="8969" max="8969" width="19" style="1" customWidth="1"/>
    <col min="8970" max="8970" width="17" style="1" customWidth="1"/>
    <col min="8971" max="8971" width="9.5546875" style="1" customWidth="1"/>
    <col min="8972" max="8972" width="8.88671875" style="1" customWidth="1"/>
    <col min="8973" max="8973" width="3.44140625" style="1" customWidth="1"/>
    <col min="8974" max="8974" width="4.33203125" style="1" customWidth="1"/>
    <col min="8975" max="8975" width="2.33203125" style="1" customWidth="1"/>
    <col min="8976" max="8976" width="13.6640625" style="1" customWidth="1"/>
    <col min="8977" max="8977" width="5.44140625" style="1" customWidth="1"/>
    <col min="8978" max="8978" width="5.5546875" style="1" customWidth="1"/>
    <col min="8979" max="8979" width="5.88671875" style="1" customWidth="1"/>
    <col min="8980" max="8980" width="8.33203125" style="1" customWidth="1"/>
    <col min="8981" max="9219" width="9.6640625" style="1"/>
    <col min="9220" max="9220" width="8" style="1" customWidth="1"/>
    <col min="9221" max="9221" width="16.6640625" style="1" customWidth="1"/>
    <col min="9222" max="9222" width="17" style="1" customWidth="1"/>
    <col min="9223" max="9224" width="12.109375" style="1" customWidth="1"/>
    <col min="9225" max="9225" width="19" style="1" customWidth="1"/>
    <col min="9226" max="9226" width="17" style="1" customWidth="1"/>
    <col min="9227" max="9227" width="9.5546875" style="1" customWidth="1"/>
    <col min="9228" max="9228" width="8.88671875" style="1" customWidth="1"/>
    <col min="9229" max="9229" width="3.44140625" style="1" customWidth="1"/>
    <col min="9230" max="9230" width="4.33203125" style="1" customWidth="1"/>
    <col min="9231" max="9231" width="2.33203125" style="1" customWidth="1"/>
    <col min="9232" max="9232" width="13.6640625" style="1" customWidth="1"/>
    <col min="9233" max="9233" width="5.44140625" style="1" customWidth="1"/>
    <col min="9234" max="9234" width="5.5546875" style="1" customWidth="1"/>
    <col min="9235" max="9235" width="5.88671875" style="1" customWidth="1"/>
    <col min="9236" max="9236" width="8.33203125" style="1" customWidth="1"/>
    <col min="9237" max="9475" width="9.6640625" style="1"/>
    <col min="9476" max="9476" width="8" style="1" customWidth="1"/>
    <col min="9477" max="9477" width="16.6640625" style="1" customWidth="1"/>
    <col min="9478" max="9478" width="17" style="1" customWidth="1"/>
    <col min="9479" max="9480" width="12.109375" style="1" customWidth="1"/>
    <col min="9481" max="9481" width="19" style="1" customWidth="1"/>
    <col min="9482" max="9482" width="17" style="1" customWidth="1"/>
    <col min="9483" max="9483" width="9.5546875" style="1" customWidth="1"/>
    <col min="9484" max="9484" width="8.88671875" style="1" customWidth="1"/>
    <col min="9485" max="9485" width="3.44140625" style="1" customWidth="1"/>
    <col min="9486" max="9486" width="4.33203125" style="1" customWidth="1"/>
    <col min="9487" max="9487" width="2.33203125" style="1" customWidth="1"/>
    <col min="9488" max="9488" width="13.6640625" style="1" customWidth="1"/>
    <col min="9489" max="9489" width="5.44140625" style="1" customWidth="1"/>
    <col min="9490" max="9490" width="5.5546875" style="1" customWidth="1"/>
    <col min="9491" max="9491" width="5.88671875" style="1" customWidth="1"/>
    <col min="9492" max="9492" width="8.33203125" style="1" customWidth="1"/>
    <col min="9493" max="9731" width="9.6640625" style="1"/>
    <col min="9732" max="9732" width="8" style="1" customWidth="1"/>
    <col min="9733" max="9733" width="16.6640625" style="1" customWidth="1"/>
    <col min="9734" max="9734" width="17" style="1" customWidth="1"/>
    <col min="9735" max="9736" width="12.109375" style="1" customWidth="1"/>
    <col min="9737" max="9737" width="19" style="1" customWidth="1"/>
    <col min="9738" max="9738" width="17" style="1" customWidth="1"/>
    <col min="9739" max="9739" width="9.5546875" style="1" customWidth="1"/>
    <col min="9740" max="9740" width="8.88671875" style="1" customWidth="1"/>
    <col min="9741" max="9741" width="3.44140625" style="1" customWidth="1"/>
    <col min="9742" max="9742" width="4.33203125" style="1" customWidth="1"/>
    <col min="9743" max="9743" width="2.33203125" style="1" customWidth="1"/>
    <col min="9744" max="9744" width="13.6640625" style="1" customWidth="1"/>
    <col min="9745" max="9745" width="5.44140625" style="1" customWidth="1"/>
    <col min="9746" max="9746" width="5.5546875" style="1" customWidth="1"/>
    <col min="9747" max="9747" width="5.88671875" style="1" customWidth="1"/>
    <col min="9748" max="9748" width="8.33203125" style="1" customWidth="1"/>
    <col min="9749" max="9987" width="9.6640625" style="1"/>
    <col min="9988" max="9988" width="8" style="1" customWidth="1"/>
    <col min="9989" max="9989" width="16.6640625" style="1" customWidth="1"/>
    <col min="9990" max="9990" width="17" style="1" customWidth="1"/>
    <col min="9991" max="9992" width="12.109375" style="1" customWidth="1"/>
    <col min="9993" max="9993" width="19" style="1" customWidth="1"/>
    <col min="9994" max="9994" width="17" style="1" customWidth="1"/>
    <col min="9995" max="9995" width="9.5546875" style="1" customWidth="1"/>
    <col min="9996" max="9996" width="8.88671875" style="1" customWidth="1"/>
    <col min="9997" max="9997" width="3.44140625" style="1" customWidth="1"/>
    <col min="9998" max="9998" width="4.33203125" style="1" customWidth="1"/>
    <col min="9999" max="9999" width="2.33203125" style="1" customWidth="1"/>
    <col min="10000" max="10000" width="13.6640625" style="1" customWidth="1"/>
    <col min="10001" max="10001" width="5.44140625" style="1" customWidth="1"/>
    <col min="10002" max="10002" width="5.5546875" style="1" customWidth="1"/>
    <col min="10003" max="10003" width="5.88671875" style="1" customWidth="1"/>
    <col min="10004" max="10004" width="8.33203125" style="1" customWidth="1"/>
    <col min="10005" max="10243" width="9.6640625" style="1"/>
    <col min="10244" max="10244" width="8" style="1" customWidth="1"/>
    <col min="10245" max="10245" width="16.6640625" style="1" customWidth="1"/>
    <col min="10246" max="10246" width="17" style="1" customWidth="1"/>
    <col min="10247" max="10248" width="12.109375" style="1" customWidth="1"/>
    <col min="10249" max="10249" width="19" style="1" customWidth="1"/>
    <col min="10250" max="10250" width="17" style="1" customWidth="1"/>
    <col min="10251" max="10251" width="9.5546875" style="1" customWidth="1"/>
    <col min="10252" max="10252" width="8.88671875" style="1" customWidth="1"/>
    <col min="10253" max="10253" width="3.44140625" style="1" customWidth="1"/>
    <col min="10254" max="10254" width="4.33203125" style="1" customWidth="1"/>
    <col min="10255" max="10255" width="2.33203125" style="1" customWidth="1"/>
    <col min="10256" max="10256" width="13.6640625" style="1" customWidth="1"/>
    <col min="10257" max="10257" width="5.44140625" style="1" customWidth="1"/>
    <col min="10258" max="10258" width="5.5546875" style="1" customWidth="1"/>
    <col min="10259" max="10259" width="5.88671875" style="1" customWidth="1"/>
    <col min="10260" max="10260" width="8.33203125" style="1" customWidth="1"/>
    <col min="10261" max="10499" width="9.6640625" style="1"/>
    <col min="10500" max="10500" width="8" style="1" customWidth="1"/>
    <col min="10501" max="10501" width="16.6640625" style="1" customWidth="1"/>
    <col min="10502" max="10502" width="17" style="1" customWidth="1"/>
    <col min="10503" max="10504" width="12.109375" style="1" customWidth="1"/>
    <col min="10505" max="10505" width="19" style="1" customWidth="1"/>
    <col min="10506" max="10506" width="17" style="1" customWidth="1"/>
    <col min="10507" max="10507" width="9.5546875" style="1" customWidth="1"/>
    <col min="10508" max="10508" width="8.88671875" style="1" customWidth="1"/>
    <col min="10509" max="10509" width="3.44140625" style="1" customWidth="1"/>
    <col min="10510" max="10510" width="4.33203125" style="1" customWidth="1"/>
    <col min="10511" max="10511" width="2.33203125" style="1" customWidth="1"/>
    <col min="10512" max="10512" width="13.6640625" style="1" customWidth="1"/>
    <col min="10513" max="10513" width="5.44140625" style="1" customWidth="1"/>
    <col min="10514" max="10514" width="5.5546875" style="1" customWidth="1"/>
    <col min="10515" max="10515" width="5.88671875" style="1" customWidth="1"/>
    <col min="10516" max="10516" width="8.33203125" style="1" customWidth="1"/>
    <col min="10517" max="10755" width="9.6640625" style="1"/>
    <col min="10756" max="10756" width="8" style="1" customWidth="1"/>
    <col min="10757" max="10757" width="16.6640625" style="1" customWidth="1"/>
    <col min="10758" max="10758" width="17" style="1" customWidth="1"/>
    <col min="10759" max="10760" width="12.109375" style="1" customWidth="1"/>
    <col min="10761" max="10761" width="19" style="1" customWidth="1"/>
    <col min="10762" max="10762" width="17" style="1" customWidth="1"/>
    <col min="10763" max="10763" width="9.5546875" style="1" customWidth="1"/>
    <col min="10764" max="10764" width="8.88671875" style="1" customWidth="1"/>
    <col min="10765" max="10765" width="3.44140625" style="1" customWidth="1"/>
    <col min="10766" max="10766" width="4.33203125" style="1" customWidth="1"/>
    <col min="10767" max="10767" width="2.33203125" style="1" customWidth="1"/>
    <col min="10768" max="10768" width="13.6640625" style="1" customWidth="1"/>
    <col min="10769" max="10769" width="5.44140625" style="1" customWidth="1"/>
    <col min="10770" max="10770" width="5.5546875" style="1" customWidth="1"/>
    <col min="10771" max="10771" width="5.88671875" style="1" customWidth="1"/>
    <col min="10772" max="10772" width="8.33203125" style="1" customWidth="1"/>
    <col min="10773" max="11011" width="9.6640625" style="1"/>
    <col min="11012" max="11012" width="8" style="1" customWidth="1"/>
    <col min="11013" max="11013" width="16.6640625" style="1" customWidth="1"/>
    <col min="11014" max="11014" width="17" style="1" customWidth="1"/>
    <col min="11015" max="11016" width="12.109375" style="1" customWidth="1"/>
    <col min="11017" max="11017" width="19" style="1" customWidth="1"/>
    <col min="11018" max="11018" width="17" style="1" customWidth="1"/>
    <col min="11019" max="11019" width="9.5546875" style="1" customWidth="1"/>
    <col min="11020" max="11020" width="8.88671875" style="1" customWidth="1"/>
    <col min="11021" max="11021" width="3.44140625" style="1" customWidth="1"/>
    <col min="11022" max="11022" width="4.33203125" style="1" customWidth="1"/>
    <col min="11023" max="11023" width="2.33203125" style="1" customWidth="1"/>
    <col min="11024" max="11024" width="13.6640625" style="1" customWidth="1"/>
    <col min="11025" max="11025" width="5.44140625" style="1" customWidth="1"/>
    <col min="11026" max="11026" width="5.5546875" style="1" customWidth="1"/>
    <col min="11027" max="11027" width="5.88671875" style="1" customWidth="1"/>
    <col min="11028" max="11028" width="8.33203125" style="1" customWidth="1"/>
    <col min="11029" max="11267" width="9.6640625" style="1"/>
    <col min="11268" max="11268" width="8" style="1" customWidth="1"/>
    <col min="11269" max="11269" width="16.6640625" style="1" customWidth="1"/>
    <col min="11270" max="11270" width="17" style="1" customWidth="1"/>
    <col min="11271" max="11272" width="12.109375" style="1" customWidth="1"/>
    <col min="11273" max="11273" width="19" style="1" customWidth="1"/>
    <col min="11274" max="11274" width="17" style="1" customWidth="1"/>
    <col min="11275" max="11275" width="9.5546875" style="1" customWidth="1"/>
    <col min="11276" max="11276" width="8.88671875" style="1" customWidth="1"/>
    <col min="11277" max="11277" width="3.44140625" style="1" customWidth="1"/>
    <col min="11278" max="11278" width="4.33203125" style="1" customWidth="1"/>
    <col min="11279" max="11279" width="2.33203125" style="1" customWidth="1"/>
    <col min="11280" max="11280" width="13.6640625" style="1" customWidth="1"/>
    <col min="11281" max="11281" width="5.44140625" style="1" customWidth="1"/>
    <col min="11282" max="11282" width="5.5546875" style="1" customWidth="1"/>
    <col min="11283" max="11283" width="5.88671875" style="1" customWidth="1"/>
    <col min="11284" max="11284" width="8.33203125" style="1" customWidth="1"/>
    <col min="11285" max="11523" width="9.6640625" style="1"/>
    <col min="11524" max="11524" width="8" style="1" customWidth="1"/>
    <col min="11525" max="11525" width="16.6640625" style="1" customWidth="1"/>
    <col min="11526" max="11526" width="17" style="1" customWidth="1"/>
    <col min="11527" max="11528" width="12.109375" style="1" customWidth="1"/>
    <col min="11529" max="11529" width="19" style="1" customWidth="1"/>
    <col min="11530" max="11530" width="17" style="1" customWidth="1"/>
    <col min="11531" max="11531" width="9.5546875" style="1" customWidth="1"/>
    <col min="11532" max="11532" width="8.88671875" style="1" customWidth="1"/>
    <col min="11533" max="11533" width="3.44140625" style="1" customWidth="1"/>
    <col min="11534" max="11534" width="4.33203125" style="1" customWidth="1"/>
    <col min="11535" max="11535" width="2.33203125" style="1" customWidth="1"/>
    <col min="11536" max="11536" width="13.6640625" style="1" customWidth="1"/>
    <col min="11537" max="11537" width="5.44140625" style="1" customWidth="1"/>
    <col min="11538" max="11538" width="5.5546875" style="1" customWidth="1"/>
    <col min="11539" max="11539" width="5.88671875" style="1" customWidth="1"/>
    <col min="11540" max="11540" width="8.33203125" style="1" customWidth="1"/>
    <col min="11541" max="11779" width="9.6640625" style="1"/>
    <col min="11780" max="11780" width="8" style="1" customWidth="1"/>
    <col min="11781" max="11781" width="16.6640625" style="1" customWidth="1"/>
    <col min="11782" max="11782" width="17" style="1" customWidth="1"/>
    <col min="11783" max="11784" width="12.109375" style="1" customWidth="1"/>
    <col min="11785" max="11785" width="19" style="1" customWidth="1"/>
    <col min="11786" max="11786" width="17" style="1" customWidth="1"/>
    <col min="11787" max="11787" width="9.5546875" style="1" customWidth="1"/>
    <col min="11788" max="11788" width="8.88671875" style="1" customWidth="1"/>
    <col min="11789" max="11789" width="3.44140625" style="1" customWidth="1"/>
    <col min="11790" max="11790" width="4.33203125" style="1" customWidth="1"/>
    <col min="11791" max="11791" width="2.33203125" style="1" customWidth="1"/>
    <col min="11792" max="11792" width="13.6640625" style="1" customWidth="1"/>
    <col min="11793" max="11793" width="5.44140625" style="1" customWidth="1"/>
    <col min="11794" max="11794" width="5.5546875" style="1" customWidth="1"/>
    <col min="11795" max="11795" width="5.88671875" style="1" customWidth="1"/>
    <col min="11796" max="11796" width="8.33203125" style="1" customWidth="1"/>
    <col min="11797" max="12035" width="9.6640625" style="1"/>
    <col min="12036" max="12036" width="8" style="1" customWidth="1"/>
    <col min="12037" max="12037" width="16.6640625" style="1" customWidth="1"/>
    <col min="12038" max="12038" width="17" style="1" customWidth="1"/>
    <col min="12039" max="12040" width="12.109375" style="1" customWidth="1"/>
    <col min="12041" max="12041" width="19" style="1" customWidth="1"/>
    <col min="12042" max="12042" width="17" style="1" customWidth="1"/>
    <col min="12043" max="12043" width="9.5546875" style="1" customWidth="1"/>
    <col min="12044" max="12044" width="8.88671875" style="1" customWidth="1"/>
    <col min="12045" max="12045" width="3.44140625" style="1" customWidth="1"/>
    <col min="12046" max="12046" width="4.33203125" style="1" customWidth="1"/>
    <col min="12047" max="12047" width="2.33203125" style="1" customWidth="1"/>
    <col min="12048" max="12048" width="13.6640625" style="1" customWidth="1"/>
    <col min="12049" max="12049" width="5.44140625" style="1" customWidth="1"/>
    <col min="12050" max="12050" width="5.5546875" style="1" customWidth="1"/>
    <col min="12051" max="12051" width="5.88671875" style="1" customWidth="1"/>
    <col min="12052" max="12052" width="8.33203125" style="1" customWidth="1"/>
    <col min="12053" max="12291" width="9.6640625" style="1"/>
    <col min="12292" max="12292" width="8" style="1" customWidth="1"/>
    <col min="12293" max="12293" width="16.6640625" style="1" customWidth="1"/>
    <col min="12294" max="12294" width="17" style="1" customWidth="1"/>
    <col min="12295" max="12296" width="12.109375" style="1" customWidth="1"/>
    <col min="12297" max="12297" width="19" style="1" customWidth="1"/>
    <col min="12298" max="12298" width="17" style="1" customWidth="1"/>
    <col min="12299" max="12299" width="9.5546875" style="1" customWidth="1"/>
    <col min="12300" max="12300" width="8.88671875" style="1" customWidth="1"/>
    <col min="12301" max="12301" width="3.44140625" style="1" customWidth="1"/>
    <col min="12302" max="12302" width="4.33203125" style="1" customWidth="1"/>
    <col min="12303" max="12303" width="2.33203125" style="1" customWidth="1"/>
    <col min="12304" max="12304" width="13.6640625" style="1" customWidth="1"/>
    <col min="12305" max="12305" width="5.44140625" style="1" customWidth="1"/>
    <col min="12306" max="12306" width="5.5546875" style="1" customWidth="1"/>
    <col min="12307" max="12307" width="5.88671875" style="1" customWidth="1"/>
    <col min="12308" max="12308" width="8.33203125" style="1" customWidth="1"/>
    <col min="12309" max="12547" width="9.6640625" style="1"/>
    <col min="12548" max="12548" width="8" style="1" customWidth="1"/>
    <col min="12549" max="12549" width="16.6640625" style="1" customWidth="1"/>
    <col min="12550" max="12550" width="17" style="1" customWidth="1"/>
    <col min="12551" max="12552" width="12.109375" style="1" customWidth="1"/>
    <col min="12553" max="12553" width="19" style="1" customWidth="1"/>
    <col min="12554" max="12554" width="17" style="1" customWidth="1"/>
    <col min="12555" max="12555" width="9.5546875" style="1" customWidth="1"/>
    <col min="12556" max="12556" width="8.88671875" style="1" customWidth="1"/>
    <col min="12557" max="12557" width="3.44140625" style="1" customWidth="1"/>
    <col min="12558" max="12558" width="4.33203125" style="1" customWidth="1"/>
    <col min="12559" max="12559" width="2.33203125" style="1" customWidth="1"/>
    <col min="12560" max="12560" width="13.6640625" style="1" customWidth="1"/>
    <col min="12561" max="12561" width="5.44140625" style="1" customWidth="1"/>
    <col min="12562" max="12562" width="5.5546875" style="1" customWidth="1"/>
    <col min="12563" max="12563" width="5.88671875" style="1" customWidth="1"/>
    <col min="12564" max="12564" width="8.33203125" style="1" customWidth="1"/>
    <col min="12565" max="12803" width="9.6640625" style="1"/>
    <col min="12804" max="12804" width="8" style="1" customWidth="1"/>
    <col min="12805" max="12805" width="16.6640625" style="1" customWidth="1"/>
    <col min="12806" max="12806" width="17" style="1" customWidth="1"/>
    <col min="12807" max="12808" width="12.109375" style="1" customWidth="1"/>
    <col min="12809" max="12809" width="19" style="1" customWidth="1"/>
    <col min="12810" max="12810" width="17" style="1" customWidth="1"/>
    <col min="12811" max="12811" width="9.5546875" style="1" customWidth="1"/>
    <col min="12812" max="12812" width="8.88671875" style="1" customWidth="1"/>
    <col min="12813" max="12813" width="3.44140625" style="1" customWidth="1"/>
    <col min="12814" max="12814" width="4.33203125" style="1" customWidth="1"/>
    <col min="12815" max="12815" width="2.33203125" style="1" customWidth="1"/>
    <col min="12816" max="12816" width="13.6640625" style="1" customWidth="1"/>
    <col min="12817" max="12817" width="5.44140625" style="1" customWidth="1"/>
    <col min="12818" max="12818" width="5.5546875" style="1" customWidth="1"/>
    <col min="12819" max="12819" width="5.88671875" style="1" customWidth="1"/>
    <col min="12820" max="12820" width="8.33203125" style="1" customWidth="1"/>
    <col min="12821" max="13059" width="9.6640625" style="1"/>
    <col min="13060" max="13060" width="8" style="1" customWidth="1"/>
    <col min="13061" max="13061" width="16.6640625" style="1" customWidth="1"/>
    <col min="13062" max="13062" width="17" style="1" customWidth="1"/>
    <col min="13063" max="13064" width="12.109375" style="1" customWidth="1"/>
    <col min="13065" max="13065" width="19" style="1" customWidth="1"/>
    <col min="13066" max="13066" width="17" style="1" customWidth="1"/>
    <col min="13067" max="13067" width="9.5546875" style="1" customWidth="1"/>
    <col min="13068" max="13068" width="8.88671875" style="1" customWidth="1"/>
    <col min="13069" max="13069" width="3.44140625" style="1" customWidth="1"/>
    <col min="13070" max="13070" width="4.33203125" style="1" customWidth="1"/>
    <col min="13071" max="13071" width="2.33203125" style="1" customWidth="1"/>
    <col min="13072" max="13072" width="13.6640625" style="1" customWidth="1"/>
    <col min="13073" max="13073" width="5.44140625" style="1" customWidth="1"/>
    <col min="13074" max="13074" width="5.5546875" style="1" customWidth="1"/>
    <col min="13075" max="13075" width="5.88671875" style="1" customWidth="1"/>
    <col min="13076" max="13076" width="8.33203125" style="1" customWidth="1"/>
    <col min="13077" max="13315" width="9.6640625" style="1"/>
    <col min="13316" max="13316" width="8" style="1" customWidth="1"/>
    <col min="13317" max="13317" width="16.6640625" style="1" customWidth="1"/>
    <col min="13318" max="13318" width="17" style="1" customWidth="1"/>
    <col min="13319" max="13320" width="12.109375" style="1" customWidth="1"/>
    <col min="13321" max="13321" width="19" style="1" customWidth="1"/>
    <col min="13322" max="13322" width="17" style="1" customWidth="1"/>
    <col min="13323" max="13323" width="9.5546875" style="1" customWidth="1"/>
    <col min="13324" max="13324" width="8.88671875" style="1" customWidth="1"/>
    <col min="13325" max="13325" width="3.44140625" style="1" customWidth="1"/>
    <col min="13326" max="13326" width="4.33203125" style="1" customWidth="1"/>
    <col min="13327" max="13327" width="2.33203125" style="1" customWidth="1"/>
    <col min="13328" max="13328" width="13.6640625" style="1" customWidth="1"/>
    <col min="13329" max="13329" width="5.44140625" style="1" customWidth="1"/>
    <col min="13330" max="13330" width="5.5546875" style="1" customWidth="1"/>
    <col min="13331" max="13331" width="5.88671875" style="1" customWidth="1"/>
    <col min="13332" max="13332" width="8.33203125" style="1" customWidth="1"/>
    <col min="13333" max="13571" width="9.6640625" style="1"/>
    <col min="13572" max="13572" width="8" style="1" customWidth="1"/>
    <col min="13573" max="13573" width="16.6640625" style="1" customWidth="1"/>
    <col min="13574" max="13574" width="17" style="1" customWidth="1"/>
    <col min="13575" max="13576" width="12.109375" style="1" customWidth="1"/>
    <col min="13577" max="13577" width="19" style="1" customWidth="1"/>
    <col min="13578" max="13578" width="17" style="1" customWidth="1"/>
    <col min="13579" max="13579" width="9.5546875" style="1" customWidth="1"/>
    <col min="13580" max="13580" width="8.88671875" style="1" customWidth="1"/>
    <col min="13581" max="13581" width="3.44140625" style="1" customWidth="1"/>
    <col min="13582" max="13582" width="4.33203125" style="1" customWidth="1"/>
    <col min="13583" max="13583" width="2.33203125" style="1" customWidth="1"/>
    <col min="13584" max="13584" width="13.6640625" style="1" customWidth="1"/>
    <col min="13585" max="13585" width="5.44140625" style="1" customWidth="1"/>
    <col min="13586" max="13586" width="5.5546875" style="1" customWidth="1"/>
    <col min="13587" max="13587" width="5.88671875" style="1" customWidth="1"/>
    <col min="13588" max="13588" width="8.33203125" style="1" customWidth="1"/>
    <col min="13589" max="13827" width="9.6640625" style="1"/>
    <col min="13828" max="13828" width="8" style="1" customWidth="1"/>
    <col min="13829" max="13829" width="16.6640625" style="1" customWidth="1"/>
    <col min="13830" max="13830" width="17" style="1" customWidth="1"/>
    <col min="13831" max="13832" width="12.109375" style="1" customWidth="1"/>
    <col min="13833" max="13833" width="19" style="1" customWidth="1"/>
    <col min="13834" max="13834" width="17" style="1" customWidth="1"/>
    <col min="13835" max="13835" width="9.5546875" style="1" customWidth="1"/>
    <col min="13836" max="13836" width="8.88671875" style="1" customWidth="1"/>
    <col min="13837" max="13837" width="3.44140625" style="1" customWidth="1"/>
    <col min="13838" max="13838" width="4.33203125" style="1" customWidth="1"/>
    <col min="13839" max="13839" width="2.33203125" style="1" customWidth="1"/>
    <col min="13840" max="13840" width="13.6640625" style="1" customWidth="1"/>
    <col min="13841" max="13841" width="5.44140625" style="1" customWidth="1"/>
    <col min="13842" max="13842" width="5.5546875" style="1" customWidth="1"/>
    <col min="13843" max="13843" width="5.88671875" style="1" customWidth="1"/>
    <col min="13844" max="13844" width="8.33203125" style="1" customWidth="1"/>
    <col min="13845" max="14083" width="9.6640625" style="1"/>
    <col min="14084" max="14084" width="8" style="1" customWidth="1"/>
    <col min="14085" max="14085" width="16.6640625" style="1" customWidth="1"/>
    <col min="14086" max="14086" width="17" style="1" customWidth="1"/>
    <col min="14087" max="14088" width="12.109375" style="1" customWidth="1"/>
    <col min="14089" max="14089" width="19" style="1" customWidth="1"/>
    <col min="14090" max="14090" width="17" style="1" customWidth="1"/>
    <col min="14091" max="14091" width="9.5546875" style="1" customWidth="1"/>
    <col min="14092" max="14092" width="8.88671875" style="1" customWidth="1"/>
    <col min="14093" max="14093" width="3.44140625" style="1" customWidth="1"/>
    <col min="14094" max="14094" width="4.33203125" style="1" customWidth="1"/>
    <col min="14095" max="14095" width="2.33203125" style="1" customWidth="1"/>
    <col min="14096" max="14096" width="13.6640625" style="1" customWidth="1"/>
    <col min="14097" max="14097" width="5.44140625" style="1" customWidth="1"/>
    <col min="14098" max="14098" width="5.5546875" style="1" customWidth="1"/>
    <col min="14099" max="14099" width="5.88671875" style="1" customWidth="1"/>
    <col min="14100" max="14100" width="8.33203125" style="1" customWidth="1"/>
    <col min="14101" max="14339" width="9.6640625" style="1"/>
    <col min="14340" max="14340" width="8" style="1" customWidth="1"/>
    <col min="14341" max="14341" width="16.6640625" style="1" customWidth="1"/>
    <col min="14342" max="14342" width="17" style="1" customWidth="1"/>
    <col min="14343" max="14344" width="12.109375" style="1" customWidth="1"/>
    <col min="14345" max="14345" width="19" style="1" customWidth="1"/>
    <col min="14346" max="14346" width="17" style="1" customWidth="1"/>
    <col min="14347" max="14347" width="9.5546875" style="1" customWidth="1"/>
    <col min="14348" max="14348" width="8.88671875" style="1" customWidth="1"/>
    <col min="14349" max="14349" width="3.44140625" style="1" customWidth="1"/>
    <col min="14350" max="14350" width="4.33203125" style="1" customWidth="1"/>
    <col min="14351" max="14351" width="2.33203125" style="1" customWidth="1"/>
    <col min="14352" max="14352" width="13.6640625" style="1" customWidth="1"/>
    <col min="14353" max="14353" width="5.44140625" style="1" customWidth="1"/>
    <col min="14354" max="14354" width="5.5546875" style="1" customWidth="1"/>
    <col min="14355" max="14355" width="5.88671875" style="1" customWidth="1"/>
    <col min="14356" max="14356" width="8.33203125" style="1" customWidth="1"/>
    <col min="14357" max="14595" width="9.6640625" style="1"/>
    <col min="14596" max="14596" width="8" style="1" customWidth="1"/>
    <col min="14597" max="14597" width="16.6640625" style="1" customWidth="1"/>
    <col min="14598" max="14598" width="17" style="1" customWidth="1"/>
    <col min="14599" max="14600" width="12.109375" style="1" customWidth="1"/>
    <col min="14601" max="14601" width="19" style="1" customWidth="1"/>
    <col min="14602" max="14602" width="17" style="1" customWidth="1"/>
    <col min="14603" max="14603" width="9.5546875" style="1" customWidth="1"/>
    <col min="14604" max="14604" width="8.88671875" style="1" customWidth="1"/>
    <col min="14605" max="14605" width="3.44140625" style="1" customWidth="1"/>
    <col min="14606" max="14606" width="4.33203125" style="1" customWidth="1"/>
    <col min="14607" max="14607" width="2.33203125" style="1" customWidth="1"/>
    <col min="14608" max="14608" width="13.6640625" style="1" customWidth="1"/>
    <col min="14609" max="14609" width="5.44140625" style="1" customWidth="1"/>
    <col min="14610" max="14610" width="5.5546875" style="1" customWidth="1"/>
    <col min="14611" max="14611" width="5.88671875" style="1" customWidth="1"/>
    <col min="14612" max="14612" width="8.33203125" style="1" customWidth="1"/>
    <col min="14613" max="14851" width="9.6640625" style="1"/>
    <col min="14852" max="14852" width="8" style="1" customWidth="1"/>
    <col min="14853" max="14853" width="16.6640625" style="1" customWidth="1"/>
    <col min="14854" max="14854" width="17" style="1" customWidth="1"/>
    <col min="14855" max="14856" width="12.109375" style="1" customWidth="1"/>
    <col min="14857" max="14857" width="19" style="1" customWidth="1"/>
    <col min="14858" max="14858" width="17" style="1" customWidth="1"/>
    <col min="14859" max="14859" width="9.5546875" style="1" customWidth="1"/>
    <col min="14860" max="14860" width="8.88671875" style="1" customWidth="1"/>
    <col min="14861" max="14861" width="3.44140625" style="1" customWidth="1"/>
    <col min="14862" max="14862" width="4.33203125" style="1" customWidth="1"/>
    <col min="14863" max="14863" width="2.33203125" style="1" customWidth="1"/>
    <col min="14864" max="14864" width="13.6640625" style="1" customWidth="1"/>
    <col min="14865" max="14865" width="5.44140625" style="1" customWidth="1"/>
    <col min="14866" max="14866" width="5.5546875" style="1" customWidth="1"/>
    <col min="14867" max="14867" width="5.88671875" style="1" customWidth="1"/>
    <col min="14868" max="14868" width="8.33203125" style="1" customWidth="1"/>
    <col min="14869" max="15107" width="9.6640625" style="1"/>
    <col min="15108" max="15108" width="8" style="1" customWidth="1"/>
    <col min="15109" max="15109" width="16.6640625" style="1" customWidth="1"/>
    <col min="15110" max="15110" width="17" style="1" customWidth="1"/>
    <col min="15111" max="15112" width="12.109375" style="1" customWidth="1"/>
    <col min="15113" max="15113" width="19" style="1" customWidth="1"/>
    <col min="15114" max="15114" width="17" style="1" customWidth="1"/>
    <col min="15115" max="15115" width="9.5546875" style="1" customWidth="1"/>
    <col min="15116" max="15116" width="8.88671875" style="1" customWidth="1"/>
    <col min="15117" max="15117" width="3.44140625" style="1" customWidth="1"/>
    <col min="15118" max="15118" width="4.33203125" style="1" customWidth="1"/>
    <col min="15119" max="15119" width="2.33203125" style="1" customWidth="1"/>
    <col min="15120" max="15120" width="13.6640625" style="1" customWidth="1"/>
    <col min="15121" max="15121" width="5.44140625" style="1" customWidth="1"/>
    <col min="15122" max="15122" width="5.5546875" style="1" customWidth="1"/>
    <col min="15123" max="15123" width="5.88671875" style="1" customWidth="1"/>
    <col min="15124" max="15124" width="8.33203125" style="1" customWidth="1"/>
    <col min="15125" max="15363" width="9.6640625" style="1"/>
    <col min="15364" max="15364" width="8" style="1" customWidth="1"/>
    <col min="15365" max="15365" width="16.6640625" style="1" customWidth="1"/>
    <col min="15366" max="15366" width="17" style="1" customWidth="1"/>
    <col min="15367" max="15368" width="12.109375" style="1" customWidth="1"/>
    <col min="15369" max="15369" width="19" style="1" customWidth="1"/>
    <col min="15370" max="15370" width="17" style="1" customWidth="1"/>
    <col min="15371" max="15371" width="9.5546875" style="1" customWidth="1"/>
    <col min="15372" max="15372" width="8.88671875" style="1" customWidth="1"/>
    <col min="15373" max="15373" width="3.44140625" style="1" customWidth="1"/>
    <col min="15374" max="15374" width="4.33203125" style="1" customWidth="1"/>
    <col min="15375" max="15375" width="2.33203125" style="1" customWidth="1"/>
    <col min="15376" max="15376" width="13.6640625" style="1" customWidth="1"/>
    <col min="15377" max="15377" width="5.44140625" style="1" customWidth="1"/>
    <col min="15378" max="15378" width="5.5546875" style="1" customWidth="1"/>
    <col min="15379" max="15379" width="5.88671875" style="1" customWidth="1"/>
    <col min="15380" max="15380" width="8.33203125" style="1" customWidth="1"/>
    <col min="15381" max="15619" width="9.6640625" style="1"/>
    <col min="15620" max="15620" width="8" style="1" customWidth="1"/>
    <col min="15621" max="15621" width="16.6640625" style="1" customWidth="1"/>
    <col min="15622" max="15622" width="17" style="1" customWidth="1"/>
    <col min="15623" max="15624" width="12.109375" style="1" customWidth="1"/>
    <col min="15625" max="15625" width="19" style="1" customWidth="1"/>
    <col min="15626" max="15626" width="17" style="1" customWidth="1"/>
    <col min="15627" max="15627" width="9.5546875" style="1" customWidth="1"/>
    <col min="15628" max="15628" width="8.88671875" style="1" customWidth="1"/>
    <col min="15629" max="15629" width="3.44140625" style="1" customWidth="1"/>
    <col min="15630" max="15630" width="4.33203125" style="1" customWidth="1"/>
    <col min="15631" max="15631" width="2.33203125" style="1" customWidth="1"/>
    <col min="15632" max="15632" width="13.6640625" style="1" customWidth="1"/>
    <col min="15633" max="15633" width="5.44140625" style="1" customWidth="1"/>
    <col min="15634" max="15634" width="5.5546875" style="1" customWidth="1"/>
    <col min="15635" max="15635" width="5.88671875" style="1" customWidth="1"/>
    <col min="15636" max="15636" width="8.33203125" style="1" customWidth="1"/>
    <col min="15637" max="15875" width="9.6640625" style="1"/>
    <col min="15876" max="15876" width="8" style="1" customWidth="1"/>
    <col min="15877" max="15877" width="16.6640625" style="1" customWidth="1"/>
    <col min="15878" max="15878" width="17" style="1" customWidth="1"/>
    <col min="15879" max="15880" width="12.109375" style="1" customWidth="1"/>
    <col min="15881" max="15881" width="19" style="1" customWidth="1"/>
    <col min="15882" max="15882" width="17" style="1" customWidth="1"/>
    <col min="15883" max="15883" width="9.5546875" style="1" customWidth="1"/>
    <col min="15884" max="15884" width="8.88671875" style="1" customWidth="1"/>
    <col min="15885" max="15885" width="3.44140625" style="1" customWidth="1"/>
    <col min="15886" max="15886" width="4.33203125" style="1" customWidth="1"/>
    <col min="15887" max="15887" width="2.33203125" style="1" customWidth="1"/>
    <col min="15888" max="15888" width="13.6640625" style="1" customWidth="1"/>
    <col min="15889" max="15889" width="5.44140625" style="1" customWidth="1"/>
    <col min="15890" max="15890" width="5.5546875" style="1" customWidth="1"/>
    <col min="15891" max="15891" width="5.88671875" style="1" customWidth="1"/>
    <col min="15892" max="15892" width="8.33203125" style="1" customWidth="1"/>
    <col min="15893" max="16131" width="9.6640625" style="1"/>
    <col min="16132" max="16132" width="8" style="1" customWidth="1"/>
    <col min="16133" max="16133" width="16.6640625" style="1" customWidth="1"/>
    <col min="16134" max="16134" width="17" style="1" customWidth="1"/>
    <col min="16135" max="16136" width="12.109375" style="1" customWidth="1"/>
    <col min="16137" max="16137" width="19" style="1" customWidth="1"/>
    <col min="16138" max="16138" width="17" style="1" customWidth="1"/>
    <col min="16139" max="16139" width="9.5546875" style="1" customWidth="1"/>
    <col min="16140" max="16140" width="8.88671875" style="1" customWidth="1"/>
    <col min="16141" max="16141" width="3.44140625" style="1" customWidth="1"/>
    <col min="16142" max="16142" width="4.33203125" style="1" customWidth="1"/>
    <col min="16143" max="16143" width="2.33203125" style="1" customWidth="1"/>
    <col min="16144" max="16144" width="13.6640625" style="1" customWidth="1"/>
    <col min="16145" max="16145" width="5.44140625" style="1" customWidth="1"/>
    <col min="16146" max="16146" width="5.5546875" style="1" customWidth="1"/>
    <col min="16147" max="16147" width="5.88671875" style="1" customWidth="1"/>
    <col min="16148" max="16148" width="8.33203125" style="1" customWidth="1"/>
    <col min="16149" max="16384" width="9.6640625" style="1"/>
  </cols>
  <sheetData>
    <row r="1" spans="1:21" ht="21" x14ac:dyDescent="0.4">
      <c r="A1" s="14" t="s">
        <v>0</v>
      </c>
    </row>
    <row r="4" spans="1:21" ht="39.6" x14ac:dyDescent="0.3">
      <c r="F4" s="15" t="s">
        <v>1</v>
      </c>
      <c r="G4" s="16">
        <v>2.12</v>
      </c>
      <c r="H4" s="122"/>
      <c r="K4" s="17"/>
      <c r="L4" s="17"/>
      <c r="M4" s="17"/>
      <c r="N4" s="17"/>
      <c r="O4" s="17"/>
      <c r="P4" s="17" t="s">
        <v>2</v>
      </c>
      <c r="Q4" s="17" t="s">
        <v>3</v>
      </c>
      <c r="R4" s="17"/>
      <c r="S4" s="17" t="s">
        <v>4</v>
      </c>
      <c r="T4" s="17" t="s">
        <v>5</v>
      </c>
      <c r="U4" s="17"/>
    </row>
    <row r="5" spans="1:21" ht="24.6" customHeight="1" x14ac:dyDescent="0.25">
      <c r="A5" s="18" t="s">
        <v>6</v>
      </c>
      <c r="B5" s="18" t="s">
        <v>7</v>
      </c>
      <c r="C5" s="19" t="s">
        <v>8</v>
      </c>
      <c r="D5" s="19" t="s">
        <v>104</v>
      </c>
      <c r="E5" s="19" t="s">
        <v>9</v>
      </c>
      <c r="F5" s="19" t="s">
        <v>10</v>
      </c>
      <c r="G5" s="71" t="s">
        <v>11</v>
      </c>
      <c r="H5" s="79"/>
      <c r="I5" s="76" t="s">
        <v>6</v>
      </c>
      <c r="J5" s="1" t="s">
        <v>2151</v>
      </c>
      <c r="K5" s="17"/>
      <c r="L5" s="17"/>
      <c r="M5" s="17"/>
      <c r="N5" s="17"/>
      <c r="O5" s="17"/>
      <c r="P5" s="17" t="s">
        <v>12</v>
      </c>
      <c r="Q5" s="17" t="s">
        <v>13</v>
      </c>
      <c r="R5" s="17" t="s">
        <v>14</v>
      </c>
      <c r="S5" s="17" t="s">
        <v>15</v>
      </c>
      <c r="T5" s="17" t="s">
        <v>16</v>
      </c>
      <c r="U5" s="17"/>
    </row>
    <row r="6" spans="1:21" x14ac:dyDescent="0.25">
      <c r="A6" s="2">
        <v>1751</v>
      </c>
      <c r="B6" s="2">
        <v>3</v>
      </c>
      <c r="C6" s="2">
        <f>B6/1000</f>
        <v>3.0000000000000001E-3</v>
      </c>
      <c r="D6" s="21">
        <f>C6/$G$4</f>
        <v>1.4150943396226414E-3</v>
      </c>
      <c r="E6" s="2">
        <f>C6/2</f>
        <v>1.5E-3</v>
      </c>
      <c r="F6" s="22">
        <f>E6/$G$4</f>
        <v>7.0754716981132071E-4</v>
      </c>
      <c r="G6" s="72">
        <f>B6/(1000*$G$4)</f>
        <v>1.4150943396226414E-3</v>
      </c>
      <c r="H6" s="80"/>
      <c r="I6" s="77">
        <v>1751</v>
      </c>
      <c r="K6" s="17"/>
      <c r="L6" s="17"/>
      <c r="M6" s="17"/>
      <c r="N6" s="17"/>
      <c r="O6" s="17"/>
      <c r="P6" s="17">
        <v>3</v>
      </c>
      <c r="Q6" s="17">
        <v>0</v>
      </c>
      <c r="R6" s="17"/>
      <c r="S6" s="17">
        <v>0</v>
      </c>
      <c r="T6" s="17"/>
      <c r="U6" s="17"/>
    </row>
    <row r="7" spans="1:21" x14ac:dyDescent="0.25">
      <c r="A7" s="2">
        <v>1752</v>
      </c>
      <c r="B7" s="2">
        <v>3</v>
      </c>
      <c r="C7" s="2">
        <f>C6+B7/1000</f>
        <v>6.0000000000000001E-3</v>
      </c>
      <c r="D7" s="21">
        <f t="shared" ref="D7:D70" si="0">C7/$G$4</f>
        <v>2.8301886792452828E-3</v>
      </c>
      <c r="E7" s="2">
        <f t="shared" ref="E7:E70" si="1">C7/2</f>
        <v>3.0000000000000001E-3</v>
      </c>
      <c r="F7" s="22">
        <f t="shared" ref="F7:F70" si="2">E7/$G$4</f>
        <v>1.4150943396226414E-3</v>
      </c>
      <c r="G7" s="72">
        <f t="shared" ref="G7:G70" si="3">B7/(1000*$G$4)</f>
        <v>1.4150943396226414E-3</v>
      </c>
      <c r="H7" s="80"/>
      <c r="I7" s="77">
        <v>1752</v>
      </c>
      <c r="K7" s="17"/>
      <c r="L7" s="17"/>
      <c r="M7" s="17"/>
      <c r="N7" s="17"/>
      <c r="O7" s="17"/>
      <c r="P7" s="17">
        <v>3</v>
      </c>
      <c r="Q7" s="17">
        <v>0</v>
      </c>
      <c r="R7" s="17"/>
      <c r="S7" s="17">
        <v>0</v>
      </c>
      <c r="T7" s="17"/>
      <c r="U7" s="17"/>
    </row>
    <row r="8" spans="1:21" x14ac:dyDescent="0.25">
      <c r="A8" s="2">
        <v>1753</v>
      </c>
      <c r="B8" s="2">
        <v>3</v>
      </c>
      <c r="C8" s="2">
        <f t="shared" ref="C8:C71" si="4">C7+B8/1000</f>
        <v>9.0000000000000011E-3</v>
      </c>
      <c r="D8" s="21">
        <f t="shared" si="0"/>
        <v>4.2452830188679245E-3</v>
      </c>
      <c r="E8" s="2">
        <f t="shared" si="1"/>
        <v>4.5000000000000005E-3</v>
      </c>
      <c r="F8" s="22">
        <f t="shared" si="2"/>
        <v>2.1226415094339622E-3</v>
      </c>
      <c r="G8" s="72">
        <f t="shared" si="3"/>
        <v>1.4150943396226414E-3</v>
      </c>
      <c r="H8" s="80"/>
      <c r="I8" s="77">
        <v>1753</v>
      </c>
      <c r="K8" s="17"/>
      <c r="L8" s="17"/>
      <c r="M8" s="17"/>
      <c r="N8" s="17"/>
      <c r="O8" s="17"/>
      <c r="P8" s="17">
        <v>3</v>
      </c>
      <c r="Q8" s="17">
        <v>0</v>
      </c>
      <c r="R8" s="17"/>
      <c r="S8" s="17">
        <v>0</v>
      </c>
      <c r="T8" s="17"/>
      <c r="U8" s="17"/>
    </row>
    <row r="9" spans="1:21" x14ac:dyDescent="0.25">
      <c r="A9" s="2">
        <v>1754</v>
      </c>
      <c r="B9" s="2">
        <v>3</v>
      </c>
      <c r="C9" s="2">
        <f t="shared" si="4"/>
        <v>1.2E-2</v>
      </c>
      <c r="D9" s="21">
        <f t="shared" si="0"/>
        <v>5.6603773584905656E-3</v>
      </c>
      <c r="E9" s="2">
        <f t="shared" si="1"/>
        <v>6.0000000000000001E-3</v>
      </c>
      <c r="F9" s="22">
        <f t="shared" si="2"/>
        <v>2.8301886792452828E-3</v>
      </c>
      <c r="G9" s="72">
        <f t="shared" si="3"/>
        <v>1.4150943396226414E-3</v>
      </c>
      <c r="H9" s="80"/>
      <c r="I9" s="77">
        <v>1754</v>
      </c>
      <c r="K9" s="17"/>
      <c r="L9" s="17"/>
      <c r="M9" s="17"/>
      <c r="N9" s="17"/>
      <c r="O9" s="17"/>
      <c r="P9" s="17">
        <v>3</v>
      </c>
      <c r="Q9" s="17">
        <v>0</v>
      </c>
      <c r="R9" s="17"/>
      <c r="S9" s="17">
        <v>0</v>
      </c>
      <c r="T9" s="17"/>
      <c r="U9" s="17"/>
    </row>
    <row r="10" spans="1:21" x14ac:dyDescent="0.25">
      <c r="A10" s="2">
        <v>1755</v>
      </c>
      <c r="B10" s="2">
        <v>3</v>
      </c>
      <c r="C10" s="2">
        <f t="shared" si="4"/>
        <v>1.4999999999999999E-2</v>
      </c>
      <c r="D10" s="21">
        <f t="shared" si="0"/>
        <v>7.0754716981132068E-3</v>
      </c>
      <c r="E10" s="2">
        <f t="shared" si="1"/>
        <v>7.4999999999999997E-3</v>
      </c>
      <c r="F10" s="22">
        <f t="shared" si="2"/>
        <v>3.5377358490566034E-3</v>
      </c>
      <c r="G10" s="72">
        <f t="shared" si="3"/>
        <v>1.4150943396226414E-3</v>
      </c>
      <c r="H10" s="80"/>
      <c r="I10" s="77">
        <v>1755</v>
      </c>
      <c r="K10" s="17"/>
      <c r="L10" s="17"/>
      <c r="M10" s="17"/>
      <c r="N10" s="17"/>
      <c r="O10" s="17"/>
      <c r="P10" s="17">
        <v>3</v>
      </c>
      <c r="Q10" s="17">
        <v>0</v>
      </c>
      <c r="R10" s="17"/>
      <c r="S10" s="17">
        <v>0</v>
      </c>
      <c r="T10" s="17"/>
      <c r="U10" s="17"/>
    </row>
    <row r="11" spans="1:21" x14ac:dyDescent="0.25">
      <c r="A11" s="2">
        <v>1756</v>
      </c>
      <c r="B11" s="2">
        <v>3</v>
      </c>
      <c r="C11" s="2">
        <f t="shared" si="4"/>
        <v>1.7999999999999999E-2</v>
      </c>
      <c r="D11" s="21">
        <f t="shared" si="0"/>
        <v>8.4905660377358472E-3</v>
      </c>
      <c r="E11" s="2">
        <f t="shared" si="1"/>
        <v>8.9999999999999993E-3</v>
      </c>
      <c r="F11" s="22">
        <f t="shared" si="2"/>
        <v>4.2452830188679236E-3</v>
      </c>
      <c r="G11" s="72">
        <f t="shared" si="3"/>
        <v>1.4150943396226414E-3</v>
      </c>
      <c r="H11" s="80"/>
      <c r="I11" s="77">
        <v>1756</v>
      </c>
      <c r="K11" s="17"/>
      <c r="L11" s="17"/>
      <c r="M11" s="17"/>
      <c r="N11" s="17"/>
      <c r="O11" s="17"/>
      <c r="P11" s="17">
        <v>3</v>
      </c>
      <c r="Q11" s="17">
        <v>0</v>
      </c>
      <c r="R11" s="17"/>
      <c r="S11" s="17">
        <v>0</v>
      </c>
      <c r="T11" s="17"/>
      <c r="U11" s="17"/>
    </row>
    <row r="12" spans="1:21" x14ac:dyDescent="0.25">
      <c r="A12" s="2">
        <v>1757</v>
      </c>
      <c r="B12" s="2">
        <v>3</v>
      </c>
      <c r="C12" s="2">
        <f t="shared" si="4"/>
        <v>2.0999999999999998E-2</v>
      </c>
      <c r="D12" s="21">
        <f t="shared" si="0"/>
        <v>9.9056603773584884E-3</v>
      </c>
      <c r="E12" s="2">
        <f t="shared" si="1"/>
        <v>1.0499999999999999E-2</v>
      </c>
      <c r="F12" s="22">
        <f t="shared" si="2"/>
        <v>4.9528301886792442E-3</v>
      </c>
      <c r="G12" s="72">
        <f t="shared" si="3"/>
        <v>1.4150943396226414E-3</v>
      </c>
      <c r="H12" s="80"/>
      <c r="I12" s="77">
        <v>1757</v>
      </c>
      <c r="K12" s="17"/>
      <c r="L12" s="17"/>
      <c r="M12" s="17"/>
      <c r="N12" s="17"/>
      <c r="O12" s="17"/>
      <c r="P12" s="17">
        <v>3</v>
      </c>
      <c r="Q12" s="17">
        <v>0</v>
      </c>
      <c r="R12" s="17"/>
      <c r="S12" s="17">
        <v>0</v>
      </c>
      <c r="T12" s="17"/>
      <c r="U12" s="17"/>
    </row>
    <row r="13" spans="1:21" x14ac:dyDescent="0.25">
      <c r="A13" s="2">
        <v>1758</v>
      </c>
      <c r="B13" s="2">
        <v>3</v>
      </c>
      <c r="C13" s="2">
        <f t="shared" si="4"/>
        <v>2.3999999999999997E-2</v>
      </c>
      <c r="D13" s="21">
        <f t="shared" si="0"/>
        <v>1.132075471698113E-2</v>
      </c>
      <c r="E13" s="2">
        <f t="shared" si="1"/>
        <v>1.1999999999999999E-2</v>
      </c>
      <c r="F13" s="22">
        <f t="shared" si="2"/>
        <v>5.6603773584905648E-3</v>
      </c>
      <c r="G13" s="72">
        <f t="shared" si="3"/>
        <v>1.4150943396226414E-3</v>
      </c>
      <c r="H13" s="80"/>
      <c r="I13" s="77">
        <v>1758</v>
      </c>
      <c r="K13" s="17"/>
      <c r="L13" s="17"/>
      <c r="M13" s="17"/>
      <c r="N13" s="17"/>
      <c r="O13" s="17"/>
      <c r="P13" s="17">
        <v>3</v>
      </c>
      <c r="Q13" s="17">
        <v>0</v>
      </c>
      <c r="R13" s="17"/>
      <c r="S13" s="17">
        <v>0</v>
      </c>
      <c r="T13" s="17"/>
      <c r="U13" s="17"/>
    </row>
    <row r="14" spans="1:21" x14ac:dyDescent="0.25">
      <c r="A14" s="2">
        <v>1759</v>
      </c>
      <c r="B14" s="2">
        <v>3</v>
      </c>
      <c r="C14" s="2">
        <f t="shared" si="4"/>
        <v>2.6999999999999996E-2</v>
      </c>
      <c r="D14" s="21">
        <f t="shared" si="0"/>
        <v>1.2735849056603771E-2</v>
      </c>
      <c r="E14" s="2">
        <f t="shared" si="1"/>
        <v>1.3499999999999998E-2</v>
      </c>
      <c r="F14" s="22">
        <f t="shared" si="2"/>
        <v>6.3679245283018854E-3</v>
      </c>
      <c r="G14" s="72">
        <f t="shared" si="3"/>
        <v>1.4150943396226414E-3</v>
      </c>
      <c r="H14" s="80"/>
      <c r="I14" s="77">
        <v>1759</v>
      </c>
      <c r="K14" s="17"/>
      <c r="L14" s="17"/>
      <c r="M14" s="17"/>
      <c r="N14" s="17"/>
      <c r="O14" s="17"/>
      <c r="P14" s="17">
        <v>3</v>
      </c>
      <c r="Q14" s="17">
        <v>0</v>
      </c>
      <c r="R14" s="17"/>
      <c r="S14" s="17">
        <v>0</v>
      </c>
      <c r="T14" s="17"/>
      <c r="U14" s="17"/>
    </row>
    <row r="15" spans="1:21" x14ac:dyDescent="0.25">
      <c r="A15" s="2">
        <v>1760</v>
      </c>
      <c r="B15" s="2">
        <v>3</v>
      </c>
      <c r="C15" s="2">
        <f t="shared" si="4"/>
        <v>2.9999999999999995E-2</v>
      </c>
      <c r="D15" s="21">
        <f t="shared" si="0"/>
        <v>1.4150943396226412E-2</v>
      </c>
      <c r="E15" s="2">
        <f t="shared" si="1"/>
        <v>1.4999999999999998E-2</v>
      </c>
      <c r="F15" s="22">
        <f t="shared" si="2"/>
        <v>7.075471698113206E-3</v>
      </c>
      <c r="G15" s="72">
        <f t="shared" si="3"/>
        <v>1.4150943396226414E-3</v>
      </c>
      <c r="H15" s="80"/>
      <c r="I15" s="77">
        <v>1760</v>
      </c>
      <c r="J15" s="70">
        <f>SUM(G6:G15)</f>
        <v>1.4150943396226414E-2</v>
      </c>
      <c r="K15" s="17"/>
      <c r="L15" s="17"/>
      <c r="M15" s="17"/>
      <c r="N15" s="17"/>
      <c r="O15" s="17"/>
      <c r="P15" s="17">
        <v>3</v>
      </c>
      <c r="Q15" s="17">
        <v>0</v>
      </c>
      <c r="R15" s="17"/>
      <c r="S15" s="17">
        <v>0</v>
      </c>
      <c r="T15" s="17"/>
      <c r="U15" s="17"/>
    </row>
    <row r="16" spans="1:21" x14ac:dyDescent="0.25">
      <c r="A16" s="2">
        <v>1761</v>
      </c>
      <c r="B16" s="2">
        <v>3</v>
      </c>
      <c r="C16" s="2">
        <f t="shared" si="4"/>
        <v>3.2999999999999995E-2</v>
      </c>
      <c r="D16" s="21">
        <f t="shared" si="0"/>
        <v>1.5566037735849053E-2</v>
      </c>
      <c r="E16" s="2">
        <f t="shared" si="1"/>
        <v>1.6499999999999997E-2</v>
      </c>
      <c r="F16" s="22">
        <f t="shared" si="2"/>
        <v>7.7830188679245266E-3</v>
      </c>
      <c r="G16" s="72">
        <f t="shared" si="3"/>
        <v>1.4150943396226414E-3</v>
      </c>
      <c r="H16" s="80"/>
      <c r="I16" s="77">
        <v>1761</v>
      </c>
      <c r="J16" s="70">
        <f t="shared" ref="J16:J79" si="5">SUM(G7:G16)</f>
        <v>1.4150943396226414E-2</v>
      </c>
      <c r="K16" s="17"/>
      <c r="L16" s="17"/>
      <c r="M16" s="17"/>
      <c r="N16" s="17"/>
      <c r="O16" s="17"/>
      <c r="P16" s="17">
        <v>3</v>
      </c>
      <c r="Q16" s="17">
        <v>0</v>
      </c>
      <c r="R16" s="17"/>
      <c r="S16" s="17">
        <v>0</v>
      </c>
      <c r="T16" s="17"/>
      <c r="U16" s="17"/>
    </row>
    <row r="17" spans="1:21" x14ac:dyDescent="0.25">
      <c r="A17" s="2">
        <v>1762</v>
      </c>
      <c r="B17" s="2">
        <v>3</v>
      </c>
      <c r="C17" s="2">
        <f t="shared" si="4"/>
        <v>3.5999999999999997E-2</v>
      </c>
      <c r="D17" s="21">
        <f t="shared" si="0"/>
        <v>1.6981132075471694E-2</v>
      </c>
      <c r="E17" s="2">
        <f t="shared" si="1"/>
        <v>1.7999999999999999E-2</v>
      </c>
      <c r="F17" s="22">
        <f t="shared" si="2"/>
        <v>8.4905660377358472E-3</v>
      </c>
      <c r="G17" s="72">
        <f t="shared" si="3"/>
        <v>1.4150943396226414E-3</v>
      </c>
      <c r="H17" s="80"/>
      <c r="I17" s="77">
        <v>1762</v>
      </c>
      <c r="J17" s="70">
        <f t="shared" si="5"/>
        <v>1.4150943396226414E-2</v>
      </c>
      <c r="K17" s="17"/>
      <c r="L17" s="17"/>
      <c r="M17" s="17"/>
      <c r="N17" s="17"/>
      <c r="O17" s="17"/>
      <c r="P17" s="17">
        <v>3</v>
      </c>
      <c r="Q17" s="17">
        <v>0</v>
      </c>
      <c r="R17" s="17"/>
      <c r="S17" s="17">
        <v>0</v>
      </c>
      <c r="T17" s="17"/>
      <c r="U17" s="17"/>
    </row>
    <row r="18" spans="1:21" x14ac:dyDescent="0.25">
      <c r="A18" s="2">
        <v>1763</v>
      </c>
      <c r="B18" s="2">
        <v>3</v>
      </c>
      <c r="C18" s="2">
        <f t="shared" si="4"/>
        <v>3.9E-2</v>
      </c>
      <c r="D18" s="21">
        <f t="shared" si="0"/>
        <v>1.8396226415094339E-2</v>
      </c>
      <c r="E18" s="2">
        <f t="shared" si="1"/>
        <v>1.95E-2</v>
      </c>
      <c r="F18" s="22">
        <f t="shared" si="2"/>
        <v>9.1981132075471695E-3</v>
      </c>
      <c r="G18" s="72">
        <f t="shared" si="3"/>
        <v>1.4150943396226414E-3</v>
      </c>
      <c r="H18" s="80"/>
      <c r="I18" s="77">
        <v>1763</v>
      </c>
      <c r="J18" s="70">
        <f t="shared" si="5"/>
        <v>1.4150943396226414E-2</v>
      </c>
      <c r="K18" s="17"/>
      <c r="L18" s="17"/>
      <c r="M18" s="17"/>
      <c r="N18" s="17"/>
      <c r="O18" s="17"/>
      <c r="P18" s="17">
        <v>3</v>
      </c>
      <c r="Q18" s="17">
        <v>0</v>
      </c>
      <c r="R18" s="17"/>
      <c r="S18" s="17">
        <v>0</v>
      </c>
      <c r="T18" s="17"/>
      <c r="U18" s="17"/>
    </row>
    <row r="19" spans="1:21" x14ac:dyDescent="0.25">
      <c r="A19" s="2">
        <v>1764</v>
      </c>
      <c r="B19" s="2">
        <v>3</v>
      </c>
      <c r="C19" s="2">
        <f t="shared" si="4"/>
        <v>4.2000000000000003E-2</v>
      </c>
      <c r="D19" s="21">
        <f t="shared" si="0"/>
        <v>1.981132075471698E-2</v>
      </c>
      <c r="E19" s="2">
        <f t="shared" si="1"/>
        <v>2.1000000000000001E-2</v>
      </c>
      <c r="F19" s="22">
        <f t="shared" si="2"/>
        <v>9.9056603773584901E-3</v>
      </c>
      <c r="G19" s="72">
        <f t="shared" si="3"/>
        <v>1.4150943396226414E-3</v>
      </c>
      <c r="H19" s="80"/>
      <c r="I19" s="77">
        <v>1764</v>
      </c>
      <c r="J19" s="70">
        <f t="shared" si="5"/>
        <v>1.4150943396226414E-2</v>
      </c>
      <c r="K19" s="17"/>
      <c r="L19" s="17"/>
      <c r="M19" s="17"/>
      <c r="N19" s="17"/>
      <c r="O19" s="17"/>
      <c r="P19" s="17">
        <v>3</v>
      </c>
      <c r="Q19" s="17">
        <v>0</v>
      </c>
      <c r="R19" s="17"/>
      <c r="S19" s="17">
        <v>0</v>
      </c>
      <c r="T19" s="17"/>
      <c r="U19" s="17"/>
    </row>
    <row r="20" spans="1:21" x14ac:dyDescent="0.25">
      <c r="A20" s="2">
        <v>1765</v>
      </c>
      <c r="B20" s="2">
        <v>3</v>
      </c>
      <c r="C20" s="2">
        <f t="shared" si="4"/>
        <v>4.5000000000000005E-2</v>
      </c>
      <c r="D20" s="21">
        <f t="shared" si="0"/>
        <v>2.1226415094339625E-2</v>
      </c>
      <c r="E20" s="2">
        <f t="shared" si="1"/>
        <v>2.2500000000000003E-2</v>
      </c>
      <c r="F20" s="22">
        <f t="shared" si="2"/>
        <v>1.0613207547169812E-2</v>
      </c>
      <c r="G20" s="72">
        <f t="shared" si="3"/>
        <v>1.4150943396226414E-3</v>
      </c>
      <c r="H20" s="80"/>
      <c r="I20" s="77">
        <v>1765</v>
      </c>
      <c r="J20" s="70">
        <f t="shared" si="5"/>
        <v>1.4150943396226414E-2</v>
      </c>
      <c r="K20" s="17"/>
      <c r="L20" s="17"/>
      <c r="M20" s="17"/>
      <c r="N20" s="17"/>
      <c r="O20" s="17"/>
      <c r="P20" s="17">
        <v>3</v>
      </c>
      <c r="Q20" s="17">
        <v>0</v>
      </c>
      <c r="R20" s="17"/>
      <c r="S20" s="17">
        <v>0</v>
      </c>
      <c r="T20" s="17"/>
      <c r="U20" s="17"/>
    </row>
    <row r="21" spans="1:21" x14ac:dyDescent="0.25">
      <c r="A21" s="2">
        <v>1766</v>
      </c>
      <c r="B21" s="2">
        <v>3</v>
      </c>
      <c r="C21" s="2">
        <f t="shared" si="4"/>
        <v>4.8000000000000008E-2</v>
      </c>
      <c r="D21" s="21">
        <f t="shared" si="0"/>
        <v>2.2641509433962266E-2</v>
      </c>
      <c r="E21" s="2">
        <f t="shared" si="1"/>
        <v>2.4000000000000004E-2</v>
      </c>
      <c r="F21" s="22">
        <f t="shared" si="2"/>
        <v>1.1320754716981133E-2</v>
      </c>
      <c r="G21" s="72">
        <f t="shared" si="3"/>
        <v>1.4150943396226414E-3</v>
      </c>
      <c r="H21" s="80"/>
      <c r="I21" s="77">
        <v>1766</v>
      </c>
      <c r="J21" s="70">
        <f t="shared" si="5"/>
        <v>1.4150943396226414E-2</v>
      </c>
      <c r="K21" s="17"/>
      <c r="L21" s="17"/>
      <c r="M21" s="17"/>
      <c r="N21" s="17"/>
      <c r="O21" s="17"/>
      <c r="P21" s="17">
        <v>3</v>
      </c>
      <c r="Q21" s="17">
        <v>0</v>
      </c>
      <c r="R21" s="17"/>
      <c r="S21" s="17">
        <v>0</v>
      </c>
      <c r="T21" s="17"/>
      <c r="U21" s="17"/>
    </row>
    <row r="22" spans="1:21" x14ac:dyDescent="0.25">
      <c r="A22" s="2">
        <v>1767</v>
      </c>
      <c r="B22" s="2">
        <v>3</v>
      </c>
      <c r="C22" s="2">
        <f t="shared" si="4"/>
        <v>5.1000000000000011E-2</v>
      </c>
      <c r="D22" s="21">
        <f t="shared" si="0"/>
        <v>2.4056603773584911E-2</v>
      </c>
      <c r="E22" s="2">
        <f t="shared" si="1"/>
        <v>2.5500000000000005E-2</v>
      </c>
      <c r="F22" s="22">
        <f t="shared" si="2"/>
        <v>1.2028301886792455E-2</v>
      </c>
      <c r="G22" s="72">
        <f t="shared" si="3"/>
        <v>1.4150943396226414E-3</v>
      </c>
      <c r="H22" s="80"/>
      <c r="I22" s="77">
        <v>1767</v>
      </c>
      <c r="J22" s="70">
        <f t="shared" si="5"/>
        <v>1.4150943396226414E-2</v>
      </c>
      <c r="K22" s="17"/>
      <c r="L22" s="17"/>
      <c r="M22" s="17"/>
      <c r="N22" s="17"/>
      <c r="O22" s="17"/>
      <c r="P22" s="17">
        <v>3</v>
      </c>
      <c r="Q22" s="17">
        <v>0</v>
      </c>
      <c r="R22" s="17"/>
      <c r="S22" s="17">
        <v>0</v>
      </c>
      <c r="T22" s="17"/>
      <c r="U22" s="17"/>
    </row>
    <row r="23" spans="1:21" x14ac:dyDescent="0.25">
      <c r="A23" s="2">
        <v>1768</v>
      </c>
      <c r="B23" s="2">
        <v>3</v>
      </c>
      <c r="C23" s="2">
        <f t="shared" si="4"/>
        <v>5.4000000000000013E-2</v>
      </c>
      <c r="D23" s="21">
        <f t="shared" si="0"/>
        <v>2.5471698113207552E-2</v>
      </c>
      <c r="E23" s="2">
        <f t="shared" si="1"/>
        <v>2.7000000000000007E-2</v>
      </c>
      <c r="F23" s="22">
        <f t="shared" si="2"/>
        <v>1.2735849056603776E-2</v>
      </c>
      <c r="G23" s="72">
        <f t="shared" si="3"/>
        <v>1.4150943396226414E-3</v>
      </c>
      <c r="H23" s="80"/>
      <c r="I23" s="77">
        <v>1768</v>
      </c>
      <c r="J23" s="70">
        <f t="shared" si="5"/>
        <v>1.4150943396226414E-2</v>
      </c>
      <c r="K23" s="17"/>
      <c r="L23" s="17"/>
      <c r="M23" s="17"/>
      <c r="N23" s="17"/>
      <c r="O23" s="17"/>
      <c r="P23" s="17">
        <v>3</v>
      </c>
      <c r="Q23" s="17">
        <v>0</v>
      </c>
      <c r="R23" s="17"/>
      <c r="S23" s="17">
        <v>0</v>
      </c>
      <c r="T23" s="17"/>
      <c r="U23" s="17"/>
    </row>
    <row r="24" spans="1:21" x14ac:dyDescent="0.25">
      <c r="A24" s="2">
        <v>1769</v>
      </c>
      <c r="B24" s="2">
        <v>3</v>
      </c>
      <c r="C24" s="2">
        <f t="shared" si="4"/>
        <v>5.7000000000000016E-2</v>
      </c>
      <c r="D24" s="21">
        <f t="shared" si="0"/>
        <v>2.6886792452830193E-2</v>
      </c>
      <c r="E24" s="2">
        <f t="shared" si="1"/>
        <v>2.8500000000000008E-2</v>
      </c>
      <c r="F24" s="22">
        <f t="shared" si="2"/>
        <v>1.3443396226415097E-2</v>
      </c>
      <c r="G24" s="72">
        <f t="shared" si="3"/>
        <v>1.4150943396226414E-3</v>
      </c>
      <c r="H24" s="80"/>
      <c r="I24" s="77">
        <v>1769</v>
      </c>
      <c r="J24" s="70">
        <f t="shared" si="5"/>
        <v>1.4150943396226414E-2</v>
      </c>
      <c r="K24" s="17"/>
      <c r="L24" s="17"/>
      <c r="M24" s="17"/>
      <c r="N24" s="17"/>
      <c r="O24" s="17"/>
      <c r="P24" s="17">
        <v>3</v>
      </c>
      <c r="Q24" s="17">
        <v>0</v>
      </c>
      <c r="R24" s="17"/>
      <c r="S24" s="17">
        <v>0</v>
      </c>
      <c r="T24" s="17"/>
      <c r="U24" s="17"/>
    </row>
    <row r="25" spans="1:21" x14ac:dyDescent="0.25">
      <c r="A25" s="2">
        <v>1770</v>
      </c>
      <c r="B25" s="2">
        <v>3</v>
      </c>
      <c r="C25" s="2">
        <f t="shared" si="4"/>
        <v>6.0000000000000019E-2</v>
      </c>
      <c r="D25" s="21">
        <f t="shared" si="0"/>
        <v>2.8301886792452838E-2</v>
      </c>
      <c r="E25" s="2">
        <f t="shared" si="1"/>
        <v>3.0000000000000009E-2</v>
      </c>
      <c r="F25" s="22">
        <f t="shared" si="2"/>
        <v>1.4150943396226419E-2</v>
      </c>
      <c r="G25" s="72">
        <f t="shared" si="3"/>
        <v>1.4150943396226414E-3</v>
      </c>
      <c r="H25" s="80"/>
      <c r="I25" s="77">
        <v>1770</v>
      </c>
      <c r="J25" s="70">
        <f t="shared" si="5"/>
        <v>1.4150943396226414E-2</v>
      </c>
      <c r="K25" s="17"/>
      <c r="L25" s="17"/>
      <c r="M25" s="17"/>
      <c r="N25" s="17"/>
      <c r="O25" s="17"/>
      <c r="P25" s="17">
        <v>3</v>
      </c>
      <c r="Q25" s="17">
        <v>0</v>
      </c>
      <c r="R25" s="17"/>
      <c r="S25" s="17">
        <v>0</v>
      </c>
      <c r="T25" s="17"/>
      <c r="U25" s="17"/>
    </row>
    <row r="26" spans="1:21" x14ac:dyDescent="0.25">
      <c r="A26" s="2">
        <v>1771</v>
      </c>
      <c r="B26" s="2">
        <v>4</v>
      </c>
      <c r="C26" s="2">
        <f t="shared" si="4"/>
        <v>6.4000000000000015E-2</v>
      </c>
      <c r="D26" s="21">
        <f t="shared" si="0"/>
        <v>3.0188679245283026E-2</v>
      </c>
      <c r="E26" s="2">
        <f t="shared" si="1"/>
        <v>3.2000000000000008E-2</v>
      </c>
      <c r="F26" s="22">
        <f t="shared" si="2"/>
        <v>1.5094339622641513E-2</v>
      </c>
      <c r="G26" s="72">
        <f t="shared" si="3"/>
        <v>1.8867924528301887E-3</v>
      </c>
      <c r="H26" s="80"/>
      <c r="I26" s="77">
        <v>1771</v>
      </c>
      <c r="J26" s="70">
        <f t="shared" si="5"/>
        <v>1.4622641509433961E-2</v>
      </c>
      <c r="K26" s="17"/>
      <c r="L26" s="17"/>
      <c r="M26" s="17"/>
      <c r="N26" s="17"/>
      <c r="O26" s="17"/>
      <c r="P26" s="17">
        <v>4</v>
      </c>
      <c r="Q26" s="17">
        <v>0</v>
      </c>
      <c r="R26" s="17"/>
      <c r="S26" s="17">
        <v>0</v>
      </c>
      <c r="T26" s="17"/>
      <c r="U26" s="17"/>
    </row>
    <row r="27" spans="1:21" x14ac:dyDescent="0.25">
      <c r="A27" s="2">
        <v>1772</v>
      </c>
      <c r="B27" s="2">
        <v>4</v>
      </c>
      <c r="C27" s="2">
        <f t="shared" si="4"/>
        <v>6.8000000000000019E-2</v>
      </c>
      <c r="D27" s="21">
        <f t="shared" si="0"/>
        <v>3.2075471698113214E-2</v>
      </c>
      <c r="E27" s="2">
        <f t="shared" si="1"/>
        <v>3.4000000000000009E-2</v>
      </c>
      <c r="F27" s="22">
        <f t="shared" si="2"/>
        <v>1.6037735849056607E-2</v>
      </c>
      <c r="G27" s="72">
        <f t="shared" si="3"/>
        <v>1.8867924528301887E-3</v>
      </c>
      <c r="H27" s="80"/>
      <c r="I27" s="77">
        <v>1772</v>
      </c>
      <c r="J27" s="70">
        <f t="shared" si="5"/>
        <v>1.5094339622641508E-2</v>
      </c>
      <c r="K27" s="17"/>
      <c r="L27" s="17"/>
      <c r="M27" s="17"/>
      <c r="N27" s="17"/>
      <c r="O27" s="17"/>
      <c r="P27" s="17">
        <v>4</v>
      </c>
      <c r="Q27" s="17">
        <v>0</v>
      </c>
      <c r="R27" s="17"/>
      <c r="S27" s="17">
        <v>0</v>
      </c>
      <c r="T27" s="17"/>
      <c r="U27" s="17"/>
    </row>
    <row r="28" spans="1:21" x14ac:dyDescent="0.25">
      <c r="A28" s="2">
        <v>1773</v>
      </c>
      <c r="B28" s="2">
        <v>4</v>
      </c>
      <c r="C28" s="2">
        <f t="shared" si="4"/>
        <v>7.2000000000000022E-2</v>
      </c>
      <c r="D28" s="21">
        <f t="shared" si="0"/>
        <v>3.3962264150943403E-2</v>
      </c>
      <c r="E28" s="2">
        <f t="shared" si="1"/>
        <v>3.6000000000000011E-2</v>
      </c>
      <c r="F28" s="22">
        <f t="shared" si="2"/>
        <v>1.6981132075471701E-2</v>
      </c>
      <c r="G28" s="72">
        <f t="shared" si="3"/>
        <v>1.8867924528301887E-3</v>
      </c>
      <c r="H28" s="80"/>
      <c r="I28" s="77">
        <v>1773</v>
      </c>
      <c r="J28" s="70">
        <f t="shared" si="5"/>
        <v>1.5566037735849055E-2</v>
      </c>
      <c r="K28" s="17"/>
      <c r="L28" s="17"/>
      <c r="M28" s="17"/>
      <c r="N28" s="17"/>
      <c r="O28" s="17"/>
      <c r="P28" s="17">
        <v>4</v>
      </c>
      <c r="Q28" s="17">
        <v>0</v>
      </c>
      <c r="R28" s="17"/>
      <c r="S28" s="17">
        <v>0</v>
      </c>
      <c r="T28" s="17"/>
      <c r="U28" s="17"/>
    </row>
    <row r="29" spans="1:21" x14ac:dyDescent="0.25">
      <c r="A29" s="2">
        <v>1774</v>
      </c>
      <c r="B29" s="2">
        <v>4</v>
      </c>
      <c r="C29" s="2">
        <f t="shared" si="4"/>
        <v>7.6000000000000026E-2</v>
      </c>
      <c r="D29" s="21">
        <f t="shared" si="0"/>
        <v>3.5849056603773598E-2</v>
      </c>
      <c r="E29" s="2">
        <f t="shared" si="1"/>
        <v>3.8000000000000013E-2</v>
      </c>
      <c r="F29" s="22">
        <f t="shared" si="2"/>
        <v>1.7924528301886799E-2</v>
      </c>
      <c r="G29" s="72">
        <f t="shared" si="3"/>
        <v>1.8867924528301887E-3</v>
      </c>
      <c r="H29" s="80"/>
      <c r="I29" s="77">
        <v>1774</v>
      </c>
      <c r="J29" s="70">
        <f t="shared" si="5"/>
        <v>1.6037735849056604E-2</v>
      </c>
      <c r="K29" s="17"/>
      <c r="L29" s="17"/>
      <c r="M29" s="17"/>
      <c r="N29" s="17"/>
      <c r="O29" s="17"/>
      <c r="P29" s="17">
        <v>4</v>
      </c>
      <c r="Q29" s="17">
        <v>0</v>
      </c>
      <c r="R29" s="17"/>
      <c r="S29" s="17">
        <v>0</v>
      </c>
      <c r="T29" s="17"/>
      <c r="U29" s="17"/>
    </row>
    <row r="30" spans="1:21" x14ac:dyDescent="0.25">
      <c r="A30" s="2">
        <v>1775</v>
      </c>
      <c r="B30" s="2">
        <v>4</v>
      </c>
      <c r="C30" s="2">
        <f t="shared" si="4"/>
        <v>8.0000000000000029E-2</v>
      </c>
      <c r="D30" s="21">
        <f t="shared" si="0"/>
        <v>3.7735849056603786E-2</v>
      </c>
      <c r="E30" s="2">
        <f t="shared" si="1"/>
        <v>4.0000000000000015E-2</v>
      </c>
      <c r="F30" s="22">
        <f t="shared" si="2"/>
        <v>1.8867924528301893E-2</v>
      </c>
      <c r="G30" s="72">
        <f t="shared" si="3"/>
        <v>1.8867924528301887E-3</v>
      </c>
      <c r="H30" s="80"/>
      <c r="I30" s="77">
        <v>1775</v>
      </c>
      <c r="J30" s="70">
        <f t="shared" si="5"/>
        <v>1.6509433962264151E-2</v>
      </c>
      <c r="K30" s="17"/>
      <c r="L30" s="17"/>
      <c r="M30" s="17"/>
      <c r="N30" s="17"/>
      <c r="O30" s="17"/>
      <c r="P30" s="17">
        <v>4</v>
      </c>
      <c r="Q30" s="17">
        <v>0</v>
      </c>
      <c r="R30" s="17"/>
      <c r="S30" s="17">
        <v>0</v>
      </c>
      <c r="T30" s="17"/>
      <c r="U30" s="17"/>
    </row>
    <row r="31" spans="1:21" x14ac:dyDescent="0.25">
      <c r="A31" s="2">
        <v>1776</v>
      </c>
      <c r="B31" s="2">
        <v>4</v>
      </c>
      <c r="C31" s="2">
        <f t="shared" si="4"/>
        <v>8.4000000000000033E-2</v>
      </c>
      <c r="D31" s="21">
        <f t="shared" si="0"/>
        <v>3.9622641509433974E-2</v>
      </c>
      <c r="E31" s="2">
        <f t="shared" si="1"/>
        <v>4.2000000000000016E-2</v>
      </c>
      <c r="F31" s="22">
        <f t="shared" si="2"/>
        <v>1.9811320754716987E-2</v>
      </c>
      <c r="G31" s="72">
        <f t="shared" si="3"/>
        <v>1.8867924528301887E-3</v>
      </c>
      <c r="H31" s="80"/>
      <c r="I31" s="77">
        <v>1776</v>
      </c>
      <c r="J31" s="70">
        <f t="shared" si="5"/>
        <v>1.6981132075471698E-2</v>
      </c>
      <c r="K31" s="17"/>
      <c r="L31" s="17"/>
      <c r="M31" s="17"/>
      <c r="N31" s="17"/>
      <c r="O31" s="17"/>
      <c r="P31" s="17">
        <v>4</v>
      </c>
      <c r="Q31" s="17">
        <v>0</v>
      </c>
      <c r="R31" s="17"/>
      <c r="S31" s="17">
        <v>0</v>
      </c>
      <c r="T31" s="17"/>
      <c r="U31" s="17"/>
    </row>
    <row r="32" spans="1:21" x14ac:dyDescent="0.25">
      <c r="A32" s="2">
        <v>1777</v>
      </c>
      <c r="B32" s="2">
        <v>4</v>
      </c>
      <c r="C32" s="2">
        <f t="shared" si="4"/>
        <v>8.8000000000000037E-2</v>
      </c>
      <c r="D32" s="21">
        <f t="shared" si="0"/>
        <v>4.1509433962264169E-2</v>
      </c>
      <c r="E32" s="2">
        <f t="shared" si="1"/>
        <v>4.4000000000000018E-2</v>
      </c>
      <c r="F32" s="22">
        <f t="shared" si="2"/>
        <v>2.0754716981132085E-2</v>
      </c>
      <c r="G32" s="72">
        <f t="shared" si="3"/>
        <v>1.8867924528301887E-3</v>
      </c>
      <c r="H32" s="80"/>
      <c r="I32" s="77">
        <v>1777</v>
      </c>
      <c r="J32" s="70">
        <f t="shared" si="5"/>
        <v>1.7452830188679245E-2</v>
      </c>
      <c r="K32" s="17"/>
      <c r="L32" s="17"/>
      <c r="M32" s="17"/>
      <c r="N32" s="17"/>
      <c r="O32" s="17"/>
      <c r="P32" s="17">
        <v>4</v>
      </c>
      <c r="Q32" s="17">
        <v>0</v>
      </c>
      <c r="R32" s="17"/>
      <c r="S32" s="17">
        <v>0</v>
      </c>
      <c r="T32" s="17"/>
      <c r="U32" s="17"/>
    </row>
    <row r="33" spans="1:21" x14ac:dyDescent="0.25">
      <c r="A33" s="2">
        <v>1778</v>
      </c>
      <c r="B33" s="2">
        <v>4</v>
      </c>
      <c r="C33" s="2">
        <f t="shared" si="4"/>
        <v>9.200000000000004E-2</v>
      </c>
      <c r="D33" s="21">
        <f t="shared" si="0"/>
        <v>4.3396226415094358E-2</v>
      </c>
      <c r="E33" s="2">
        <f t="shared" si="1"/>
        <v>4.600000000000002E-2</v>
      </c>
      <c r="F33" s="22">
        <f t="shared" si="2"/>
        <v>2.1698113207547179E-2</v>
      </c>
      <c r="G33" s="72">
        <f t="shared" si="3"/>
        <v>1.8867924528301887E-3</v>
      </c>
      <c r="H33" s="80"/>
      <c r="I33" s="77">
        <v>1778</v>
      </c>
      <c r="J33" s="70">
        <f t="shared" si="5"/>
        <v>1.7924528301886792E-2</v>
      </c>
      <c r="K33" s="17"/>
      <c r="L33" s="17"/>
      <c r="M33" s="17"/>
      <c r="N33" s="17"/>
      <c r="O33" s="17"/>
      <c r="P33" s="17">
        <v>4</v>
      </c>
      <c r="Q33" s="17">
        <v>0</v>
      </c>
      <c r="R33" s="17"/>
      <c r="S33" s="17">
        <v>0</v>
      </c>
      <c r="T33" s="17"/>
      <c r="U33" s="17"/>
    </row>
    <row r="34" spans="1:21" x14ac:dyDescent="0.25">
      <c r="A34" s="2">
        <v>1779</v>
      </c>
      <c r="B34" s="2">
        <v>4</v>
      </c>
      <c r="C34" s="2">
        <f t="shared" si="4"/>
        <v>9.6000000000000044E-2</v>
      </c>
      <c r="D34" s="21">
        <f t="shared" si="0"/>
        <v>4.5283018867924546E-2</v>
      </c>
      <c r="E34" s="2">
        <f t="shared" si="1"/>
        <v>4.8000000000000022E-2</v>
      </c>
      <c r="F34" s="22">
        <f t="shared" si="2"/>
        <v>2.2641509433962273E-2</v>
      </c>
      <c r="G34" s="72">
        <f t="shared" si="3"/>
        <v>1.8867924528301887E-3</v>
      </c>
      <c r="H34" s="80"/>
      <c r="I34" s="77">
        <v>1779</v>
      </c>
      <c r="J34" s="70">
        <f t="shared" si="5"/>
        <v>1.8396226415094339E-2</v>
      </c>
      <c r="K34" s="17"/>
      <c r="L34" s="17"/>
      <c r="M34" s="17"/>
      <c r="N34" s="17"/>
      <c r="O34" s="17"/>
      <c r="P34" s="17">
        <v>4</v>
      </c>
      <c r="Q34" s="17">
        <v>0</v>
      </c>
      <c r="R34" s="17"/>
      <c r="S34" s="17">
        <v>0</v>
      </c>
      <c r="T34" s="17"/>
      <c r="U34" s="17"/>
    </row>
    <row r="35" spans="1:21" x14ac:dyDescent="0.25">
      <c r="A35" s="2">
        <v>1780</v>
      </c>
      <c r="B35" s="2">
        <v>4</v>
      </c>
      <c r="C35" s="2">
        <f t="shared" si="4"/>
        <v>0.10000000000000005</v>
      </c>
      <c r="D35" s="21">
        <f t="shared" si="0"/>
        <v>4.7169811320754734E-2</v>
      </c>
      <c r="E35" s="2">
        <f t="shared" si="1"/>
        <v>5.0000000000000024E-2</v>
      </c>
      <c r="F35" s="22">
        <f t="shared" si="2"/>
        <v>2.3584905660377367E-2</v>
      </c>
      <c r="G35" s="72">
        <f t="shared" si="3"/>
        <v>1.8867924528301887E-3</v>
      </c>
      <c r="H35" s="80"/>
      <c r="I35" s="77">
        <v>1780</v>
      </c>
      <c r="J35" s="70">
        <f t="shared" si="5"/>
        <v>1.8867924528301886E-2</v>
      </c>
      <c r="K35" s="17"/>
      <c r="L35" s="17"/>
      <c r="M35" s="17"/>
      <c r="N35" s="17"/>
      <c r="O35" s="17"/>
      <c r="P35" s="17">
        <v>4</v>
      </c>
      <c r="Q35" s="17">
        <v>0</v>
      </c>
      <c r="R35" s="17"/>
      <c r="S35" s="17">
        <v>0</v>
      </c>
      <c r="T35" s="17"/>
      <c r="U35" s="17"/>
    </row>
    <row r="36" spans="1:21" x14ac:dyDescent="0.25">
      <c r="A36" s="2">
        <v>1781</v>
      </c>
      <c r="B36" s="2">
        <v>5</v>
      </c>
      <c r="C36" s="2">
        <f t="shared" si="4"/>
        <v>0.10500000000000005</v>
      </c>
      <c r="D36" s="21">
        <f t="shared" si="0"/>
        <v>4.9528301886792477E-2</v>
      </c>
      <c r="E36" s="2">
        <f t="shared" si="1"/>
        <v>5.2500000000000026E-2</v>
      </c>
      <c r="F36" s="22">
        <f t="shared" si="2"/>
        <v>2.4764150943396238E-2</v>
      </c>
      <c r="G36" s="72">
        <f t="shared" si="3"/>
        <v>2.3584905660377358E-3</v>
      </c>
      <c r="H36" s="80"/>
      <c r="I36" s="77">
        <v>1781</v>
      </c>
      <c r="J36" s="70">
        <f t="shared" si="5"/>
        <v>1.9339622641509433E-2</v>
      </c>
      <c r="K36" s="17"/>
      <c r="L36" s="17"/>
      <c r="M36" s="17"/>
      <c r="N36" s="17"/>
      <c r="O36" s="17"/>
      <c r="P36" s="17">
        <v>5</v>
      </c>
      <c r="Q36" s="17">
        <v>0</v>
      </c>
      <c r="R36" s="17"/>
      <c r="S36" s="17">
        <v>0</v>
      </c>
      <c r="T36" s="17"/>
      <c r="U36" s="17"/>
    </row>
    <row r="37" spans="1:21" x14ac:dyDescent="0.25">
      <c r="A37" s="2">
        <v>1782</v>
      </c>
      <c r="B37" s="2">
        <v>5</v>
      </c>
      <c r="C37" s="2">
        <f t="shared" si="4"/>
        <v>0.11000000000000006</v>
      </c>
      <c r="D37" s="21">
        <f t="shared" si="0"/>
        <v>5.1886792452830212E-2</v>
      </c>
      <c r="E37" s="2">
        <f t="shared" si="1"/>
        <v>5.5000000000000028E-2</v>
      </c>
      <c r="F37" s="22">
        <f t="shared" si="2"/>
        <v>2.5943396226415106E-2</v>
      </c>
      <c r="G37" s="72">
        <f t="shared" si="3"/>
        <v>2.3584905660377358E-3</v>
      </c>
      <c r="H37" s="80"/>
      <c r="I37" s="77">
        <v>1782</v>
      </c>
      <c r="J37" s="70">
        <f t="shared" si="5"/>
        <v>1.981132075471698E-2</v>
      </c>
      <c r="K37" s="17"/>
      <c r="L37" s="17"/>
      <c r="M37" s="17"/>
      <c r="N37" s="17"/>
      <c r="O37" s="17"/>
      <c r="P37" s="17">
        <v>5</v>
      </c>
      <c r="Q37" s="17">
        <v>0</v>
      </c>
      <c r="R37" s="17"/>
      <c r="S37" s="17">
        <v>0</v>
      </c>
      <c r="T37" s="17"/>
      <c r="U37" s="17"/>
    </row>
    <row r="38" spans="1:21" x14ac:dyDescent="0.25">
      <c r="A38" s="2">
        <v>1783</v>
      </c>
      <c r="B38" s="2">
        <v>5</v>
      </c>
      <c r="C38" s="2">
        <f t="shared" si="4"/>
        <v>0.11500000000000006</v>
      </c>
      <c r="D38" s="21">
        <f t="shared" si="0"/>
        <v>5.4245283018867947E-2</v>
      </c>
      <c r="E38" s="2">
        <f t="shared" si="1"/>
        <v>5.750000000000003E-2</v>
      </c>
      <c r="F38" s="22">
        <f t="shared" si="2"/>
        <v>2.7122641509433974E-2</v>
      </c>
      <c r="G38" s="72">
        <f t="shared" si="3"/>
        <v>2.3584905660377358E-3</v>
      </c>
      <c r="H38" s="80"/>
      <c r="I38" s="77">
        <v>1783</v>
      </c>
      <c r="J38" s="70">
        <f t="shared" si="5"/>
        <v>2.0283018867924527E-2</v>
      </c>
      <c r="K38" s="17"/>
      <c r="L38" s="17"/>
      <c r="M38" s="17"/>
      <c r="N38" s="17"/>
      <c r="O38" s="17"/>
      <c r="P38" s="17">
        <v>5</v>
      </c>
      <c r="Q38" s="17">
        <v>0</v>
      </c>
      <c r="R38" s="17"/>
      <c r="S38" s="17">
        <v>0</v>
      </c>
      <c r="T38" s="17"/>
      <c r="U38" s="17"/>
    </row>
    <row r="39" spans="1:21" x14ac:dyDescent="0.25">
      <c r="A39" s="2">
        <v>1784</v>
      </c>
      <c r="B39" s="2">
        <v>5</v>
      </c>
      <c r="C39" s="2">
        <f t="shared" si="4"/>
        <v>0.12000000000000006</v>
      </c>
      <c r="D39" s="21">
        <f t="shared" si="0"/>
        <v>5.6603773584905689E-2</v>
      </c>
      <c r="E39" s="2">
        <f t="shared" si="1"/>
        <v>6.0000000000000032E-2</v>
      </c>
      <c r="F39" s="22">
        <f t="shared" si="2"/>
        <v>2.8301886792452845E-2</v>
      </c>
      <c r="G39" s="72">
        <f t="shared" si="3"/>
        <v>2.3584905660377358E-3</v>
      </c>
      <c r="H39" s="80"/>
      <c r="I39" s="77">
        <v>1784</v>
      </c>
      <c r="J39" s="70">
        <f t="shared" si="5"/>
        <v>2.0754716981132074E-2</v>
      </c>
      <c r="K39" s="17"/>
      <c r="L39" s="17"/>
      <c r="M39" s="17"/>
      <c r="N39" s="17"/>
      <c r="O39" s="17"/>
      <c r="P39" s="17">
        <v>5</v>
      </c>
      <c r="Q39" s="17">
        <v>0</v>
      </c>
      <c r="R39" s="17"/>
      <c r="S39" s="17">
        <v>0</v>
      </c>
      <c r="T39" s="17"/>
      <c r="U39" s="17"/>
    </row>
    <row r="40" spans="1:21" x14ac:dyDescent="0.25">
      <c r="A40" s="2">
        <v>1785</v>
      </c>
      <c r="B40" s="2">
        <v>5</v>
      </c>
      <c r="C40" s="2">
        <f t="shared" si="4"/>
        <v>0.12500000000000006</v>
      </c>
      <c r="D40" s="21">
        <f t="shared" si="0"/>
        <v>5.8962264150943418E-2</v>
      </c>
      <c r="E40" s="2">
        <f t="shared" si="1"/>
        <v>6.2500000000000028E-2</v>
      </c>
      <c r="F40" s="22">
        <f t="shared" si="2"/>
        <v>2.9481132075471709E-2</v>
      </c>
      <c r="G40" s="72">
        <f t="shared" si="3"/>
        <v>2.3584905660377358E-3</v>
      </c>
      <c r="H40" s="80"/>
      <c r="I40" s="77">
        <v>1785</v>
      </c>
      <c r="J40" s="70">
        <f t="shared" si="5"/>
        <v>2.1226415094339621E-2</v>
      </c>
      <c r="K40" s="17"/>
      <c r="L40" s="17"/>
      <c r="M40" s="17"/>
      <c r="N40" s="17"/>
      <c r="O40" s="17"/>
      <c r="P40" s="17">
        <v>5</v>
      </c>
      <c r="Q40" s="17">
        <v>0</v>
      </c>
      <c r="R40" s="17"/>
      <c r="S40" s="17">
        <v>0</v>
      </c>
      <c r="T40" s="17"/>
      <c r="U40" s="17"/>
    </row>
    <row r="41" spans="1:21" x14ac:dyDescent="0.25">
      <c r="A41" s="2">
        <v>1786</v>
      </c>
      <c r="B41" s="2">
        <v>5</v>
      </c>
      <c r="C41" s="2">
        <f>C40+B41/1000</f>
        <v>0.13000000000000006</v>
      </c>
      <c r="D41" s="21">
        <f t="shared" si="0"/>
        <v>6.132075471698116E-2</v>
      </c>
      <c r="E41" s="2">
        <f t="shared" si="1"/>
        <v>6.500000000000003E-2</v>
      </c>
      <c r="F41" s="22">
        <f t="shared" si="2"/>
        <v>3.066037735849058E-2</v>
      </c>
      <c r="G41" s="72">
        <f t="shared" si="3"/>
        <v>2.3584905660377358E-3</v>
      </c>
      <c r="H41" s="80"/>
      <c r="I41" s="77">
        <v>1786</v>
      </c>
      <c r="J41" s="70">
        <f t="shared" si="5"/>
        <v>2.1698113207547168E-2</v>
      </c>
      <c r="K41" s="17"/>
      <c r="L41" s="17"/>
      <c r="M41" s="17"/>
      <c r="N41" s="17"/>
      <c r="O41" s="17"/>
      <c r="P41" s="17">
        <v>5</v>
      </c>
      <c r="Q41" s="17">
        <v>0</v>
      </c>
      <c r="R41" s="17"/>
      <c r="S41" s="17">
        <v>0</v>
      </c>
      <c r="T41" s="17"/>
      <c r="U41" s="17"/>
    </row>
    <row r="42" spans="1:21" x14ac:dyDescent="0.25">
      <c r="A42" s="2">
        <v>1787</v>
      </c>
      <c r="B42" s="2">
        <v>5</v>
      </c>
      <c r="C42" s="2">
        <f t="shared" si="4"/>
        <v>0.13500000000000006</v>
      </c>
      <c r="D42" s="21">
        <f t="shared" si="0"/>
        <v>6.3679245283018895E-2</v>
      </c>
      <c r="E42" s="2">
        <f t="shared" si="1"/>
        <v>6.7500000000000032E-2</v>
      </c>
      <c r="F42" s="22">
        <f t="shared" si="2"/>
        <v>3.1839622641509448E-2</v>
      </c>
      <c r="G42" s="72">
        <f t="shared" si="3"/>
        <v>2.3584905660377358E-3</v>
      </c>
      <c r="H42" s="80"/>
      <c r="I42" s="77">
        <v>1787</v>
      </c>
      <c r="J42" s="70">
        <f t="shared" si="5"/>
        <v>2.2169811320754716E-2</v>
      </c>
      <c r="K42" s="17"/>
      <c r="L42" s="17"/>
      <c r="M42" s="17"/>
      <c r="N42" s="17"/>
      <c r="O42" s="17"/>
      <c r="P42" s="17">
        <v>5</v>
      </c>
      <c r="Q42" s="17">
        <v>0</v>
      </c>
      <c r="R42" s="17"/>
      <c r="S42" s="17">
        <v>0</v>
      </c>
      <c r="T42" s="17"/>
      <c r="U42" s="17"/>
    </row>
    <row r="43" spans="1:21" x14ac:dyDescent="0.25">
      <c r="A43" s="2">
        <v>1788</v>
      </c>
      <c r="B43" s="2">
        <v>5</v>
      </c>
      <c r="C43" s="2">
        <f t="shared" si="4"/>
        <v>0.14000000000000007</v>
      </c>
      <c r="D43" s="21">
        <f t="shared" si="0"/>
        <v>6.6037735849056631E-2</v>
      </c>
      <c r="E43" s="2">
        <f t="shared" si="1"/>
        <v>7.0000000000000034E-2</v>
      </c>
      <c r="F43" s="22">
        <f t="shared" si="2"/>
        <v>3.3018867924528315E-2</v>
      </c>
      <c r="G43" s="72">
        <f t="shared" si="3"/>
        <v>2.3584905660377358E-3</v>
      </c>
      <c r="H43" s="80"/>
      <c r="I43" s="77">
        <v>1788</v>
      </c>
      <c r="J43" s="70">
        <f t="shared" si="5"/>
        <v>2.2641509433962263E-2</v>
      </c>
      <c r="K43" s="17"/>
      <c r="L43" s="17"/>
      <c r="M43" s="17"/>
      <c r="N43" s="17"/>
      <c r="O43" s="17"/>
      <c r="P43" s="17">
        <v>5</v>
      </c>
      <c r="Q43" s="17">
        <v>0</v>
      </c>
      <c r="R43" s="17"/>
      <c r="S43" s="17">
        <v>0</v>
      </c>
      <c r="T43" s="17"/>
      <c r="U43" s="17"/>
    </row>
    <row r="44" spans="1:21" x14ac:dyDescent="0.25">
      <c r="A44" s="2">
        <v>1789</v>
      </c>
      <c r="B44" s="2">
        <v>5</v>
      </c>
      <c r="C44" s="2">
        <f t="shared" si="4"/>
        <v>0.14500000000000007</v>
      </c>
      <c r="D44" s="21">
        <f t="shared" si="0"/>
        <v>6.8396226415094366E-2</v>
      </c>
      <c r="E44" s="2">
        <f t="shared" si="1"/>
        <v>7.2500000000000037E-2</v>
      </c>
      <c r="F44" s="22">
        <f t="shared" si="2"/>
        <v>3.4198113207547183E-2</v>
      </c>
      <c r="G44" s="72">
        <f t="shared" si="3"/>
        <v>2.3584905660377358E-3</v>
      </c>
      <c r="H44" s="80"/>
      <c r="I44" s="77">
        <v>1789</v>
      </c>
      <c r="J44" s="70">
        <f t="shared" si="5"/>
        <v>2.311320754716981E-2</v>
      </c>
      <c r="K44" s="17"/>
      <c r="L44" s="17"/>
      <c r="M44" s="17"/>
      <c r="N44" s="17"/>
      <c r="O44" s="17"/>
      <c r="P44" s="17">
        <v>5</v>
      </c>
      <c r="Q44" s="17">
        <v>0</v>
      </c>
      <c r="R44" s="17"/>
      <c r="S44" s="17">
        <v>0</v>
      </c>
      <c r="T44" s="17"/>
      <c r="U44" s="17"/>
    </row>
    <row r="45" spans="1:21" x14ac:dyDescent="0.25">
      <c r="A45" s="2">
        <v>1790</v>
      </c>
      <c r="B45" s="2">
        <v>5</v>
      </c>
      <c r="C45" s="2">
        <f t="shared" si="4"/>
        <v>0.15000000000000008</v>
      </c>
      <c r="D45" s="21">
        <f t="shared" si="0"/>
        <v>7.0754716981132115E-2</v>
      </c>
      <c r="E45" s="2">
        <f t="shared" si="1"/>
        <v>7.5000000000000039E-2</v>
      </c>
      <c r="F45" s="22">
        <f t="shared" si="2"/>
        <v>3.5377358490566058E-2</v>
      </c>
      <c r="G45" s="72">
        <f t="shared" si="3"/>
        <v>2.3584905660377358E-3</v>
      </c>
      <c r="H45" s="80"/>
      <c r="I45" s="77">
        <v>1790</v>
      </c>
      <c r="J45" s="70">
        <f t="shared" si="5"/>
        <v>2.3584905660377357E-2</v>
      </c>
      <c r="K45" s="17"/>
      <c r="L45" s="17"/>
      <c r="M45" s="17"/>
      <c r="N45" s="17"/>
      <c r="O45" s="17"/>
      <c r="P45" s="17">
        <v>5</v>
      </c>
      <c r="Q45" s="17">
        <v>0</v>
      </c>
      <c r="R45" s="17"/>
      <c r="S45" s="17">
        <v>0</v>
      </c>
      <c r="T45" s="17"/>
      <c r="U45" s="17"/>
    </row>
    <row r="46" spans="1:21" x14ac:dyDescent="0.25">
      <c r="A46" s="2">
        <v>1791</v>
      </c>
      <c r="B46" s="2">
        <v>6</v>
      </c>
      <c r="C46" s="2">
        <f t="shared" si="4"/>
        <v>0.15600000000000008</v>
      </c>
      <c r="D46" s="21">
        <f t="shared" si="0"/>
        <v>7.3584905660377398E-2</v>
      </c>
      <c r="E46" s="2">
        <f t="shared" si="1"/>
        <v>7.8000000000000042E-2</v>
      </c>
      <c r="F46" s="22">
        <f t="shared" si="2"/>
        <v>3.6792452830188699E-2</v>
      </c>
      <c r="G46" s="72">
        <f t="shared" si="3"/>
        <v>2.8301886792452828E-3</v>
      </c>
      <c r="H46" s="80"/>
      <c r="I46" s="77">
        <v>1791</v>
      </c>
      <c r="J46" s="70">
        <f t="shared" si="5"/>
        <v>2.4056603773584904E-2</v>
      </c>
      <c r="K46" s="17"/>
      <c r="L46" s="17"/>
      <c r="M46" s="17"/>
      <c r="N46" s="17"/>
      <c r="O46" s="17"/>
      <c r="P46" s="17">
        <v>6</v>
      </c>
      <c r="Q46" s="17">
        <v>0</v>
      </c>
      <c r="R46" s="17"/>
      <c r="S46" s="17">
        <v>0</v>
      </c>
      <c r="T46" s="17"/>
      <c r="U46" s="17"/>
    </row>
    <row r="47" spans="1:21" x14ac:dyDescent="0.25">
      <c r="A47" s="2">
        <v>1792</v>
      </c>
      <c r="B47" s="2">
        <v>6</v>
      </c>
      <c r="C47" s="2">
        <f t="shared" si="4"/>
        <v>0.16200000000000009</v>
      </c>
      <c r="D47" s="21">
        <f t="shared" si="0"/>
        <v>7.641509433962268E-2</v>
      </c>
      <c r="E47" s="2">
        <f t="shared" si="1"/>
        <v>8.1000000000000044E-2</v>
      </c>
      <c r="F47" s="22">
        <f t="shared" si="2"/>
        <v>3.820754716981134E-2</v>
      </c>
      <c r="G47" s="72">
        <f t="shared" si="3"/>
        <v>2.8301886792452828E-3</v>
      </c>
      <c r="H47" s="80"/>
      <c r="I47" s="77">
        <v>1792</v>
      </c>
      <c r="J47" s="70">
        <f t="shared" si="5"/>
        <v>2.4528301886792451E-2</v>
      </c>
      <c r="K47" s="17"/>
      <c r="L47" s="17"/>
      <c r="M47" s="17"/>
      <c r="N47" s="17"/>
      <c r="O47" s="17"/>
      <c r="P47" s="17">
        <v>6</v>
      </c>
      <c r="Q47" s="17">
        <v>0</v>
      </c>
      <c r="R47" s="17"/>
      <c r="S47" s="17">
        <v>0</v>
      </c>
      <c r="T47" s="17"/>
      <c r="U47" s="17"/>
    </row>
    <row r="48" spans="1:21" x14ac:dyDescent="0.25">
      <c r="A48" s="2">
        <v>1793</v>
      </c>
      <c r="B48" s="2">
        <v>6</v>
      </c>
      <c r="C48" s="2">
        <f t="shared" si="4"/>
        <v>0.16800000000000009</v>
      </c>
      <c r="D48" s="21">
        <f t="shared" si="0"/>
        <v>7.9245283018867962E-2</v>
      </c>
      <c r="E48" s="2">
        <f t="shared" si="1"/>
        <v>8.4000000000000047E-2</v>
      </c>
      <c r="F48" s="22">
        <f t="shared" si="2"/>
        <v>3.9622641509433981E-2</v>
      </c>
      <c r="G48" s="72">
        <f t="shared" si="3"/>
        <v>2.8301886792452828E-3</v>
      </c>
      <c r="H48" s="80"/>
      <c r="I48" s="77">
        <v>1793</v>
      </c>
      <c r="J48" s="70">
        <f t="shared" si="5"/>
        <v>2.4999999999999998E-2</v>
      </c>
      <c r="K48" s="17"/>
      <c r="L48" s="17"/>
      <c r="M48" s="17"/>
      <c r="N48" s="17"/>
      <c r="O48" s="17"/>
      <c r="P48" s="17">
        <v>6</v>
      </c>
      <c r="Q48" s="17">
        <v>0</v>
      </c>
      <c r="R48" s="17"/>
      <c r="S48" s="17">
        <v>0</v>
      </c>
      <c r="T48" s="17"/>
      <c r="U48" s="17"/>
    </row>
    <row r="49" spans="1:21" x14ac:dyDescent="0.25">
      <c r="A49" s="2">
        <v>1794</v>
      </c>
      <c r="B49" s="2">
        <v>6</v>
      </c>
      <c r="C49" s="2">
        <f t="shared" si="4"/>
        <v>0.1740000000000001</v>
      </c>
      <c r="D49" s="21">
        <f t="shared" si="0"/>
        <v>8.2075471698113245E-2</v>
      </c>
      <c r="E49" s="2">
        <f t="shared" si="1"/>
        <v>8.700000000000005E-2</v>
      </c>
      <c r="F49" s="22">
        <f t="shared" si="2"/>
        <v>4.1037735849056622E-2</v>
      </c>
      <c r="G49" s="72">
        <f t="shared" si="3"/>
        <v>2.8301886792452828E-3</v>
      </c>
      <c r="H49" s="80"/>
      <c r="I49" s="77">
        <v>1794</v>
      </c>
      <c r="J49" s="70">
        <f t="shared" si="5"/>
        <v>2.5471698113207545E-2</v>
      </c>
      <c r="K49" s="17"/>
      <c r="L49" s="17"/>
      <c r="M49" s="17"/>
      <c r="N49" s="17"/>
      <c r="O49" s="17"/>
      <c r="P49" s="17">
        <v>6</v>
      </c>
      <c r="Q49" s="17">
        <v>0</v>
      </c>
      <c r="R49" s="17"/>
      <c r="S49" s="17">
        <v>0</v>
      </c>
      <c r="T49" s="17"/>
      <c r="U49" s="17"/>
    </row>
    <row r="50" spans="1:21" x14ac:dyDescent="0.25">
      <c r="A50" s="2">
        <v>1795</v>
      </c>
      <c r="B50" s="2">
        <v>6</v>
      </c>
      <c r="C50" s="2">
        <f t="shared" si="4"/>
        <v>0.1800000000000001</v>
      </c>
      <c r="D50" s="21">
        <f t="shared" si="0"/>
        <v>8.4905660377358541E-2</v>
      </c>
      <c r="E50" s="2">
        <f t="shared" si="1"/>
        <v>9.0000000000000052E-2</v>
      </c>
      <c r="F50" s="22">
        <f t="shared" si="2"/>
        <v>4.2452830188679271E-2</v>
      </c>
      <c r="G50" s="72">
        <f t="shared" si="3"/>
        <v>2.8301886792452828E-3</v>
      </c>
      <c r="H50" s="80"/>
      <c r="I50" s="77">
        <v>1795</v>
      </c>
      <c r="J50" s="70">
        <f t="shared" si="5"/>
        <v>2.5943396226415092E-2</v>
      </c>
      <c r="K50" s="17"/>
      <c r="L50" s="17"/>
      <c r="M50" s="17"/>
      <c r="N50" s="17"/>
      <c r="O50" s="17"/>
      <c r="P50" s="17">
        <v>6</v>
      </c>
      <c r="Q50" s="17">
        <v>0</v>
      </c>
      <c r="R50" s="17"/>
      <c r="S50" s="17">
        <v>0</v>
      </c>
      <c r="T50" s="17"/>
      <c r="U50" s="17"/>
    </row>
    <row r="51" spans="1:21" x14ac:dyDescent="0.25">
      <c r="A51" s="2">
        <v>1796</v>
      </c>
      <c r="B51" s="2">
        <v>6</v>
      </c>
      <c r="C51" s="2">
        <f t="shared" si="4"/>
        <v>0.18600000000000011</v>
      </c>
      <c r="D51" s="21">
        <f t="shared" si="0"/>
        <v>8.7735849056603823E-2</v>
      </c>
      <c r="E51" s="2">
        <f t="shared" si="1"/>
        <v>9.3000000000000055E-2</v>
      </c>
      <c r="F51" s="22">
        <f t="shared" si="2"/>
        <v>4.3867924528301912E-2</v>
      </c>
      <c r="G51" s="72">
        <f t="shared" si="3"/>
        <v>2.8301886792452828E-3</v>
      </c>
      <c r="H51" s="80"/>
      <c r="I51" s="77">
        <v>1796</v>
      </c>
      <c r="J51" s="70">
        <f t="shared" si="5"/>
        <v>2.6415094339622639E-2</v>
      </c>
      <c r="K51" s="17"/>
      <c r="L51" s="17"/>
      <c r="M51" s="17"/>
      <c r="N51" s="17"/>
      <c r="O51" s="17"/>
      <c r="P51" s="17">
        <v>6</v>
      </c>
      <c r="Q51" s="17">
        <v>0</v>
      </c>
      <c r="R51" s="17"/>
      <c r="S51" s="17">
        <v>0</v>
      </c>
      <c r="T51" s="17"/>
      <c r="U51" s="17"/>
    </row>
    <row r="52" spans="1:21" x14ac:dyDescent="0.25">
      <c r="A52" s="2">
        <v>1797</v>
      </c>
      <c r="B52" s="2">
        <v>7</v>
      </c>
      <c r="C52" s="2">
        <f t="shared" si="4"/>
        <v>0.19300000000000012</v>
      </c>
      <c r="D52" s="21">
        <f t="shared" si="0"/>
        <v>9.1037735849056653E-2</v>
      </c>
      <c r="E52" s="2">
        <f t="shared" si="1"/>
        <v>9.6500000000000058E-2</v>
      </c>
      <c r="F52" s="22">
        <f t="shared" si="2"/>
        <v>4.5518867924528326E-2</v>
      </c>
      <c r="G52" s="72">
        <f t="shared" si="3"/>
        <v>3.3018867924528303E-3</v>
      </c>
      <c r="H52" s="80"/>
      <c r="I52" s="77">
        <v>1797</v>
      </c>
      <c r="J52" s="70">
        <f t="shared" si="5"/>
        <v>2.7358490566037733E-2</v>
      </c>
      <c r="K52" s="17"/>
      <c r="L52" s="17"/>
      <c r="M52" s="17"/>
      <c r="N52" s="17"/>
      <c r="O52" s="17"/>
      <c r="P52" s="17">
        <v>7</v>
      </c>
      <c r="Q52" s="17">
        <v>0</v>
      </c>
      <c r="R52" s="17"/>
      <c r="S52" s="17">
        <v>0</v>
      </c>
      <c r="T52" s="17"/>
      <c r="U52" s="17"/>
    </row>
    <row r="53" spans="1:21" x14ac:dyDescent="0.25">
      <c r="A53" s="2">
        <v>1798</v>
      </c>
      <c r="B53" s="2">
        <v>7</v>
      </c>
      <c r="C53" s="2">
        <f t="shared" si="4"/>
        <v>0.20000000000000012</v>
      </c>
      <c r="D53" s="21">
        <f t="shared" si="0"/>
        <v>9.4339622641509482E-2</v>
      </c>
      <c r="E53" s="2">
        <f t="shared" si="1"/>
        <v>0.10000000000000006</v>
      </c>
      <c r="F53" s="22">
        <f t="shared" si="2"/>
        <v>4.7169811320754741E-2</v>
      </c>
      <c r="G53" s="72">
        <f t="shared" si="3"/>
        <v>3.3018867924528303E-3</v>
      </c>
      <c r="H53" s="80"/>
      <c r="I53" s="77">
        <v>1798</v>
      </c>
      <c r="J53" s="70">
        <f t="shared" si="5"/>
        <v>2.8301886792452827E-2</v>
      </c>
      <c r="K53" s="17"/>
      <c r="L53" s="17"/>
      <c r="M53" s="17"/>
      <c r="N53" s="17"/>
      <c r="O53" s="17"/>
      <c r="P53" s="17">
        <v>7</v>
      </c>
      <c r="Q53" s="17">
        <v>0</v>
      </c>
      <c r="R53" s="17"/>
      <c r="S53" s="17">
        <v>0</v>
      </c>
      <c r="T53" s="17"/>
      <c r="U53" s="17"/>
    </row>
    <row r="54" spans="1:21" x14ac:dyDescent="0.25">
      <c r="A54" s="2">
        <v>1799</v>
      </c>
      <c r="B54" s="2">
        <v>7</v>
      </c>
      <c r="C54" s="2">
        <f t="shared" si="4"/>
        <v>0.20700000000000013</v>
      </c>
      <c r="D54" s="21">
        <f t="shared" si="0"/>
        <v>9.7641509433962326E-2</v>
      </c>
      <c r="E54" s="2">
        <f t="shared" si="1"/>
        <v>0.10350000000000006</v>
      </c>
      <c r="F54" s="22">
        <f t="shared" si="2"/>
        <v>4.8820754716981163E-2</v>
      </c>
      <c r="G54" s="72">
        <f t="shared" si="3"/>
        <v>3.3018867924528303E-3</v>
      </c>
      <c r="H54" s="80"/>
      <c r="I54" s="77">
        <v>1799</v>
      </c>
      <c r="J54" s="70">
        <f t="shared" si="5"/>
        <v>2.9245283018867922E-2</v>
      </c>
      <c r="K54" s="17"/>
      <c r="L54" s="17"/>
      <c r="M54" s="17"/>
      <c r="N54" s="17"/>
      <c r="O54" s="17"/>
      <c r="P54" s="17">
        <v>7</v>
      </c>
      <c r="Q54" s="17">
        <v>0</v>
      </c>
      <c r="R54" s="17"/>
      <c r="S54" s="17">
        <v>0</v>
      </c>
      <c r="T54" s="17"/>
      <c r="U54" s="17"/>
    </row>
    <row r="55" spans="1:21" x14ac:dyDescent="0.25">
      <c r="A55" s="2">
        <v>1800</v>
      </c>
      <c r="B55" s="2">
        <v>8</v>
      </c>
      <c r="C55" s="2">
        <f t="shared" si="4"/>
        <v>0.21500000000000014</v>
      </c>
      <c r="D55" s="21">
        <f t="shared" si="0"/>
        <v>0.1014150943396227</v>
      </c>
      <c r="E55" s="2">
        <f t="shared" si="1"/>
        <v>0.10750000000000007</v>
      </c>
      <c r="F55" s="22">
        <f t="shared" si="2"/>
        <v>5.0707547169811351E-2</v>
      </c>
      <c r="G55" s="72">
        <f t="shared" si="3"/>
        <v>3.7735849056603774E-3</v>
      </c>
      <c r="H55" s="80"/>
      <c r="I55" s="77">
        <v>1800</v>
      </c>
      <c r="J55" s="70">
        <f t="shared" si="5"/>
        <v>3.0660377358490563E-2</v>
      </c>
      <c r="K55" s="17"/>
      <c r="L55" s="17"/>
      <c r="M55" s="17"/>
      <c r="N55" s="17"/>
      <c r="O55" s="17"/>
      <c r="P55" s="17">
        <v>8</v>
      </c>
      <c r="Q55" s="17">
        <v>0</v>
      </c>
      <c r="R55" s="17"/>
      <c r="S55" s="17">
        <v>0</v>
      </c>
      <c r="T55" s="17"/>
      <c r="U55" s="17"/>
    </row>
    <row r="56" spans="1:21" x14ac:dyDescent="0.25">
      <c r="A56" s="2">
        <v>1801</v>
      </c>
      <c r="B56" s="2">
        <v>8</v>
      </c>
      <c r="C56" s="2">
        <f t="shared" si="4"/>
        <v>0.22300000000000014</v>
      </c>
      <c r="D56" s="21">
        <f t="shared" si="0"/>
        <v>0.10518867924528308</v>
      </c>
      <c r="E56" s="2">
        <f t="shared" si="1"/>
        <v>0.11150000000000007</v>
      </c>
      <c r="F56" s="22">
        <f t="shared" si="2"/>
        <v>5.2594339622641539E-2</v>
      </c>
      <c r="G56" s="72">
        <f t="shared" si="3"/>
        <v>3.7735849056603774E-3</v>
      </c>
      <c r="H56" s="80"/>
      <c r="I56" s="77">
        <v>1801</v>
      </c>
      <c r="J56" s="70">
        <f t="shared" si="5"/>
        <v>3.160377358490566E-2</v>
      </c>
      <c r="K56" s="17"/>
      <c r="L56" s="17"/>
      <c r="M56" s="17"/>
      <c r="N56" s="17"/>
      <c r="O56" s="17"/>
      <c r="P56" s="17">
        <v>8</v>
      </c>
      <c r="Q56" s="17">
        <v>0</v>
      </c>
      <c r="R56" s="17"/>
      <c r="S56" s="17">
        <v>0</v>
      </c>
      <c r="T56" s="17"/>
      <c r="U56" s="17"/>
    </row>
    <row r="57" spans="1:21" x14ac:dyDescent="0.25">
      <c r="A57" s="2">
        <v>1802</v>
      </c>
      <c r="B57" s="2">
        <v>10</v>
      </c>
      <c r="C57" s="2">
        <f t="shared" si="4"/>
        <v>0.23300000000000015</v>
      </c>
      <c r="D57" s="21">
        <f t="shared" si="0"/>
        <v>0.10990566037735856</v>
      </c>
      <c r="E57" s="2">
        <f t="shared" si="1"/>
        <v>0.11650000000000008</v>
      </c>
      <c r="F57" s="22">
        <f t="shared" si="2"/>
        <v>5.4952830188679282E-2</v>
      </c>
      <c r="G57" s="72">
        <f t="shared" si="3"/>
        <v>4.7169811320754715E-3</v>
      </c>
      <c r="H57" s="80"/>
      <c r="I57" s="77">
        <v>1802</v>
      </c>
      <c r="J57" s="70">
        <f t="shared" si="5"/>
        <v>3.3490566037735849E-2</v>
      </c>
      <c r="K57" s="17"/>
      <c r="L57" s="17"/>
      <c r="M57" s="17"/>
      <c r="N57" s="17"/>
      <c r="O57" s="17"/>
      <c r="P57" s="17">
        <v>10</v>
      </c>
      <c r="Q57" s="17">
        <v>0</v>
      </c>
      <c r="R57" s="17"/>
      <c r="S57" s="17">
        <v>0</v>
      </c>
      <c r="T57" s="17"/>
      <c r="U57" s="17"/>
    </row>
    <row r="58" spans="1:21" x14ac:dyDescent="0.25">
      <c r="A58" s="2">
        <v>1803</v>
      </c>
      <c r="B58" s="2">
        <v>9</v>
      </c>
      <c r="C58" s="2">
        <f t="shared" si="4"/>
        <v>0.24200000000000016</v>
      </c>
      <c r="D58" s="21">
        <f t="shared" si="0"/>
        <v>0.11415094339622649</v>
      </c>
      <c r="E58" s="2">
        <f t="shared" si="1"/>
        <v>0.12100000000000008</v>
      </c>
      <c r="F58" s="22">
        <f t="shared" si="2"/>
        <v>5.7075471698113243E-2</v>
      </c>
      <c r="G58" s="72">
        <f t="shared" si="3"/>
        <v>4.2452830188679245E-3</v>
      </c>
      <c r="H58" s="80"/>
      <c r="I58" s="77">
        <v>1803</v>
      </c>
      <c r="J58" s="70">
        <f t="shared" si="5"/>
        <v>3.490566037735849E-2</v>
      </c>
      <c r="K58" s="17"/>
      <c r="L58" s="17"/>
      <c r="M58" s="17"/>
      <c r="N58" s="17"/>
      <c r="O58" s="17"/>
      <c r="P58" s="17">
        <v>9</v>
      </c>
      <c r="Q58" s="17">
        <v>0</v>
      </c>
      <c r="R58" s="17"/>
      <c r="S58" s="17">
        <v>0</v>
      </c>
      <c r="T58" s="17"/>
      <c r="U58" s="17"/>
    </row>
    <row r="59" spans="1:21" x14ac:dyDescent="0.25">
      <c r="A59" s="2">
        <v>1804</v>
      </c>
      <c r="B59" s="2">
        <v>9</v>
      </c>
      <c r="C59" s="2">
        <f t="shared" si="4"/>
        <v>0.25100000000000017</v>
      </c>
      <c r="D59" s="21">
        <f t="shared" si="0"/>
        <v>0.11839622641509441</v>
      </c>
      <c r="E59" s="2">
        <f t="shared" si="1"/>
        <v>0.12550000000000008</v>
      </c>
      <c r="F59" s="22">
        <f t="shared" si="2"/>
        <v>5.9198113207547205E-2</v>
      </c>
      <c r="G59" s="72">
        <f t="shared" si="3"/>
        <v>4.2452830188679245E-3</v>
      </c>
      <c r="H59" s="80"/>
      <c r="I59" s="77">
        <v>1804</v>
      </c>
      <c r="J59" s="70">
        <f t="shared" si="5"/>
        <v>3.6320754716981131E-2</v>
      </c>
      <c r="K59" s="17"/>
      <c r="L59" s="17"/>
      <c r="M59" s="17"/>
      <c r="N59" s="17"/>
      <c r="O59" s="17"/>
      <c r="P59" s="17">
        <v>9</v>
      </c>
      <c r="Q59" s="17">
        <v>0</v>
      </c>
      <c r="R59" s="17"/>
      <c r="S59" s="17">
        <v>0</v>
      </c>
      <c r="T59" s="17"/>
      <c r="U59" s="17"/>
    </row>
    <row r="60" spans="1:21" x14ac:dyDescent="0.25">
      <c r="A60" s="2">
        <v>1805</v>
      </c>
      <c r="B60" s="2">
        <v>9</v>
      </c>
      <c r="C60" s="2">
        <f t="shared" si="4"/>
        <v>0.26000000000000018</v>
      </c>
      <c r="D60" s="21">
        <f t="shared" si="0"/>
        <v>0.12264150943396233</v>
      </c>
      <c r="E60" s="2">
        <f t="shared" si="1"/>
        <v>0.13000000000000009</v>
      </c>
      <c r="F60" s="22">
        <f t="shared" si="2"/>
        <v>6.1320754716981167E-2</v>
      </c>
      <c r="G60" s="72">
        <f t="shared" si="3"/>
        <v>4.2452830188679245E-3</v>
      </c>
      <c r="H60" s="80"/>
      <c r="I60" s="77">
        <v>1805</v>
      </c>
      <c r="J60" s="70">
        <f t="shared" si="5"/>
        <v>3.7735849056603772E-2</v>
      </c>
      <c r="K60" s="17"/>
      <c r="L60" s="17"/>
      <c r="M60" s="17"/>
      <c r="N60" s="17"/>
      <c r="O60" s="17"/>
      <c r="P60" s="17">
        <v>9</v>
      </c>
      <c r="Q60" s="17">
        <v>0</v>
      </c>
      <c r="R60" s="17"/>
      <c r="S60" s="17">
        <v>0</v>
      </c>
      <c r="T60" s="17"/>
      <c r="U60" s="17"/>
    </row>
    <row r="61" spans="1:21" x14ac:dyDescent="0.25">
      <c r="A61" s="2">
        <v>1806</v>
      </c>
      <c r="B61" s="2">
        <v>10</v>
      </c>
      <c r="C61" s="2">
        <f t="shared" si="4"/>
        <v>0.27000000000000018</v>
      </c>
      <c r="D61" s="21">
        <f t="shared" si="0"/>
        <v>0.12735849056603782</v>
      </c>
      <c r="E61" s="2">
        <f t="shared" si="1"/>
        <v>0.13500000000000009</v>
      </c>
      <c r="F61" s="22">
        <f t="shared" si="2"/>
        <v>6.3679245283018909E-2</v>
      </c>
      <c r="G61" s="72">
        <f t="shared" si="3"/>
        <v>4.7169811320754715E-3</v>
      </c>
      <c r="H61" s="80"/>
      <c r="I61" s="77">
        <v>1806</v>
      </c>
      <c r="J61" s="70">
        <f t="shared" si="5"/>
        <v>3.962264150943396E-2</v>
      </c>
      <c r="K61" s="17"/>
      <c r="L61" s="17"/>
      <c r="M61" s="17"/>
      <c r="N61" s="17"/>
      <c r="O61" s="17"/>
      <c r="P61" s="17">
        <v>10</v>
      </c>
      <c r="Q61" s="17">
        <v>0</v>
      </c>
      <c r="R61" s="17"/>
      <c r="S61" s="17">
        <v>0</v>
      </c>
      <c r="T61" s="17"/>
      <c r="U61" s="17"/>
    </row>
    <row r="62" spans="1:21" x14ac:dyDescent="0.25">
      <c r="A62" s="2">
        <v>1807</v>
      </c>
      <c r="B62" s="2">
        <v>10</v>
      </c>
      <c r="C62" s="2">
        <f t="shared" si="4"/>
        <v>0.28000000000000019</v>
      </c>
      <c r="D62" s="21">
        <f t="shared" si="0"/>
        <v>0.13207547169811329</v>
      </c>
      <c r="E62" s="2">
        <f t="shared" si="1"/>
        <v>0.1400000000000001</v>
      </c>
      <c r="F62" s="22">
        <f t="shared" si="2"/>
        <v>6.6037735849056645E-2</v>
      </c>
      <c r="G62" s="72">
        <f t="shared" si="3"/>
        <v>4.7169811320754715E-3</v>
      </c>
      <c r="H62" s="80"/>
      <c r="I62" s="77">
        <v>1807</v>
      </c>
      <c r="J62" s="70">
        <f t="shared" si="5"/>
        <v>4.1037735849056602E-2</v>
      </c>
      <c r="K62" s="17"/>
      <c r="L62" s="17"/>
      <c r="M62" s="17"/>
      <c r="N62" s="17"/>
      <c r="O62" s="17"/>
      <c r="P62" s="17">
        <v>10</v>
      </c>
      <c r="Q62" s="17">
        <v>0</v>
      </c>
      <c r="R62" s="17"/>
      <c r="S62" s="17">
        <v>0</v>
      </c>
      <c r="T62" s="17"/>
      <c r="U62" s="17"/>
    </row>
    <row r="63" spans="1:21" x14ac:dyDescent="0.25">
      <c r="A63" s="2">
        <v>1808</v>
      </c>
      <c r="B63" s="2">
        <v>10</v>
      </c>
      <c r="C63" s="2">
        <f t="shared" si="4"/>
        <v>0.2900000000000002</v>
      </c>
      <c r="D63" s="21">
        <f t="shared" si="0"/>
        <v>0.13679245283018876</v>
      </c>
      <c r="E63" s="2">
        <f t="shared" si="1"/>
        <v>0.1450000000000001</v>
      </c>
      <c r="F63" s="22">
        <f t="shared" si="2"/>
        <v>6.839622641509438E-2</v>
      </c>
      <c r="G63" s="72">
        <f t="shared" si="3"/>
        <v>4.7169811320754715E-3</v>
      </c>
      <c r="H63" s="80"/>
      <c r="I63" s="77">
        <v>1808</v>
      </c>
      <c r="J63" s="70">
        <f t="shared" si="5"/>
        <v>4.2452830188679243E-2</v>
      </c>
      <c r="K63" s="17"/>
      <c r="L63" s="17"/>
      <c r="M63" s="17"/>
      <c r="N63" s="17"/>
      <c r="O63" s="17"/>
      <c r="P63" s="17">
        <v>10</v>
      </c>
      <c r="Q63" s="17">
        <v>0</v>
      </c>
      <c r="R63" s="17"/>
      <c r="S63" s="17">
        <v>0</v>
      </c>
      <c r="T63" s="17"/>
      <c r="U63" s="17"/>
    </row>
    <row r="64" spans="1:21" x14ac:dyDescent="0.25">
      <c r="A64" s="2">
        <v>1809</v>
      </c>
      <c r="B64" s="2">
        <v>10</v>
      </c>
      <c r="C64" s="2">
        <f t="shared" si="4"/>
        <v>0.30000000000000021</v>
      </c>
      <c r="D64" s="21">
        <f t="shared" si="0"/>
        <v>0.14150943396226423</v>
      </c>
      <c r="E64" s="2">
        <f t="shared" si="1"/>
        <v>0.15000000000000011</v>
      </c>
      <c r="F64" s="22">
        <f t="shared" si="2"/>
        <v>7.0754716981132115E-2</v>
      </c>
      <c r="G64" s="72">
        <f t="shared" si="3"/>
        <v>4.7169811320754715E-3</v>
      </c>
      <c r="H64" s="80"/>
      <c r="I64" s="77">
        <v>1809</v>
      </c>
      <c r="J64" s="70">
        <f t="shared" si="5"/>
        <v>4.3867924528301884E-2</v>
      </c>
      <c r="K64" s="17"/>
      <c r="L64" s="17"/>
      <c r="M64" s="17"/>
      <c r="N64" s="17"/>
      <c r="O64" s="17"/>
      <c r="P64" s="17">
        <v>10</v>
      </c>
      <c r="Q64" s="17">
        <v>0</v>
      </c>
      <c r="R64" s="17"/>
      <c r="S64" s="17">
        <v>0</v>
      </c>
      <c r="T64" s="17"/>
      <c r="U64" s="17"/>
    </row>
    <row r="65" spans="1:21" x14ac:dyDescent="0.25">
      <c r="A65" s="2">
        <v>1810</v>
      </c>
      <c r="B65" s="2">
        <v>10</v>
      </c>
      <c r="C65" s="2">
        <f t="shared" si="4"/>
        <v>0.31000000000000022</v>
      </c>
      <c r="D65" s="21">
        <f t="shared" si="0"/>
        <v>0.14622641509433973</v>
      </c>
      <c r="E65" s="2">
        <f t="shared" si="1"/>
        <v>0.15500000000000011</v>
      </c>
      <c r="F65" s="22">
        <f t="shared" si="2"/>
        <v>7.3113207547169864E-2</v>
      </c>
      <c r="G65" s="72">
        <f t="shared" si="3"/>
        <v>4.7169811320754715E-3</v>
      </c>
      <c r="H65" s="80"/>
      <c r="I65" s="77">
        <v>1810</v>
      </c>
      <c r="J65" s="70">
        <f t="shared" si="5"/>
        <v>4.4811320754716978E-2</v>
      </c>
      <c r="K65" s="17"/>
      <c r="L65" s="17"/>
      <c r="M65" s="17"/>
      <c r="N65" s="17"/>
      <c r="O65" s="17"/>
      <c r="P65" s="17">
        <v>10</v>
      </c>
      <c r="Q65" s="17">
        <v>0</v>
      </c>
      <c r="R65" s="17"/>
      <c r="S65" s="17">
        <v>0</v>
      </c>
      <c r="T65" s="17"/>
      <c r="U65" s="17"/>
    </row>
    <row r="66" spans="1:21" x14ac:dyDescent="0.25">
      <c r="A66" s="2">
        <v>1811</v>
      </c>
      <c r="B66" s="2">
        <v>11</v>
      </c>
      <c r="C66" s="2">
        <f t="shared" si="4"/>
        <v>0.32100000000000023</v>
      </c>
      <c r="D66" s="21">
        <f t="shared" si="0"/>
        <v>0.15141509433962275</v>
      </c>
      <c r="E66" s="2">
        <f t="shared" si="1"/>
        <v>0.16050000000000011</v>
      </c>
      <c r="F66" s="22">
        <f t="shared" si="2"/>
        <v>7.5707547169811373E-2</v>
      </c>
      <c r="G66" s="72">
        <f t="shared" si="3"/>
        <v>5.1886792452830186E-3</v>
      </c>
      <c r="H66" s="80"/>
      <c r="I66" s="77">
        <v>1811</v>
      </c>
      <c r="J66" s="70">
        <f t="shared" si="5"/>
        <v>4.6226415094339619E-2</v>
      </c>
      <c r="K66" s="17"/>
      <c r="L66" s="17"/>
      <c r="M66" s="17"/>
      <c r="N66" s="17"/>
      <c r="O66" s="17"/>
      <c r="P66" s="17">
        <v>11</v>
      </c>
      <c r="Q66" s="17">
        <v>0</v>
      </c>
      <c r="R66" s="17"/>
      <c r="S66" s="17">
        <v>0</v>
      </c>
      <c r="T66" s="17"/>
      <c r="U66" s="17"/>
    </row>
    <row r="67" spans="1:21" x14ac:dyDescent="0.25">
      <c r="A67" s="2">
        <v>1812</v>
      </c>
      <c r="B67" s="2">
        <v>11</v>
      </c>
      <c r="C67" s="2">
        <f t="shared" si="4"/>
        <v>0.33200000000000024</v>
      </c>
      <c r="D67" s="21">
        <f t="shared" si="0"/>
        <v>0.15660377358490576</v>
      </c>
      <c r="E67" s="2">
        <f t="shared" si="1"/>
        <v>0.16600000000000012</v>
      </c>
      <c r="F67" s="22">
        <f t="shared" si="2"/>
        <v>7.8301886792452882E-2</v>
      </c>
      <c r="G67" s="72">
        <f t="shared" si="3"/>
        <v>5.1886792452830186E-3</v>
      </c>
      <c r="H67" s="80"/>
      <c r="I67" s="77">
        <v>1812</v>
      </c>
      <c r="J67" s="70">
        <f t="shared" si="5"/>
        <v>4.6698113207547166E-2</v>
      </c>
      <c r="K67" s="17"/>
      <c r="L67" s="17"/>
      <c r="M67" s="17"/>
      <c r="N67" s="17"/>
      <c r="O67" s="17"/>
      <c r="P67" s="17">
        <v>11</v>
      </c>
      <c r="Q67" s="17">
        <v>0</v>
      </c>
      <c r="R67" s="17"/>
      <c r="S67" s="17">
        <v>0</v>
      </c>
      <c r="T67" s="17"/>
      <c r="U67" s="17"/>
    </row>
    <row r="68" spans="1:21" x14ac:dyDescent="0.25">
      <c r="A68" s="2">
        <v>1813</v>
      </c>
      <c r="B68" s="2">
        <v>11</v>
      </c>
      <c r="C68" s="2">
        <f t="shared" si="4"/>
        <v>0.34300000000000025</v>
      </c>
      <c r="D68" s="21">
        <f t="shared" si="0"/>
        <v>0.16179245283018878</v>
      </c>
      <c r="E68" s="2">
        <f t="shared" si="1"/>
        <v>0.17150000000000012</v>
      </c>
      <c r="F68" s="22">
        <f t="shared" si="2"/>
        <v>8.0896226415094391E-2</v>
      </c>
      <c r="G68" s="72">
        <f t="shared" si="3"/>
        <v>5.1886792452830186E-3</v>
      </c>
      <c r="H68" s="80"/>
      <c r="I68" s="77">
        <v>1813</v>
      </c>
      <c r="J68" s="70">
        <f t="shared" si="5"/>
        <v>4.7641509433962261E-2</v>
      </c>
      <c r="K68" s="17"/>
      <c r="L68" s="17"/>
      <c r="M68" s="17"/>
      <c r="N68" s="17"/>
      <c r="O68" s="17"/>
      <c r="P68" s="17">
        <v>11</v>
      </c>
      <c r="Q68" s="17">
        <v>0</v>
      </c>
      <c r="R68" s="17"/>
      <c r="S68" s="17">
        <v>0</v>
      </c>
      <c r="T68" s="17"/>
      <c r="U68" s="17"/>
    </row>
    <row r="69" spans="1:21" x14ac:dyDescent="0.25">
      <c r="A69" s="2">
        <v>1814</v>
      </c>
      <c r="B69" s="2">
        <v>11</v>
      </c>
      <c r="C69" s="2">
        <f t="shared" si="4"/>
        <v>0.35400000000000026</v>
      </c>
      <c r="D69" s="21">
        <f t="shared" si="0"/>
        <v>0.1669811320754718</v>
      </c>
      <c r="E69" s="2">
        <f t="shared" si="1"/>
        <v>0.17700000000000013</v>
      </c>
      <c r="F69" s="22">
        <f t="shared" si="2"/>
        <v>8.34905660377359E-2</v>
      </c>
      <c r="G69" s="72">
        <f t="shared" si="3"/>
        <v>5.1886792452830186E-3</v>
      </c>
      <c r="H69" s="80"/>
      <c r="I69" s="77">
        <v>1814</v>
      </c>
      <c r="J69" s="70">
        <f t="shared" si="5"/>
        <v>4.8584905660377355E-2</v>
      </c>
      <c r="K69" s="17"/>
      <c r="L69" s="17"/>
      <c r="M69" s="17"/>
      <c r="N69" s="17"/>
      <c r="O69" s="17"/>
      <c r="P69" s="17">
        <v>11</v>
      </c>
      <c r="Q69" s="17">
        <v>0</v>
      </c>
      <c r="R69" s="17"/>
      <c r="S69" s="17">
        <v>0</v>
      </c>
      <c r="T69" s="17"/>
      <c r="U69" s="17"/>
    </row>
    <row r="70" spans="1:21" x14ac:dyDescent="0.25">
      <c r="A70" s="2">
        <v>1815</v>
      </c>
      <c r="B70" s="2">
        <v>12</v>
      </c>
      <c r="C70" s="2">
        <f t="shared" si="4"/>
        <v>0.36600000000000027</v>
      </c>
      <c r="D70" s="21">
        <f t="shared" si="0"/>
        <v>0.17264150943396239</v>
      </c>
      <c r="E70" s="2">
        <f t="shared" si="1"/>
        <v>0.18300000000000013</v>
      </c>
      <c r="F70" s="22">
        <f t="shared" si="2"/>
        <v>8.6320754716981196E-2</v>
      </c>
      <c r="G70" s="72">
        <f t="shared" si="3"/>
        <v>5.6603773584905656E-3</v>
      </c>
      <c r="H70" s="80"/>
      <c r="I70" s="77">
        <v>1815</v>
      </c>
      <c r="J70" s="70">
        <f t="shared" si="5"/>
        <v>4.9999999999999996E-2</v>
      </c>
      <c r="K70" s="17"/>
      <c r="L70" s="17"/>
      <c r="M70" s="17"/>
      <c r="N70" s="17"/>
      <c r="O70" s="17"/>
      <c r="P70" s="17">
        <v>12</v>
      </c>
      <c r="Q70" s="17">
        <v>0</v>
      </c>
      <c r="R70" s="17"/>
      <c r="S70" s="17">
        <v>0</v>
      </c>
      <c r="T70" s="17"/>
      <c r="U70" s="17"/>
    </row>
    <row r="71" spans="1:21" x14ac:dyDescent="0.25">
      <c r="A71" s="2">
        <v>1816</v>
      </c>
      <c r="B71" s="2">
        <v>13</v>
      </c>
      <c r="C71" s="2">
        <f t="shared" si="4"/>
        <v>0.37900000000000028</v>
      </c>
      <c r="D71" s="21">
        <f t="shared" ref="D71:D134" si="6">C71/$G$4</f>
        <v>0.1787735849056605</v>
      </c>
      <c r="E71" s="2">
        <f t="shared" ref="E71:E134" si="7">C71/2</f>
        <v>0.18950000000000014</v>
      </c>
      <c r="F71" s="22">
        <f t="shared" ref="F71:F134" si="8">E71/$G$4</f>
        <v>8.9386792452830252E-2</v>
      </c>
      <c r="G71" s="72">
        <f t="shared" ref="G71:G134" si="9">B71/(1000*$G$4)</f>
        <v>6.1320754716981136E-3</v>
      </c>
      <c r="H71" s="80"/>
      <c r="I71" s="77">
        <v>1816</v>
      </c>
      <c r="J71" s="70">
        <f t="shared" si="5"/>
        <v>5.1415094339622637E-2</v>
      </c>
      <c r="K71" s="17"/>
      <c r="L71" s="17"/>
      <c r="M71" s="17"/>
      <c r="N71" s="17"/>
      <c r="O71" s="17"/>
      <c r="P71" s="17">
        <v>13</v>
      </c>
      <c r="Q71" s="17">
        <v>0</v>
      </c>
      <c r="R71" s="17"/>
      <c r="S71" s="17">
        <v>0</v>
      </c>
      <c r="T71" s="17"/>
      <c r="U71" s="17"/>
    </row>
    <row r="72" spans="1:21" x14ac:dyDescent="0.25">
      <c r="A72" s="2">
        <v>1817</v>
      </c>
      <c r="B72" s="2">
        <v>14</v>
      </c>
      <c r="C72" s="2">
        <f t="shared" ref="C72:C135" si="10">C71+B72/1000</f>
        <v>0.39300000000000029</v>
      </c>
      <c r="D72" s="21">
        <f t="shared" si="6"/>
        <v>0.18537735849056616</v>
      </c>
      <c r="E72" s="2">
        <f t="shared" si="7"/>
        <v>0.19650000000000015</v>
      </c>
      <c r="F72" s="22">
        <f t="shared" si="8"/>
        <v>9.2688679245283082E-2</v>
      </c>
      <c r="G72" s="72">
        <f t="shared" si="9"/>
        <v>6.6037735849056606E-3</v>
      </c>
      <c r="H72" s="80"/>
      <c r="I72" s="77">
        <v>1817</v>
      </c>
      <c r="J72" s="70">
        <f t="shared" si="5"/>
        <v>5.3301886792452825E-2</v>
      </c>
      <c r="K72" s="17"/>
      <c r="L72" s="17"/>
      <c r="M72" s="17"/>
      <c r="N72" s="17"/>
      <c r="O72" s="17"/>
      <c r="P72" s="17">
        <v>14</v>
      </c>
      <c r="Q72" s="17">
        <v>0</v>
      </c>
      <c r="R72" s="17"/>
      <c r="S72" s="17">
        <v>0</v>
      </c>
      <c r="T72" s="17"/>
      <c r="U72" s="17"/>
    </row>
    <row r="73" spans="1:21" x14ac:dyDescent="0.25">
      <c r="A73" s="2">
        <v>1818</v>
      </c>
      <c r="B73" s="2">
        <v>14</v>
      </c>
      <c r="C73" s="2">
        <f t="shared" si="10"/>
        <v>0.40700000000000031</v>
      </c>
      <c r="D73" s="21">
        <f t="shared" si="6"/>
        <v>0.19198113207547182</v>
      </c>
      <c r="E73" s="2">
        <f t="shared" si="7"/>
        <v>0.20350000000000015</v>
      </c>
      <c r="F73" s="22">
        <f t="shared" si="8"/>
        <v>9.5990566037735911E-2</v>
      </c>
      <c r="G73" s="72">
        <f t="shared" si="9"/>
        <v>6.6037735849056606E-3</v>
      </c>
      <c r="H73" s="80"/>
      <c r="I73" s="77">
        <v>1818</v>
      </c>
      <c r="J73" s="70">
        <f t="shared" si="5"/>
        <v>5.5188679245283014E-2</v>
      </c>
      <c r="K73" s="17"/>
      <c r="L73" s="17"/>
      <c r="M73" s="17"/>
      <c r="N73" s="17"/>
      <c r="O73" s="17"/>
      <c r="P73" s="17">
        <v>14</v>
      </c>
      <c r="Q73" s="17">
        <v>0</v>
      </c>
      <c r="R73" s="17"/>
      <c r="S73" s="17">
        <v>0</v>
      </c>
      <c r="T73" s="17"/>
      <c r="U73" s="17"/>
    </row>
    <row r="74" spans="1:21" x14ac:dyDescent="0.25">
      <c r="A74" s="2">
        <v>1819</v>
      </c>
      <c r="B74" s="2">
        <v>14</v>
      </c>
      <c r="C74" s="2">
        <f t="shared" si="10"/>
        <v>0.42100000000000032</v>
      </c>
      <c r="D74" s="21">
        <f t="shared" si="6"/>
        <v>0.19858490566037751</v>
      </c>
      <c r="E74" s="2">
        <f t="shared" si="7"/>
        <v>0.21050000000000016</v>
      </c>
      <c r="F74" s="22">
        <f t="shared" si="8"/>
        <v>9.9292452830188754E-2</v>
      </c>
      <c r="G74" s="72">
        <f t="shared" si="9"/>
        <v>6.6037735849056606E-3</v>
      </c>
      <c r="H74" s="80"/>
      <c r="I74" s="77">
        <v>1819</v>
      </c>
      <c r="J74" s="70">
        <f t="shared" si="5"/>
        <v>5.7075471698113202E-2</v>
      </c>
      <c r="K74" s="17"/>
      <c r="L74" s="17"/>
      <c r="M74" s="17"/>
      <c r="N74" s="17"/>
      <c r="O74" s="17"/>
      <c r="P74" s="17">
        <v>14</v>
      </c>
      <c r="Q74" s="17">
        <v>0</v>
      </c>
      <c r="R74" s="17"/>
      <c r="S74" s="17">
        <v>0</v>
      </c>
      <c r="T74" s="17"/>
      <c r="U74" s="17"/>
    </row>
    <row r="75" spans="1:21" x14ac:dyDescent="0.25">
      <c r="A75" s="2">
        <v>1820</v>
      </c>
      <c r="B75" s="2">
        <v>14</v>
      </c>
      <c r="C75" s="2">
        <f t="shared" si="10"/>
        <v>0.43500000000000033</v>
      </c>
      <c r="D75" s="21">
        <f t="shared" si="6"/>
        <v>0.20518867924528317</v>
      </c>
      <c r="E75" s="2">
        <f t="shared" si="7"/>
        <v>0.21750000000000017</v>
      </c>
      <c r="F75" s="22">
        <f t="shared" si="8"/>
        <v>0.10259433962264158</v>
      </c>
      <c r="G75" s="72">
        <f t="shared" si="9"/>
        <v>6.6037735849056606E-3</v>
      </c>
      <c r="H75" s="80"/>
      <c r="I75" s="77">
        <v>1820</v>
      </c>
      <c r="J75" s="70">
        <f t="shared" si="5"/>
        <v>5.896226415094339E-2</v>
      </c>
      <c r="K75" s="17"/>
      <c r="L75" s="17"/>
      <c r="M75" s="17"/>
      <c r="N75" s="17"/>
      <c r="O75" s="17"/>
      <c r="P75" s="17">
        <v>14</v>
      </c>
      <c r="Q75" s="17">
        <v>0</v>
      </c>
      <c r="R75" s="17"/>
      <c r="S75" s="17">
        <v>0</v>
      </c>
      <c r="T75" s="17"/>
      <c r="U75" s="17"/>
    </row>
    <row r="76" spans="1:21" x14ac:dyDescent="0.25">
      <c r="A76" s="2">
        <v>1821</v>
      </c>
      <c r="B76" s="2">
        <v>14</v>
      </c>
      <c r="C76" s="2">
        <f t="shared" si="10"/>
        <v>0.44900000000000034</v>
      </c>
      <c r="D76" s="21">
        <f t="shared" si="6"/>
        <v>0.21179245283018883</v>
      </c>
      <c r="E76" s="2">
        <f t="shared" si="7"/>
        <v>0.22450000000000017</v>
      </c>
      <c r="F76" s="22">
        <f t="shared" si="8"/>
        <v>0.10589622641509441</v>
      </c>
      <c r="G76" s="72">
        <f t="shared" si="9"/>
        <v>6.6037735849056606E-3</v>
      </c>
      <c r="H76" s="80"/>
      <c r="I76" s="77">
        <v>1821</v>
      </c>
      <c r="J76" s="70">
        <f t="shared" si="5"/>
        <v>6.0377358490566031E-2</v>
      </c>
      <c r="K76" s="17"/>
      <c r="L76" s="17"/>
      <c r="M76" s="17"/>
      <c r="N76" s="17"/>
      <c r="O76" s="17"/>
      <c r="P76" s="17">
        <v>14</v>
      </c>
      <c r="Q76" s="17">
        <v>0</v>
      </c>
      <c r="R76" s="17"/>
      <c r="S76" s="17">
        <v>0</v>
      </c>
      <c r="T76" s="17"/>
      <c r="U76" s="17"/>
    </row>
    <row r="77" spans="1:21" x14ac:dyDescent="0.25">
      <c r="A77" s="2">
        <v>1822</v>
      </c>
      <c r="B77" s="2">
        <v>15</v>
      </c>
      <c r="C77" s="2">
        <f t="shared" si="10"/>
        <v>0.46400000000000036</v>
      </c>
      <c r="D77" s="21">
        <f t="shared" si="6"/>
        <v>0.21886792452830203</v>
      </c>
      <c r="E77" s="2">
        <f t="shared" si="7"/>
        <v>0.23200000000000018</v>
      </c>
      <c r="F77" s="22">
        <f t="shared" si="8"/>
        <v>0.10943396226415102</v>
      </c>
      <c r="G77" s="72">
        <f t="shared" si="9"/>
        <v>7.0754716981132077E-3</v>
      </c>
      <c r="H77" s="80"/>
      <c r="I77" s="77">
        <v>1822</v>
      </c>
      <c r="J77" s="70">
        <f t="shared" si="5"/>
        <v>6.226415094339622E-2</v>
      </c>
      <c r="K77" s="17"/>
      <c r="L77" s="17"/>
      <c r="M77" s="17"/>
      <c r="N77" s="17"/>
      <c r="O77" s="17"/>
      <c r="P77" s="17">
        <v>15</v>
      </c>
      <c r="Q77" s="17">
        <v>0</v>
      </c>
      <c r="R77" s="17"/>
      <c r="S77" s="17">
        <v>0</v>
      </c>
      <c r="T77" s="17"/>
      <c r="U77" s="17"/>
    </row>
    <row r="78" spans="1:21" x14ac:dyDescent="0.25">
      <c r="A78" s="2">
        <v>1823</v>
      </c>
      <c r="B78" s="2">
        <v>16</v>
      </c>
      <c r="C78" s="2">
        <f t="shared" si="10"/>
        <v>0.48000000000000037</v>
      </c>
      <c r="D78" s="21">
        <f t="shared" si="6"/>
        <v>0.22641509433962281</v>
      </c>
      <c r="E78" s="2">
        <f t="shared" si="7"/>
        <v>0.24000000000000019</v>
      </c>
      <c r="F78" s="22">
        <f t="shared" si="8"/>
        <v>0.11320754716981141</v>
      </c>
      <c r="G78" s="72">
        <f t="shared" si="9"/>
        <v>7.5471698113207548E-3</v>
      </c>
      <c r="H78" s="80"/>
      <c r="I78" s="77">
        <v>1823</v>
      </c>
      <c r="J78" s="70">
        <f t="shared" si="5"/>
        <v>6.4622641509433962E-2</v>
      </c>
      <c r="K78" s="17"/>
      <c r="L78" s="17"/>
      <c r="M78" s="17"/>
      <c r="N78" s="17"/>
      <c r="O78" s="17"/>
      <c r="P78" s="17">
        <v>16</v>
      </c>
      <c r="Q78" s="17">
        <v>0</v>
      </c>
      <c r="R78" s="17"/>
      <c r="S78" s="17">
        <v>0</v>
      </c>
      <c r="T78" s="17"/>
      <c r="U78" s="17"/>
    </row>
    <row r="79" spans="1:21" x14ac:dyDescent="0.25">
      <c r="A79" s="2">
        <v>1824</v>
      </c>
      <c r="B79" s="2">
        <v>16</v>
      </c>
      <c r="C79" s="2">
        <f t="shared" si="10"/>
        <v>0.49600000000000039</v>
      </c>
      <c r="D79" s="21">
        <f t="shared" si="6"/>
        <v>0.23396226415094357</v>
      </c>
      <c r="E79" s="2">
        <f t="shared" si="7"/>
        <v>0.24800000000000019</v>
      </c>
      <c r="F79" s="22">
        <f t="shared" si="8"/>
        <v>0.11698113207547178</v>
      </c>
      <c r="G79" s="72">
        <f t="shared" si="9"/>
        <v>7.5471698113207548E-3</v>
      </c>
      <c r="H79" s="80"/>
      <c r="I79" s="77">
        <v>1824</v>
      </c>
      <c r="J79" s="70">
        <f t="shared" si="5"/>
        <v>6.6981132075471697E-2</v>
      </c>
      <c r="K79" s="17"/>
      <c r="L79" s="17"/>
      <c r="M79" s="17"/>
      <c r="N79" s="17"/>
      <c r="O79" s="17"/>
      <c r="P79" s="17">
        <v>16</v>
      </c>
      <c r="Q79" s="17">
        <v>0</v>
      </c>
      <c r="R79" s="17"/>
      <c r="S79" s="17">
        <v>0</v>
      </c>
      <c r="T79" s="17"/>
      <c r="U79" s="17"/>
    </row>
    <row r="80" spans="1:21" x14ac:dyDescent="0.25">
      <c r="A80" s="2">
        <v>1825</v>
      </c>
      <c r="B80" s="2">
        <v>17</v>
      </c>
      <c r="C80" s="2">
        <f t="shared" si="10"/>
        <v>0.51300000000000034</v>
      </c>
      <c r="D80" s="21">
        <f t="shared" si="6"/>
        <v>0.24198113207547184</v>
      </c>
      <c r="E80" s="2">
        <f t="shared" si="7"/>
        <v>0.25650000000000017</v>
      </c>
      <c r="F80" s="22">
        <f t="shared" si="8"/>
        <v>0.12099056603773592</v>
      </c>
      <c r="G80" s="72">
        <f t="shared" si="9"/>
        <v>8.0188679245283018E-3</v>
      </c>
      <c r="H80" s="80"/>
      <c r="I80" s="77">
        <v>1825</v>
      </c>
      <c r="J80" s="70">
        <f t="shared" ref="J80:J143" si="11">SUM(G71:G80)</f>
        <v>6.9339622641509432E-2</v>
      </c>
      <c r="K80" s="17"/>
      <c r="L80" s="17"/>
      <c r="M80" s="17"/>
      <c r="N80" s="17"/>
      <c r="O80" s="17"/>
      <c r="P80" s="17">
        <v>17</v>
      </c>
      <c r="Q80" s="17">
        <v>0</v>
      </c>
      <c r="R80" s="17"/>
      <c r="S80" s="17">
        <v>0</v>
      </c>
      <c r="T80" s="17"/>
      <c r="U80" s="17"/>
    </row>
    <row r="81" spans="1:21" x14ac:dyDescent="0.25">
      <c r="A81" s="2">
        <v>1826</v>
      </c>
      <c r="B81" s="2">
        <v>17</v>
      </c>
      <c r="C81" s="2">
        <f t="shared" si="10"/>
        <v>0.53000000000000036</v>
      </c>
      <c r="D81" s="21">
        <f t="shared" si="6"/>
        <v>0.25000000000000017</v>
      </c>
      <c r="E81" s="2">
        <f t="shared" si="7"/>
        <v>0.26500000000000018</v>
      </c>
      <c r="F81" s="22">
        <f t="shared" si="8"/>
        <v>0.12500000000000008</v>
      </c>
      <c r="G81" s="72">
        <f t="shared" si="9"/>
        <v>8.0188679245283018E-3</v>
      </c>
      <c r="H81" s="80"/>
      <c r="I81" s="77">
        <v>1826</v>
      </c>
      <c r="J81" s="70">
        <f t="shared" si="11"/>
        <v>7.1226415094339621E-2</v>
      </c>
      <c r="K81" s="17"/>
      <c r="L81" s="17"/>
      <c r="M81" s="17"/>
      <c r="N81" s="17"/>
      <c r="O81" s="17"/>
      <c r="P81" s="17">
        <v>17</v>
      </c>
      <c r="Q81" s="17">
        <v>0</v>
      </c>
      <c r="R81" s="17"/>
      <c r="S81" s="17">
        <v>0</v>
      </c>
      <c r="T81" s="17"/>
      <c r="U81" s="17"/>
    </row>
    <row r="82" spans="1:21" x14ac:dyDescent="0.25">
      <c r="A82" s="2">
        <v>1827</v>
      </c>
      <c r="B82" s="2">
        <v>18</v>
      </c>
      <c r="C82" s="2">
        <f t="shared" si="10"/>
        <v>0.54800000000000038</v>
      </c>
      <c r="D82" s="21">
        <f t="shared" si="6"/>
        <v>0.25849056603773601</v>
      </c>
      <c r="E82" s="2">
        <f t="shared" si="7"/>
        <v>0.27400000000000019</v>
      </c>
      <c r="F82" s="22">
        <f t="shared" si="8"/>
        <v>0.12924528301886801</v>
      </c>
      <c r="G82" s="72">
        <f t="shared" si="9"/>
        <v>8.4905660377358489E-3</v>
      </c>
      <c r="H82" s="80"/>
      <c r="I82" s="77">
        <v>1827</v>
      </c>
      <c r="J82" s="70">
        <f t="shared" si="11"/>
        <v>7.3113207547169809E-2</v>
      </c>
      <c r="K82" s="17"/>
      <c r="L82" s="17"/>
      <c r="M82" s="17"/>
      <c r="N82" s="17"/>
      <c r="O82" s="17"/>
      <c r="P82" s="17">
        <v>18</v>
      </c>
      <c r="Q82" s="17">
        <v>0</v>
      </c>
      <c r="R82" s="17"/>
      <c r="S82" s="17">
        <v>0</v>
      </c>
      <c r="T82" s="17"/>
      <c r="U82" s="17"/>
    </row>
    <row r="83" spans="1:21" x14ac:dyDescent="0.25">
      <c r="A83" s="2">
        <v>1828</v>
      </c>
      <c r="B83" s="2">
        <v>18</v>
      </c>
      <c r="C83" s="2">
        <f t="shared" si="10"/>
        <v>0.56600000000000039</v>
      </c>
      <c r="D83" s="21">
        <f t="shared" si="6"/>
        <v>0.26698113207547186</v>
      </c>
      <c r="E83" s="2">
        <f t="shared" si="7"/>
        <v>0.2830000000000002</v>
      </c>
      <c r="F83" s="22">
        <f t="shared" si="8"/>
        <v>0.13349056603773593</v>
      </c>
      <c r="G83" s="72">
        <f t="shared" si="9"/>
        <v>8.4905660377358489E-3</v>
      </c>
      <c r="H83" s="80"/>
      <c r="I83" s="77">
        <v>1828</v>
      </c>
      <c r="J83" s="70">
        <f t="shared" si="11"/>
        <v>7.4999999999999997E-2</v>
      </c>
      <c r="K83" s="17"/>
      <c r="L83" s="17"/>
      <c r="M83" s="17"/>
      <c r="N83" s="17"/>
      <c r="O83" s="17"/>
      <c r="P83" s="17">
        <v>18</v>
      </c>
      <c r="Q83" s="17">
        <v>0</v>
      </c>
      <c r="R83" s="17"/>
      <c r="S83" s="17">
        <v>0</v>
      </c>
      <c r="T83" s="17"/>
      <c r="U83" s="17"/>
    </row>
    <row r="84" spans="1:21" x14ac:dyDescent="0.25">
      <c r="A84" s="2">
        <v>1829</v>
      </c>
      <c r="B84" s="2">
        <v>18</v>
      </c>
      <c r="C84" s="2">
        <f t="shared" si="10"/>
        <v>0.58400000000000041</v>
      </c>
      <c r="D84" s="21">
        <f t="shared" si="6"/>
        <v>0.27547169811320771</v>
      </c>
      <c r="E84" s="2">
        <f t="shared" si="7"/>
        <v>0.2920000000000002</v>
      </c>
      <c r="F84" s="22">
        <f t="shared" si="8"/>
        <v>0.13773584905660385</v>
      </c>
      <c r="G84" s="72">
        <f t="shared" si="9"/>
        <v>8.4905660377358489E-3</v>
      </c>
      <c r="H84" s="80"/>
      <c r="I84" s="77">
        <v>1829</v>
      </c>
      <c r="J84" s="70">
        <f t="shared" si="11"/>
        <v>7.6886792452830185E-2</v>
      </c>
      <c r="K84" s="17"/>
      <c r="L84" s="17"/>
      <c r="M84" s="17"/>
      <c r="N84" s="17"/>
      <c r="O84" s="17"/>
      <c r="P84" s="17">
        <v>18</v>
      </c>
      <c r="Q84" s="17">
        <v>0</v>
      </c>
      <c r="R84" s="17"/>
      <c r="S84" s="17">
        <v>0</v>
      </c>
      <c r="T84" s="17"/>
      <c r="U84" s="17"/>
    </row>
    <row r="85" spans="1:21" x14ac:dyDescent="0.25">
      <c r="A85" s="2">
        <v>1830</v>
      </c>
      <c r="B85" s="2">
        <v>24</v>
      </c>
      <c r="C85" s="2">
        <f t="shared" si="10"/>
        <v>0.60800000000000043</v>
      </c>
      <c r="D85" s="21">
        <f t="shared" si="6"/>
        <v>0.28679245283018889</v>
      </c>
      <c r="E85" s="2">
        <f t="shared" si="7"/>
        <v>0.30400000000000021</v>
      </c>
      <c r="F85" s="22">
        <f t="shared" si="8"/>
        <v>0.14339622641509445</v>
      </c>
      <c r="G85" s="72">
        <f t="shared" si="9"/>
        <v>1.1320754716981131E-2</v>
      </c>
      <c r="H85" s="80"/>
      <c r="I85" s="77">
        <v>1830</v>
      </c>
      <c r="J85" s="70">
        <f t="shared" si="11"/>
        <v>8.1603773584905656E-2</v>
      </c>
      <c r="K85" s="17"/>
      <c r="L85" s="17"/>
      <c r="M85" s="17"/>
      <c r="N85" s="17"/>
      <c r="O85" s="17"/>
      <c r="P85" s="17">
        <v>24</v>
      </c>
      <c r="Q85" s="17">
        <v>0</v>
      </c>
      <c r="R85" s="17"/>
      <c r="S85" s="17">
        <v>0</v>
      </c>
      <c r="T85" s="17"/>
      <c r="U85" s="17"/>
    </row>
    <row r="86" spans="1:21" x14ac:dyDescent="0.25">
      <c r="A86" s="2">
        <v>1831</v>
      </c>
      <c r="B86" s="2">
        <v>23</v>
      </c>
      <c r="C86" s="2">
        <f t="shared" si="10"/>
        <v>0.63100000000000045</v>
      </c>
      <c r="D86" s="21">
        <f t="shared" si="6"/>
        <v>0.29764150943396245</v>
      </c>
      <c r="E86" s="2">
        <f t="shared" si="7"/>
        <v>0.31550000000000022</v>
      </c>
      <c r="F86" s="22">
        <f t="shared" si="8"/>
        <v>0.14882075471698122</v>
      </c>
      <c r="G86" s="72">
        <f t="shared" si="9"/>
        <v>1.0849056603773584E-2</v>
      </c>
      <c r="H86" s="80"/>
      <c r="I86" s="77">
        <v>1831</v>
      </c>
      <c r="J86" s="70">
        <f t="shared" si="11"/>
        <v>8.584905660377358E-2</v>
      </c>
      <c r="K86" s="17"/>
      <c r="L86" s="17"/>
      <c r="M86" s="17"/>
      <c r="N86" s="17"/>
      <c r="O86" s="17"/>
      <c r="P86" s="17">
        <v>23</v>
      </c>
      <c r="Q86" s="17">
        <v>0</v>
      </c>
      <c r="R86" s="17"/>
      <c r="S86" s="17">
        <v>0</v>
      </c>
      <c r="T86" s="17"/>
      <c r="U86" s="17"/>
    </row>
    <row r="87" spans="1:21" x14ac:dyDescent="0.25">
      <c r="A87" s="2">
        <v>1832</v>
      </c>
      <c r="B87" s="2">
        <v>23</v>
      </c>
      <c r="C87" s="2">
        <f t="shared" si="10"/>
        <v>0.65400000000000047</v>
      </c>
      <c r="D87" s="21">
        <f t="shared" si="6"/>
        <v>0.30849056603773606</v>
      </c>
      <c r="E87" s="2">
        <f t="shared" si="7"/>
        <v>0.32700000000000023</v>
      </c>
      <c r="F87" s="22">
        <f t="shared" si="8"/>
        <v>0.15424528301886803</v>
      </c>
      <c r="G87" s="72">
        <f t="shared" si="9"/>
        <v>1.0849056603773584E-2</v>
      </c>
      <c r="H87" s="80"/>
      <c r="I87" s="77">
        <v>1832</v>
      </c>
      <c r="J87" s="70">
        <f t="shared" si="11"/>
        <v>8.9622641509433956E-2</v>
      </c>
      <c r="K87" s="17"/>
      <c r="L87" s="17"/>
      <c r="M87" s="17"/>
      <c r="N87" s="17"/>
      <c r="O87" s="17"/>
      <c r="P87" s="17">
        <v>23</v>
      </c>
      <c r="Q87" s="17">
        <v>0</v>
      </c>
      <c r="R87" s="17"/>
      <c r="S87" s="17">
        <v>0</v>
      </c>
      <c r="T87" s="17"/>
      <c r="U87" s="17"/>
    </row>
    <row r="88" spans="1:21" x14ac:dyDescent="0.25">
      <c r="A88" s="2">
        <v>1833</v>
      </c>
      <c r="B88" s="2">
        <v>24</v>
      </c>
      <c r="C88" s="2">
        <f t="shared" si="10"/>
        <v>0.67800000000000049</v>
      </c>
      <c r="D88" s="21">
        <f t="shared" si="6"/>
        <v>0.31981132075471719</v>
      </c>
      <c r="E88" s="2">
        <f t="shared" si="7"/>
        <v>0.33900000000000025</v>
      </c>
      <c r="F88" s="22">
        <f t="shared" si="8"/>
        <v>0.15990566037735859</v>
      </c>
      <c r="G88" s="72">
        <f t="shared" si="9"/>
        <v>1.1320754716981131E-2</v>
      </c>
      <c r="H88" s="80"/>
      <c r="I88" s="77">
        <v>1833</v>
      </c>
      <c r="J88" s="70">
        <f t="shared" si="11"/>
        <v>9.3396226415094333E-2</v>
      </c>
      <c r="K88" s="17"/>
      <c r="L88" s="17"/>
      <c r="M88" s="17"/>
      <c r="N88" s="17"/>
      <c r="O88" s="17"/>
      <c r="P88" s="17">
        <v>24</v>
      </c>
      <c r="Q88" s="17">
        <v>0</v>
      </c>
      <c r="R88" s="17"/>
      <c r="S88" s="17">
        <v>0</v>
      </c>
      <c r="T88" s="17"/>
      <c r="U88" s="17"/>
    </row>
    <row r="89" spans="1:21" x14ac:dyDescent="0.25">
      <c r="A89" s="2">
        <v>1834</v>
      </c>
      <c r="B89" s="2">
        <v>24</v>
      </c>
      <c r="C89" s="2">
        <f t="shared" si="10"/>
        <v>0.70200000000000051</v>
      </c>
      <c r="D89" s="21">
        <f t="shared" si="6"/>
        <v>0.33113207547169832</v>
      </c>
      <c r="E89" s="2">
        <f t="shared" si="7"/>
        <v>0.35100000000000026</v>
      </c>
      <c r="F89" s="22">
        <f t="shared" si="8"/>
        <v>0.16556603773584916</v>
      </c>
      <c r="G89" s="72">
        <f t="shared" si="9"/>
        <v>1.1320754716981131E-2</v>
      </c>
      <c r="H89" s="80"/>
      <c r="I89" s="77">
        <v>1834</v>
      </c>
      <c r="J89" s="70">
        <f t="shared" si="11"/>
        <v>9.7169811320754709E-2</v>
      </c>
      <c r="K89" s="17"/>
      <c r="L89" s="17"/>
      <c r="M89" s="17"/>
      <c r="N89" s="17"/>
      <c r="O89" s="17"/>
      <c r="P89" s="17">
        <v>24</v>
      </c>
      <c r="Q89" s="17">
        <v>0</v>
      </c>
      <c r="R89" s="17"/>
      <c r="S89" s="17">
        <v>0</v>
      </c>
      <c r="T89" s="17"/>
      <c r="U89" s="17"/>
    </row>
    <row r="90" spans="1:21" x14ac:dyDescent="0.25">
      <c r="A90" s="2">
        <v>1835</v>
      </c>
      <c r="B90" s="2">
        <v>25</v>
      </c>
      <c r="C90" s="2">
        <f t="shared" si="10"/>
        <v>0.72700000000000053</v>
      </c>
      <c r="D90" s="21">
        <f t="shared" si="6"/>
        <v>0.34292452830188702</v>
      </c>
      <c r="E90" s="2">
        <f t="shared" si="7"/>
        <v>0.36350000000000027</v>
      </c>
      <c r="F90" s="22">
        <f t="shared" si="8"/>
        <v>0.17146226415094351</v>
      </c>
      <c r="G90" s="72">
        <f t="shared" si="9"/>
        <v>1.179245283018868E-2</v>
      </c>
      <c r="H90" s="80"/>
      <c r="I90" s="77">
        <v>1835</v>
      </c>
      <c r="J90" s="70">
        <f t="shared" si="11"/>
        <v>0.10094339622641509</v>
      </c>
      <c r="K90" s="17"/>
      <c r="L90" s="17"/>
      <c r="M90" s="17"/>
      <c r="N90" s="17"/>
      <c r="O90" s="17"/>
      <c r="P90" s="17">
        <v>25</v>
      </c>
      <c r="Q90" s="17">
        <v>0</v>
      </c>
      <c r="R90" s="17"/>
      <c r="S90" s="17">
        <v>0</v>
      </c>
      <c r="T90" s="17"/>
      <c r="U90" s="17"/>
    </row>
    <row r="91" spans="1:21" x14ac:dyDescent="0.25">
      <c r="A91" s="2">
        <v>1836</v>
      </c>
      <c r="B91" s="2">
        <v>29</v>
      </c>
      <c r="C91" s="2">
        <f t="shared" si="10"/>
        <v>0.75600000000000056</v>
      </c>
      <c r="D91" s="21">
        <f t="shared" si="6"/>
        <v>0.35660377358490591</v>
      </c>
      <c r="E91" s="2">
        <f t="shared" si="7"/>
        <v>0.37800000000000028</v>
      </c>
      <c r="F91" s="22">
        <f t="shared" si="8"/>
        <v>0.17830188679245296</v>
      </c>
      <c r="G91" s="72">
        <f t="shared" si="9"/>
        <v>1.3679245283018868E-2</v>
      </c>
      <c r="H91" s="80"/>
      <c r="I91" s="77">
        <v>1836</v>
      </c>
      <c r="J91" s="70">
        <f t="shared" si="11"/>
        <v>0.10660377358490565</v>
      </c>
      <c r="K91" s="17"/>
      <c r="L91" s="17"/>
      <c r="M91" s="17"/>
      <c r="N91" s="17"/>
      <c r="O91" s="17"/>
      <c r="P91" s="17">
        <v>29</v>
      </c>
      <c r="Q91" s="17">
        <v>0</v>
      </c>
      <c r="R91" s="17"/>
      <c r="S91" s="17">
        <v>0</v>
      </c>
      <c r="T91" s="17"/>
      <c r="U91" s="17"/>
    </row>
    <row r="92" spans="1:21" x14ac:dyDescent="0.25">
      <c r="A92" s="2">
        <v>1837</v>
      </c>
      <c r="B92" s="2">
        <v>29</v>
      </c>
      <c r="C92" s="2">
        <f t="shared" si="10"/>
        <v>0.78500000000000059</v>
      </c>
      <c r="D92" s="21">
        <f t="shared" si="6"/>
        <v>0.37028301886792481</v>
      </c>
      <c r="E92" s="2">
        <f t="shared" si="7"/>
        <v>0.39250000000000029</v>
      </c>
      <c r="F92" s="22">
        <f t="shared" si="8"/>
        <v>0.1851415094339624</v>
      </c>
      <c r="G92" s="72">
        <f t="shared" si="9"/>
        <v>1.3679245283018868E-2</v>
      </c>
      <c r="H92" s="80"/>
      <c r="I92" s="77">
        <v>1837</v>
      </c>
      <c r="J92" s="70">
        <f t="shared" si="11"/>
        <v>0.11179245283018867</v>
      </c>
      <c r="K92" s="17"/>
      <c r="L92" s="17"/>
      <c r="M92" s="17"/>
      <c r="N92" s="17"/>
      <c r="O92" s="17"/>
      <c r="P92" s="17">
        <v>29</v>
      </c>
      <c r="Q92" s="17">
        <v>0</v>
      </c>
      <c r="R92" s="17"/>
      <c r="S92" s="17">
        <v>0</v>
      </c>
      <c r="T92" s="17"/>
      <c r="U92" s="17"/>
    </row>
    <row r="93" spans="1:21" x14ac:dyDescent="0.25">
      <c r="A93" s="2">
        <v>1838</v>
      </c>
      <c r="B93" s="2">
        <v>30</v>
      </c>
      <c r="C93" s="2">
        <f t="shared" si="10"/>
        <v>0.81500000000000061</v>
      </c>
      <c r="D93" s="21">
        <f t="shared" si="6"/>
        <v>0.38443396226415122</v>
      </c>
      <c r="E93" s="2">
        <f t="shared" si="7"/>
        <v>0.40750000000000031</v>
      </c>
      <c r="F93" s="22">
        <f t="shared" si="8"/>
        <v>0.19221698113207561</v>
      </c>
      <c r="G93" s="72">
        <f t="shared" si="9"/>
        <v>1.4150943396226415E-2</v>
      </c>
      <c r="H93" s="80"/>
      <c r="I93" s="77">
        <v>1838</v>
      </c>
      <c r="J93" s="70">
        <f t="shared" si="11"/>
        <v>0.11745283018867923</v>
      </c>
      <c r="K93" s="17"/>
      <c r="L93" s="17"/>
      <c r="M93" s="17"/>
      <c r="N93" s="17"/>
      <c r="O93" s="17"/>
      <c r="P93" s="17">
        <v>30</v>
      </c>
      <c r="Q93" s="17">
        <v>0</v>
      </c>
      <c r="R93" s="17"/>
      <c r="S93" s="17">
        <v>0</v>
      </c>
      <c r="T93" s="17"/>
      <c r="U93" s="17"/>
    </row>
    <row r="94" spans="1:21" x14ac:dyDescent="0.25">
      <c r="A94" s="2">
        <v>1839</v>
      </c>
      <c r="B94" s="2">
        <v>31</v>
      </c>
      <c r="C94" s="2">
        <f t="shared" si="10"/>
        <v>0.84600000000000064</v>
      </c>
      <c r="D94" s="21">
        <f t="shared" si="6"/>
        <v>0.39905660377358521</v>
      </c>
      <c r="E94" s="2">
        <f t="shared" si="7"/>
        <v>0.42300000000000032</v>
      </c>
      <c r="F94" s="22">
        <f t="shared" si="8"/>
        <v>0.1995283018867926</v>
      </c>
      <c r="G94" s="72">
        <f t="shared" si="9"/>
        <v>1.4622641509433962E-2</v>
      </c>
      <c r="H94" s="80"/>
      <c r="I94" s="77">
        <v>1839</v>
      </c>
      <c r="J94" s="70">
        <f t="shared" si="11"/>
        <v>0.12358490566037734</v>
      </c>
      <c r="K94" s="17"/>
      <c r="L94" s="17"/>
      <c r="M94" s="17"/>
      <c r="N94" s="17"/>
      <c r="O94" s="17"/>
      <c r="P94" s="17">
        <v>31</v>
      </c>
      <c r="Q94" s="17">
        <v>0</v>
      </c>
      <c r="R94" s="17"/>
      <c r="S94" s="17">
        <v>0</v>
      </c>
      <c r="T94" s="17"/>
      <c r="U94" s="17"/>
    </row>
    <row r="95" spans="1:21" x14ac:dyDescent="0.25">
      <c r="A95" s="2">
        <v>1840</v>
      </c>
      <c r="B95" s="2">
        <v>33</v>
      </c>
      <c r="C95" s="2">
        <f t="shared" si="10"/>
        <v>0.87900000000000067</v>
      </c>
      <c r="D95" s="21">
        <f t="shared" si="6"/>
        <v>0.41462264150943423</v>
      </c>
      <c r="E95" s="2">
        <f t="shared" si="7"/>
        <v>0.43950000000000033</v>
      </c>
      <c r="F95" s="22">
        <f t="shared" si="8"/>
        <v>0.20731132075471712</v>
      </c>
      <c r="G95" s="72">
        <f t="shared" si="9"/>
        <v>1.5566037735849057E-2</v>
      </c>
      <c r="H95" s="80"/>
      <c r="I95" s="77">
        <v>1840</v>
      </c>
      <c r="J95" s="70">
        <f t="shared" si="11"/>
        <v>0.12783018867924528</v>
      </c>
      <c r="K95" s="17"/>
      <c r="L95" s="17"/>
      <c r="M95" s="17"/>
      <c r="N95" s="17"/>
      <c r="O95" s="17"/>
      <c r="P95" s="17">
        <v>33</v>
      </c>
      <c r="Q95" s="17">
        <v>0</v>
      </c>
      <c r="R95" s="17"/>
      <c r="S95" s="17">
        <v>0</v>
      </c>
      <c r="T95" s="17"/>
      <c r="U95" s="17"/>
    </row>
    <row r="96" spans="1:21" x14ac:dyDescent="0.25">
      <c r="A96" s="2">
        <v>1841</v>
      </c>
      <c r="B96" s="2">
        <v>34</v>
      </c>
      <c r="C96" s="2">
        <f t="shared" si="10"/>
        <v>0.9130000000000007</v>
      </c>
      <c r="D96" s="21">
        <f t="shared" si="6"/>
        <v>0.43066037735849089</v>
      </c>
      <c r="E96" s="2">
        <f t="shared" si="7"/>
        <v>0.45650000000000035</v>
      </c>
      <c r="F96" s="22">
        <f t="shared" si="8"/>
        <v>0.21533018867924544</v>
      </c>
      <c r="G96" s="72">
        <f t="shared" si="9"/>
        <v>1.6037735849056604E-2</v>
      </c>
      <c r="H96" s="80"/>
      <c r="I96" s="77">
        <v>1841</v>
      </c>
      <c r="J96" s="70">
        <f t="shared" si="11"/>
        <v>0.1330188679245283</v>
      </c>
      <c r="K96" s="17"/>
      <c r="L96" s="17"/>
      <c r="M96" s="17"/>
      <c r="N96" s="17"/>
      <c r="O96" s="17"/>
      <c r="P96" s="17">
        <v>34</v>
      </c>
      <c r="Q96" s="17">
        <v>0</v>
      </c>
      <c r="R96" s="17"/>
      <c r="S96" s="17">
        <v>0</v>
      </c>
      <c r="T96" s="17"/>
      <c r="U96" s="17"/>
    </row>
    <row r="97" spans="1:21" x14ac:dyDescent="0.25">
      <c r="A97" s="2">
        <v>1842</v>
      </c>
      <c r="B97" s="2">
        <v>36</v>
      </c>
      <c r="C97" s="2">
        <f t="shared" si="10"/>
        <v>0.94900000000000073</v>
      </c>
      <c r="D97" s="21">
        <f t="shared" si="6"/>
        <v>0.44764150943396258</v>
      </c>
      <c r="E97" s="2">
        <f t="shared" si="7"/>
        <v>0.47450000000000037</v>
      </c>
      <c r="F97" s="22">
        <f t="shared" si="8"/>
        <v>0.22382075471698129</v>
      </c>
      <c r="G97" s="72">
        <f t="shared" si="9"/>
        <v>1.6981132075471698E-2</v>
      </c>
      <c r="H97" s="80"/>
      <c r="I97" s="77">
        <v>1842</v>
      </c>
      <c r="J97" s="70">
        <f t="shared" si="11"/>
        <v>0.13915094339622641</v>
      </c>
      <c r="K97" s="17"/>
      <c r="L97" s="17"/>
      <c r="M97" s="17"/>
      <c r="N97" s="17"/>
      <c r="O97" s="17"/>
      <c r="P97" s="17">
        <v>36</v>
      </c>
      <c r="Q97" s="17">
        <v>0</v>
      </c>
      <c r="R97" s="17"/>
      <c r="S97" s="17">
        <v>0</v>
      </c>
      <c r="T97" s="17"/>
      <c r="U97" s="17"/>
    </row>
    <row r="98" spans="1:21" x14ac:dyDescent="0.25">
      <c r="A98" s="2">
        <v>1843</v>
      </c>
      <c r="B98" s="2">
        <v>37</v>
      </c>
      <c r="C98" s="2">
        <f t="shared" si="10"/>
        <v>0.98600000000000076</v>
      </c>
      <c r="D98" s="21">
        <f t="shared" si="6"/>
        <v>0.46509433962264185</v>
      </c>
      <c r="E98" s="2">
        <f t="shared" si="7"/>
        <v>0.49300000000000038</v>
      </c>
      <c r="F98" s="22">
        <f t="shared" si="8"/>
        <v>0.23254716981132093</v>
      </c>
      <c r="G98" s="72">
        <f t="shared" si="9"/>
        <v>1.7452830188679245E-2</v>
      </c>
      <c r="H98" s="80"/>
      <c r="I98" s="77">
        <v>1843</v>
      </c>
      <c r="J98" s="70">
        <f t="shared" si="11"/>
        <v>0.14528301886792452</v>
      </c>
      <c r="K98" s="17"/>
      <c r="L98" s="17"/>
      <c r="M98" s="17"/>
      <c r="N98" s="17"/>
      <c r="O98" s="17"/>
      <c r="P98" s="17">
        <v>37</v>
      </c>
      <c r="Q98" s="17">
        <v>0</v>
      </c>
      <c r="R98" s="17"/>
      <c r="S98" s="17">
        <v>0</v>
      </c>
      <c r="T98" s="17"/>
      <c r="U98" s="17"/>
    </row>
    <row r="99" spans="1:21" x14ac:dyDescent="0.25">
      <c r="A99" s="2">
        <v>1844</v>
      </c>
      <c r="B99" s="2">
        <v>39</v>
      </c>
      <c r="C99" s="2">
        <f t="shared" si="10"/>
        <v>1.0250000000000008</v>
      </c>
      <c r="D99" s="21">
        <f t="shared" si="6"/>
        <v>0.48349056603773621</v>
      </c>
      <c r="E99" s="2">
        <f t="shared" si="7"/>
        <v>0.5125000000000004</v>
      </c>
      <c r="F99" s="22">
        <f t="shared" si="8"/>
        <v>0.24174528301886811</v>
      </c>
      <c r="G99" s="72">
        <f t="shared" si="9"/>
        <v>1.8396226415094339E-2</v>
      </c>
      <c r="H99" s="80"/>
      <c r="I99" s="77">
        <v>1844</v>
      </c>
      <c r="J99" s="70">
        <f t="shared" si="11"/>
        <v>0.15235849056603773</v>
      </c>
      <c r="K99" s="17"/>
      <c r="L99" s="17"/>
      <c r="M99" s="17"/>
      <c r="N99" s="17"/>
      <c r="O99" s="17"/>
      <c r="P99" s="17">
        <v>39</v>
      </c>
      <c r="Q99" s="17">
        <v>0</v>
      </c>
      <c r="R99" s="17"/>
      <c r="S99" s="17">
        <v>0</v>
      </c>
      <c r="T99" s="17"/>
      <c r="U99" s="17"/>
    </row>
    <row r="100" spans="1:21" x14ac:dyDescent="0.25">
      <c r="A100" s="2">
        <v>1845</v>
      </c>
      <c r="B100" s="2">
        <v>43</v>
      </c>
      <c r="C100" s="2">
        <f t="shared" si="10"/>
        <v>1.0680000000000007</v>
      </c>
      <c r="D100" s="21">
        <f t="shared" si="6"/>
        <v>0.50377358490566071</v>
      </c>
      <c r="E100" s="2">
        <f t="shared" si="7"/>
        <v>0.53400000000000036</v>
      </c>
      <c r="F100" s="22">
        <f t="shared" si="8"/>
        <v>0.25188679245283035</v>
      </c>
      <c r="G100" s="72">
        <f t="shared" si="9"/>
        <v>2.0283018867924527E-2</v>
      </c>
      <c r="H100" s="80"/>
      <c r="I100" s="77">
        <v>1845</v>
      </c>
      <c r="J100" s="70">
        <f t="shared" si="11"/>
        <v>0.16084905660377358</v>
      </c>
      <c r="K100" s="17"/>
      <c r="L100" s="17"/>
      <c r="M100" s="17"/>
      <c r="N100" s="17"/>
      <c r="O100" s="17"/>
      <c r="P100" s="17">
        <v>43</v>
      </c>
      <c r="Q100" s="17">
        <v>0</v>
      </c>
      <c r="R100" s="17"/>
      <c r="S100" s="17">
        <v>0</v>
      </c>
      <c r="T100" s="17"/>
      <c r="U100" s="17"/>
    </row>
    <row r="101" spans="1:21" x14ac:dyDescent="0.25">
      <c r="A101" s="2">
        <v>1846</v>
      </c>
      <c r="B101" s="2">
        <v>43</v>
      </c>
      <c r="C101" s="2">
        <f t="shared" si="10"/>
        <v>1.1110000000000007</v>
      </c>
      <c r="D101" s="21">
        <f t="shared" si="6"/>
        <v>0.52405660377358521</v>
      </c>
      <c r="E101" s="2">
        <f t="shared" si="7"/>
        <v>0.55550000000000033</v>
      </c>
      <c r="F101" s="22">
        <f t="shared" si="8"/>
        <v>0.2620283018867926</v>
      </c>
      <c r="G101" s="72">
        <f t="shared" si="9"/>
        <v>2.0283018867924527E-2</v>
      </c>
      <c r="H101" s="80"/>
      <c r="I101" s="77">
        <v>1846</v>
      </c>
      <c r="J101" s="70">
        <f t="shared" si="11"/>
        <v>0.16745283018867924</v>
      </c>
      <c r="K101" s="17"/>
      <c r="L101" s="17"/>
      <c r="M101" s="17"/>
      <c r="N101" s="17"/>
      <c r="O101" s="17"/>
      <c r="P101" s="17">
        <v>43</v>
      </c>
      <c r="Q101" s="17">
        <v>0</v>
      </c>
      <c r="R101" s="17"/>
      <c r="S101" s="17">
        <v>0</v>
      </c>
      <c r="T101" s="17"/>
      <c r="U101" s="17"/>
    </row>
    <row r="102" spans="1:21" x14ac:dyDescent="0.25">
      <c r="A102" s="2">
        <v>1847</v>
      </c>
      <c r="B102" s="2">
        <v>46</v>
      </c>
      <c r="C102" s="2">
        <f t="shared" si="10"/>
        <v>1.1570000000000007</v>
      </c>
      <c r="D102" s="21">
        <f t="shared" si="6"/>
        <v>0.54575471698113243</v>
      </c>
      <c r="E102" s="2">
        <f t="shared" si="7"/>
        <v>0.57850000000000035</v>
      </c>
      <c r="F102" s="22">
        <f t="shared" si="8"/>
        <v>0.27287735849056621</v>
      </c>
      <c r="G102" s="72">
        <f t="shared" si="9"/>
        <v>2.1698113207547168E-2</v>
      </c>
      <c r="H102" s="80"/>
      <c r="I102" s="77">
        <v>1847</v>
      </c>
      <c r="J102" s="70">
        <f t="shared" si="11"/>
        <v>0.17547169811320754</v>
      </c>
      <c r="K102" s="17"/>
      <c r="L102" s="17"/>
      <c r="M102" s="17"/>
      <c r="N102" s="17"/>
      <c r="O102" s="17"/>
      <c r="P102" s="17">
        <v>46</v>
      </c>
      <c r="Q102" s="17">
        <v>0</v>
      </c>
      <c r="R102" s="17"/>
      <c r="S102" s="17">
        <v>0</v>
      </c>
      <c r="T102" s="17"/>
      <c r="U102" s="17"/>
    </row>
    <row r="103" spans="1:21" x14ac:dyDescent="0.25">
      <c r="A103" s="2">
        <v>1848</v>
      </c>
      <c r="B103" s="2">
        <v>47</v>
      </c>
      <c r="C103" s="2">
        <f t="shared" si="10"/>
        <v>1.2040000000000006</v>
      </c>
      <c r="D103" s="21">
        <f t="shared" si="6"/>
        <v>0.56792452830188711</v>
      </c>
      <c r="E103" s="2">
        <f t="shared" si="7"/>
        <v>0.60200000000000031</v>
      </c>
      <c r="F103" s="22">
        <f t="shared" si="8"/>
        <v>0.28396226415094356</v>
      </c>
      <c r="G103" s="72">
        <f t="shared" si="9"/>
        <v>2.2169811320754716E-2</v>
      </c>
      <c r="H103" s="80"/>
      <c r="I103" s="77">
        <v>1848</v>
      </c>
      <c r="J103" s="70">
        <f t="shared" si="11"/>
        <v>0.18349056603773584</v>
      </c>
      <c r="K103" s="17"/>
      <c r="L103" s="17"/>
      <c r="M103" s="17"/>
      <c r="N103" s="17"/>
      <c r="O103" s="17"/>
      <c r="P103" s="17">
        <v>47</v>
      </c>
      <c r="Q103" s="17">
        <v>0</v>
      </c>
      <c r="R103" s="17"/>
      <c r="S103" s="17">
        <v>0</v>
      </c>
      <c r="T103" s="17"/>
      <c r="U103" s="17"/>
    </row>
    <row r="104" spans="1:21" x14ac:dyDescent="0.25">
      <c r="A104" s="2">
        <v>1849</v>
      </c>
      <c r="B104" s="2">
        <v>50</v>
      </c>
      <c r="C104" s="2">
        <f t="shared" si="10"/>
        <v>1.2540000000000007</v>
      </c>
      <c r="D104" s="21">
        <f t="shared" si="6"/>
        <v>0.59150943396226441</v>
      </c>
      <c r="E104" s="2">
        <f t="shared" si="7"/>
        <v>0.62700000000000033</v>
      </c>
      <c r="F104" s="22">
        <f t="shared" si="8"/>
        <v>0.2957547169811322</v>
      </c>
      <c r="G104" s="72">
        <f t="shared" si="9"/>
        <v>2.358490566037736E-2</v>
      </c>
      <c r="H104" s="80"/>
      <c r="I104" s="77">
        <v>1849</v>
      </c>
      <c r="J104" s="70">
        <f t="shared" si="11"/>
        <v>0.19245283018867923</v>
      </c>
      <c r="K104" s="17"/>
      <c r="L104" s="17"/>
      <c r="M104" s="17"/>
      <c r="N104" s="17"/>
      <c r="O104" s="17"/>
      <c r="P104" s="17">
        <v>50</v>
      </c>
      <c r="Q104" s="17">
        <v>0</v>
      </c>
      <c r="R104" s="17"/>
      <c r="S104" s="17">
        <v>0</v>
      </c>
      <c r="T104" s="17"/>
      <c r="U104" s="17"/>
    </row>
    <row r="105" spans="1:21" x14ac:dyDescent="0.25">
      <c r="A105" s="2">
        <v>1850</v>
      </c>
      <c r="B105" s="2">
        <v>54</v>
      </c>
      <c r="C105" s="2">
        <f t="shared" si="10"/>
        <v>1.3080000000000007</v>
      </c>
      <c r="D105" s="21">
        <f t="shared" si="6"/>
        <v>0.61698113207547201</v>
      </c>
      <c r="E105" s="2">
        <f t="shared" si="7"/>
        <v>0.65400000000000036</v>
      </c>
      <c r="F105" s="22">
        <f t="shared" si="8"/>
        <v>0.308490566037736</v>
      </c>
      <c r="G105" s="72">
        <f t="shared" si="9"/>
        <v>2.5471698113207548E-2</v>
      </c>
      <c r="H105" s="80"/>
      <c r="I105" s="77">
        <v>1850</v>
      </c>
      <c r="J105" s="70">
        <f t="shared" si="11"/>
        <v>0.20235849056603772</v>
      </c>
      <c r="K105" s="17"/>
      <c r="L105" s="17"/>
      <c r="M105" s="17"/>
      <c r="N105" s="17"/>
      <c r="O105" s="17"/>
      <c r="P105" s="17">
        <v>54</v>
      </c>
      <c r="Q105" s="17">
        <v>0</v>
      </c>
      <c r="R105" s="17"/>
      <c r="S105" s="17">
        <v>0</v>
      </c>
      <c r="T105" s="17"/>
      <c r="U105" s="17"/>
    </row>
    <row r="106" spans="1:21" x14ac:dyDescent="0.25">
      <c r="A106" s="2">
        <v>1851</v>
      </c>
      <c r="B106" s="2">
        <v>54</v>
      </c>
      <c r="C106" s="2">
        <f t="shared" si="10"/>
        <v>1.3620000000000008</v>
      </c>
      <c r="D106" s="21">
        <f t="shared" si="6"/>
        <v>0.6424528301886796</v>
      </c>
      <c r="E106" s="2">
        <f t="shared" si="7"/>
        <v>0.68100000000000038</v>
      </c>
      <c r="F106" s="22">
        <f t="shared" si="8"/>
        <v>0.3212264150943398</v>
      </c>
      <c r="G106" s="72">
        <f t="shared" si="9"/>
        <v>2.5471698113207548E-2</v>
      </c>
      <c r="H106" s="80"/>
      <c r="I106" s="77">
        <v>1851</v>
      </c>
      <c r="J106" s="70">
        <f t="shared" si="11"/>
        <v>0.21179245283018866</v>
      </c>
      <c r="K106" s="17"/>
      <c r="L106" s="17"/>
      <c r="M106" s="17"/>
      <c r="N106" s="17"/>
      <c r="O106" s="17"/>
      <c r="P106" s="17">
        <v>54</v>
      </c>
      <c r="Q106" s="17">
        <v>0</v>
      </c>
      <c r="R106" s="17"/>
      <c r="S106" s="17">
        <v>0</v>
      </c>
      <c r="T106" s="17"/>
      <c r="U106" s="17"/>
    </row>
    <row r="107" spans="1:21" x14ac:dyDescent="0.25">
      <c r="A107" s="2">
        <v>1852</v>
      </c>
      <c r="B107" s="2">
        <v>57</v>
      </c>
      <c r="C107" s="2">
        <f t="shared" si="10"/>
        <v>1.4190000000000007</v>
      </c>
      <c r="D107" s="21">
        <f t="shared" si="6"/>
        <v>0.6693396226415097</v>
      </c>
      <c r="E107" s="2">
        <f t="shared" si="7"/>
        <v>0.70950000000000035</v>
      </c>
      <c r="F107" s="22">
        <f t="shared" si="8"/>
        <v>0.33466981132075485</v>
      </c>
      <c r="G107" s="72">
        <f t="shared" si="9"/>
        <v>2.688679245283019E-2</v>
      </c>
      <c r="H107" s="80"/>
      <c r="I107" s="77">
        <v>1852</v>
      </c>
      <c r="J107" s="70">
        <f t="shared" si="11"/>
        <v>0.22169811320754715</v>
      </c>
      <c r="K107" s="17"/>
      <c r="L107" s="17"/>
      <c r="M107" s="17"/>
      <c r="N107" s="17"/>
      <c r="O107" s="17"/>
      <c r="P107" s="17">
        <v>57</v>
      </c>
      <c r="Q107" s="17">
        <v>0</v>
      </c>
      <c r="R107" s="17"/>
      <c r="S107" s="17">
        <v>0</v>
      </c>
      <c r="T107" s="17"/>
      <c r="U107" s="17"/>
    </row>
    <row r="108" spans="1:21" x14ac:dyDescent="0.25">
      <c r="A108" s="2">
        <v>1853</v>
      </c>
      <c r="B108" s="2">
        <v>59</v>
      </c>
      <c r="C108" s="2">
        <f t="shared" si="10"/>
        <v>1.4780000000000006</v>
      </c>
      <c r="D108" s="21">
        <f t="shared" si="6"/>
        <v>0.69716981132075495</v>
      </c>
      <c r="E108" s="2">
        <f t="shared" si="7"/>
        <v>0.73900000000000032</v>
      </c>
      <c r="F108" s="22">
        <f t="shared" si="8"/>
        <v>0.34858490566037748</v>
      </c>
      <c r="G108" s="72">
        <f t="shared" si="9"/>
        <v>2.7830188679245284E-2</v>
      </c>
      <c r="H108" s="80"/>
      <c r="I108" s="77">
        <v>1853</v>
      </c>
      <c r="J108" s="70">
        <f t="shared" si="11"/>
        <v>0.23207547169811318</v>
      </c>
      <c r="K108" s="17"/>
      <c r="L108" s="17"/>
      <c r="M108" s="17"/>
      <c r="N108" s="17"/>
      <c r="O108" s="17"/>
      <c r="P108" s="17">
        <v>59</v>
      </c>
      <c r="Q108" s="17">
        <v>0</v>
      </c>
      <c r="R108" s="17"/>
      <c r="S108" s="17">
        <v>0</v>
      </c>
      <c r="T108" s="17"/>
      <c r="U108" s="17"/>
    </row>
    <row r="109" spans="1:21" x14ac:dyDescent="0.25">
      <c r="A109" s="2">
        <v>1854</v>
      </c>
      <c r="B109" s="2">
        <v>69</v>
      </c>
      <c r="C109" s="2">
        <f t="shared" si="10"/>
        <v>1.5470000000000006</v>
      </c>
      <c r="D109" s="21">
        <f t="shared" si="6"/>
        <v>0.72971698113207573</v>
      </c>
      <c r="E109" s="2">
        <f t="shared" si="7"/>
        <v>0.7735000000000003</v>
      </c>
      <c r="F109" s="22">
        <f t="shared" si="8"/>
        <v>0.36485849056603786</v>
      </c>
      <c r="G109" s="72">
        <f t="shared" si="9"/>
        <v>3.2547169811320754E-2</v>
      </c>
      <c r="H109" s="80"/>
      <c r="I109" s="77">
        <v>1854</v>
      </c>
      <c r="J109" s="70">
        <f t="shared" si="11"/>
        <v>0.2462264150943396</v>
      </c>
      <c r="K109" s="17"/>
      <c r="L109" s="17"/>
      <c r="M109" s="17"/>
      <c r="N109" s="17"/>
      <c r="O109" s="17"/>
      <c r="P109" s="17">
        <v>69</v>
      </c>
      <c r="Q109" s="17">
        <v>0</v>
      </c>
      <c r="R109" s="17"/>
      <c r="S109" s="17">
        <v>0</v>
      </c>
      <c r="T109" s="17"/>
      <c r="U109" s="17"/>
    </row>
    <row r="110" spans="1:21" x14ac:dyDescent="0.25">
      <c r="A110" s="2">
        <v>1855</v>
      </c>
      <c r="B110" s="2">
        <v>71</v>
      </c>
      <c r="C110" s="2">
        <f t="shared" si="10"/>
        <v>1.6180000000000005</v>
      </c>
      <c r="D110" s="21">
        <f t="shared" si="6"/>
        <v>0.76320754716981154</v>
      </c>
      <c r="E110" s="2">
        <f t="shared" si="7"/>
        <v>0.80900000000000027</v>
      </c>
      <c r="F110" s="22">
        <f t="shared" si="8"/>
        <v>0.38160377358490577</v>
      </c>
      <c r="G110" s="72">
        <f t="shared" si="9"/>
        <v>3.3490566037735849E-2</v>
      </c>
      <c r="H110" s="80"/>
      <c r="I110" s="77">
        <v>1855</v>
      </c>
      <c r="J110" s="70">
        <f t="shared" si="11"/>
        <v>0.25943396226415094</v>
      </c>
      <c r="K110" s="17"/>
      <c r="L110" s="17"/>
      <c r="M110" s="17"/>
      <c r="N110" s="17"/>
      <c r="O110" s="17"/>
      <c r="P110" s="17">
        <v>71</v>
      </c>
      <c r="Q110" s="17">
        <v>0</v>
      </c>
      <c r="R110" s="17"/>
      <c r="S110" s="17">
        <v>0</v>
      </c>
      <c r="T110" s="17"/>
      <c r="U110" s="17"/>
    </row>
    <row r="111" spans="1:21" x14ac:dyDescent="0.25">
      <c r="A111" s="2">
        <v>1856</v>
      </c>
      <c r="B111" s="2">
        <v>76</v>
      </c>
      <c r="C111" s="2">
        <f t="shared" si="10"/>
        <v>1.6940000000000006</v>
      </c>
      <c r="D111" s="21">
        <f t="shared" si="6"/>
        <v>0.79905660377358512</v>
      </c>
      <c r="E111" s="2">
        <f t="shared" si="7"/>
        <v>0.84700000000000031</v>
      </c>
      <c r="F111" s="22">
        <f t="shared" si="8"/>
        <v>0.39952830188679256</v>
      </c>
      <c r="G111" s="72">
        <f t="shared" si="9"/>
        <v>3.5849056603773584E-2</v>
      </c>
      <c r="H111" s="80"/>
      <c r="I111" s="77">
        <v>1856</v>
      </c>
      <c r="J111" s="70">
        <f t="shared" si="11"/>
        <v>0.27499999999999997</v>
      </c>
      <c r="K111" s="17"/>
      <c r="L111" s="17"/>
      <c r="M111" s="17"/>
      <c r="N111" s="17"/>
      <c r="O111" s="17"/>
      <c r="P111" s="17">
        <v>76</v>
      </c>
      <c r="Q111" s="17">
        <v>0</v>
      </c>
      <c r="R111" s="17"/>
      <c r="S111" s="17">
        <v>0</v>
      </c>
      <c r="T111" s="17"/>
      <c r="U111" s="17"/>
    </row>
    <row r="112" spans="1:21" x14ac:dyDescent="0.25">
      <c r="A112" s="2">
        <v>1857</v>
      </c>
      <c r="B112" s="2">
        <v>77</v>
      </c>
      <c r="C112" s="2">
        <f t="shared" si="10"/>
        <v>1.7710000000000006</v>
      </c>
      <c r="D112" s="21">
        <f t="shared" si="6"/>
        <v>0.83537735849056627</v>
      </c>
      <c r="E112" s="2">
        <f t="shared" si="7"/>
        <v>0.88550000000000029</v>
      </c>
      <c r="F112" s="22">
        <f t="shared" si="8"/>
        <v>0.41768867924528313</v>
      </c>
      <c r="G112" s="72">
        <f t="shared" si="9"/>
        <v>3.6320754716981131E-2</v>
      </c>
      <c r="H112" s="80"/>
      <c r="I112" s="77">
        <v>1857</v>
      </c>
      <c r="J112" s="70">
        <f t="shared" si="11"/>
        <v>0.28962264150943395</v>
      </c>
      <c r="K112" s="17"/>
      <c r="L112" s="17"/>
      <c r="M112" s="17"/>
      <c r="N112" s="17"/>
      <c r="O112" s="17"/>
      <c r="P112" s="17">
        <v>77</v>
      </c>
      <c r="Q112" s="17">
        <v>0</v>
      </c>
      <c r="R112" s="17"/>
      <c r="S112" s="17">
        <v>0</v>
      </c>
      <c r="T112" s="17"/>
      <c r="U112" s="17"/>
    </row>
    <row r="113" spans="1:21" x14ac:dyDescent="0.25">
      <c r="A113" s="2">
        <v>1858</v>
      </c>
      <c r="B113" s="2">
        <v>78</v>
      </c>
      <c r="C113" s="2">
        <f t="shared" si="10"/>
        <v>1.8490000000000006</v>
      </c>
      <c r="D113" s="21">
        <f t="shared" si="6"/>
        <v>0.872169811320755</v>
      </c>
      <c r="E113" s="2">
        <f t="shared" si="7"/>
        <v>0.92450000000000032</v>
      </c>
      <c r="F113" s="22">
        <f t="shared" si="8"/>
        <v>0.4360849056603775</v>
      </c>
      <c r="G113" s="72">
        <f t="shared" si="9"/>
        <v>3.6792452830188678E-2</v>
      </c>
      <c r="H113" s="80"/>
      <c r="I113" s="77">
        <v>1858</v>
      </c>
      <c r="J113" s="70">
        <f t="shared" si="11"/>
        <v>0.30424528301886788</v>
      </c>
      <c r="K113" s="17"/>
      <c r="L113" s="17"/>
      <c r="M113" s="17"/>
      <c r="N113" s="17"/>
      <c r="O113" s="17"/>
      <c r="P113" s="17">
        <v>78</v>
      </c>
      <c r="Q113" s="17">
        <v>0</v>
      </c>
      <c r="R113" s="17"/>
      <c r="S113" s="17">
        <v>0</v>
      </c>
      <c r="T113" s="17"/>
      <c r="U113" s="17"/>
    </row>
    <row r="114" spans="1:21" x14ac:dyDescent="0.25">
      <c r="A114" s="2">
        <v>1859</v>
      </c>
      <c r="B114" s="2">
        <v>83</v>
      </c>
      <c r="C114" s="2">
        <f t="shared" si="10"/>
        <v>1.9320000000000006</v>
      </c>
      <c r="D114" s="21">
        <f t="shared" si="6"/>
        <v>0.91132075471698137</v>
      </c>
      <c r="E114" s="2">
        <f t="shared" si="7"/>
        <v>0.9660000000000003</v>
      </c>
      <c r="F114" s="22">
        <f t="shared" si="8"/>
        <v>0.45566037735849069</v>
      </c>
      <c r="G114" s="72">
        <f t="shared" si="9"/>
        <v>3.9150943396226413E-2</v>
      </c>
      <c r="H114" s="80"/>
      <c r="I114" s="77">
        <v>1859</v>
      </c>
      <c r="J114" s="70">
        <f t="shared" si="11"/>
        <v>0.31981132075471697</v>
      </c>
      <c r="K114" s="17"/>
      <c r="L114" s="17"/>
      <c r="M114" s="17"/>
      <c r="N114" s="17"/>
      <c r="O114" s="17"/>
      <c r="P114" s="17">
        <v>83</v>
      </c>
      <c r="Q114" s="17">
        <v>0</v>
      </c>
      <c r="R114" s="17"/>
      <c r="S114" s="17">
        <v>0</v>
      </c>
      <c r="T114" s="17"/>
      <c r="U114" s="17"/>
    </row>
    <row r="115" spans="1:21" x14ac:dyDescent="0.25">
      <c r="A115" s="2">
        <v>1860</v>
      </c>
      <c r="B115" s="2">
        <v>91</v>
      </c>
      <c r="C115" s="2">
        <f t="shared" si="10"/>
        <v>2.0230000000000006</v>
      </c>
      <c r="D115" s="21">
        <f t="shared" si="6"/>
        <v>0.95424528301886813</v>
      </c>
      <c r="E115" s="2">
        <f t="shared" si="7"/>
        <v>1.0115000000000003</v>
      </c>
      <c r="F115" s="22">
        <f t="shared" si="8"/>
        <v>0.47712264150943406</v>
      </c>
      <c r="G115" s="72">
        <f t="shared" si="9"/>
        <v>4.292452830188679E-2</v>
      </c>
      <c r="H115" s="80"/>
      <c r="I115" s="77">
        <v>1860</v>
      </c>
      <c r="J115" s="70">
        <f t="shared" si="11"/>
        <v>0.33726415094339623</v>
      </c>
      <c r="K115" s="17"/>
      <c r="L115" s="17"/>
      <c r="M115" s="17"/>
      <c r="N115" s="17"/>
      <c r="O115" s="17"/>
      <c r="P115" s="17">
        <v>91</v>
      </c>
      <c r="Q115" s="17">
        <v>0</v>
      </c>
      <c r="R115" s="17"/>
      <c r="S115" s="17">
        <v>0</v>
      </c>
      <c r="T115" s="17"/>
      <c r="U115" s="17"/>
    </row>
    <row r="116" spans="1:21" x14ac:dyDescent="0.25">
      <c r="A116" s="2">
        <v>1861</v>
      </c>
      <c r="B116" s="2">
        <v>95</v>
      </c>
      <c r="C116" s="2">
        <f t="shared" si="10"/>
        <v>2.1180000000000008</v>
      </c>
      <c r="D116" s="21">
        <f t="shared" si="6"/>
        <v>0.99905660377358518</v>
      </c>
      <c r="E116" s="2">
        <f t="shared" si="7"/>
        <v>1.0590000000000004</v>
      </c>
      <c r="F116" s="22">
        <f t="shared" si="8"/>
        <v>0.49952830188679259</v>
      </c>
      <c r="G116" s="72">
        <f t="shared" si="9"/>
        <v>4.4811320754716978E-2</v>
      </c>
      <c r="H116" s="80"/>
      <c r="I116" s="77">
        <v>1861</v>
      </c>
      <c r="J116" s="70">
        <f t="shared" si="11"/>
        <v>0.35660377358490569</v>
      </c>
      <c r="K116" s="17"/>
      <c r="L116" s="17"/>
      <c r="M116" s="17"/>
      <c r="N116" s="17"/>
      <c r="O116" s="17"/>
      <c r="P116" s="17">
        <v>95</v>
      </c>
      <c r="Q116" s="17">
        <v>0</v>
      </c>
      <c r="R116" s="17"/>
      <c r="S116" s="17">
        <v>0</v>
      </c>
      <c r="T116" s="17"/>
      <c r="U116" s="17"/>
    </row>
    <row r="117" spans="1:21" x14ac:dyDescent="0.25">
      <c r="A117" s="2">
        <v>1862</v>
      </c>
      <c r="B117" s="2">
        <v>97</v>
      </c>
      <c r="C117" s="2">
        <f t="shared" si="10"/>
        <v>2.2150000000000007</v>
      </c>
      <c r="D117" s="21">
        <f t="shared" si="6"/>
        <v>1.0448113207547174</v>
      </c>
      <c r="E117" s="2">
        <f t="shared" si="7"/>
        <v>1.1075000000000004</v>
      </c>
      <c r="F117" s="22">
        <f t="shared" si="8"/>
        <v>0.52240566037735869</v>
      </c>
      <c r="G117" s="72">
        <f t="shared" si="9"/>
        <v>4.5754716981132072E-2</v>
      </c>
      <c r="H117" s="80"/>
      <c r="I117" s="77">
        <v>1862</v>
      </c>
      <c r="J117" s="70">
        <f t="shared" si="11"/>
        <v>0.37547169811320757</v>
      </c>
      <c r="K117" s="17"/>
      <c r="L117" s="17"/>
      <c r="M117" s="17"/>
      <c r="N117" s="17"/>
      <c r="O117" s="17"/>
      <c r="P117" s="17">
        <v>96</v>
      </c>
      <c r="Q117" s="17">
        <v>0</v>
      </c>
      <c r="R117" s="17"/>
      <c r="S117" s="17">
        <v>0</v>
      </c>
      <c r="T117" s="17"/>
      <c r="U117" s="17"/>
    </row>
    <row r="118" spans="1:21" x14ac:dyDescent="0.25">
      <c r="A118" s="2">
        <v>1863</v>
      </c>
      <c r="B118" s="2">
        <v>104</v>
      </c>
      <c r="C118" s="2">
        <f t="shared" si="10"/>
        <v>2.3190000000000008</v>
      </c>
      <c r="D118" s="21">
        <f t="shared" si="6"/>
        <v>1.0938679245283023</v>
      </c>
      <c r="E118" s="2">
        <f t="shared" si="7"/>
        <v>1.1595000000000004</v>
      </c>
      <c r="F118" s="22">
        <f t="shared" si="8"/>
        <v>0.54693396226415114</v>
      </c>
      <c r="G118" s="72">
        <f t="shared" si="9"/>
        <v>4.9056603773584909E-2</v>
      </c>
      <c r="H118" s="80"/>
      <c r="I118" s="77">
        <v>1863</v>
      </c>
      <c r="J118" s="70">
        <f t="shared" si="11"/>
        <v>0.39669811320754716</v>
      </c>
      <c r="K118" s="17"/>
      <c r="L118" s="17"/>
      <c r="M118" s="17"/>
      <c r="N118" s="17"/>
      <c r="O118" s="17"/>
      <c r="P118" s="17">
        <v>103</v>
      </c>
      <c r="Q118" s="17">
        <v>0</v>
      </c>
      <c r="R118" s="17"/>
      <c r="S118" s="17">
        <v>0</v>
      </c>
      <c r="T118" s="17"/>
      <c r="U118" s="17"/>
    </row>
    <row r="119" spans="1:21" x14ac:dyDescent="0.25">
      <c r="A119" s="2">
        <v>1864</v>
      </c>
      <c r="B119" s="2">
        <v>112</v>
      </c>
      <c r="C119" s="2">
        <f t="shared" si="10"/>
        <v>2.4310000000000009</v>
      </c>
      <c r="D119" s="21">
        <f t="shared" si="6"/>
        <v>1.1466981132075476</v>
      </c>
      <c r="E119" s="2">
        <f t="shared" si="7"/>
        <v>1.2155000000000005</v>
      </c>
      <c r="F119" s="22">
        <f t="shared" si="8"/>
        <v>0.57334905660377378</v>
      </c>
      <c r="G119" s="72">
        <f t="shared" si="9"/>
        <v>5.2830188679245285E-2</v>
      </c>
      <c r="H119" s="80"/>
      <c r="I119" s="77">
        <v>1864</v>
      </c>
      <c r="J119" s="70">
        <f t="shared" si="11"/>
        <v>0.41698113207547166</v>
      </c>
      <c r="K119" s="17"/>
      <c r="L119" s="17"/>
      <c r="M119" s="17"/>
      <c r="N119" s="17"/>
      <c r="O119" s="17"/>
      <c r="P119" s="17">
        <v>112</v>
      </c>
      <c r="Q119" s="17">
        <v>0</v>
      </c>
      <c r="R119" s="17"/>
      <c r="S119" s="17">
        <v>0</v>
      </c>
      <c r="T119" s="17"/>
      <c r="U119" s="17"/>
    </row>
    <row r="120" spans="1:21" x14ac:dyDescent="0.25">
      <c r="A120" s="2">
        <v>1865</v>
      </c>
      <c r="B120" s="2">
        <v>119</v>
      </c>
      <c r="C120" s="2">
        <f t="shared" si="10"/>
        <v>2.5500000000000007</v>
      </c>
      <c r="D120" s="21">
        <f t="shared" si="6"/>
        <v>1.2028301886792456</v>
      </c>
      <c r="E120" s="2">
        <f t="shared" si="7"/>
        <v>1.2750000000000004</v>
      </c>
      <c r="F120" s="22">
        <f t="shared" si="8"/>
        <v>0.60141509433962281</v>
      </c>
      <c r="G120" s="72">
        <f t="shared" si="9"/>
        <v>5.6132075471698115E-2</v>
      </c>
      <c r="H120" s="80"/>
      <c r="I120" s="77">
        <v>1865</v>
      </c>
      <c r="J120" s="70">
        <f t="shared" si="11"/>
        <v>0.43962264150943392</v>
      </c>
      <c r="K120" s="17"/>
      <c r="L120" s="17"/>
      <c r="M120" s="17"/>
      <c r="N120" s="17"/>
      <c r="O120" s="17"/>
      <c r="P120" s="17">
        <v>119</v>
      </c>
      <c r="Q120" s="17">
        <v>0</v>
      </c>
      <c r="R120" s="17"/>
      <c r="S120" s="17">
        <v>0</v>
      </c>
      <c r="T120" s="17"/>
      <c r="U120" s="17"/>
    </row>
    <row r="121" spans="1:21" x14ac:dyDescent="0.25">
      <c r="A121" s="2">
        <v>1866</v>
      </c>
      <c r="B121" s="2">
        <v>122</v>
      </c>
      <c r="C121" s="2">
        <f t="shared" si="10"/>
        <v>2.6720000000000006</v>
      </c>
      <c r="D121" s="21">
        <f t="shared" si="6"/>
        <v>1.2603773584905662</v>
      </c>
      <c r="E121" s="2">
        <f t="shared" si="7"/>
        <v>1.3360000000000003</v>
      </c>
      <c r="F121" s="22">
        <f t="shared" si="8"/>
        <v>0.6301886792452831</v>
      </c>
      <c r="G121" s="72">
        <f t="shared" si="9"/>
        <v>5.7547169811320756E-2</v>
      </c>
      <c r="H121" s="80"/>
      <c r="I121" s="77">
        <v>1866</v>
      </c>
      <c r="J121" s="70">
        <f t="shared" si="11"/>
        <v>0.46132075471698109</v>
      </c>
      <c r="K121" s="17"/>
      <c r="L121" s="17"/>
      <c r="M121" s="17"/>
      <c r="N121" s="17"/>
      <c r="O121" s="17"/>
      <c r="P121" s="17">
        <v>122</v>
      </c>
      <c r="Q121" s="17">
        <v>0</v>
      </c>
      <c r="R121" s="17"/>
      <c r="S121" s="17">
        <v>0</v>
      </c>
      <c r="T121" s="17"/>
      <c r="U121" s="17"/>
    </row>
    <row r="122" spans="1:21" x14ac:dyDescent="0.25">
      <c r="A122" s="2">
        <v>1867</v>
      </c>
      <c r="B122" s="2">
        <v>130</v>
      </c>
      <c r="C122" s="2">
        <f t="shared" si="10"/>
        <v>2.8020000000000005</v>
      </c>
      <c r="D122" s="21">
        <f t="shared" si="6"/>
        <v>1.3216981132075474</v>
      </c>
      <c r="E122" s="2">
        <f t="shared" si="7"/>
        <v>1.4010000000000002</v>
      </c>
      <c r="F122" s="22">
        <f t="shared" si="8"/>
        <v>0.66084905660377369</v>
      </c>
      <c r="G122" s="72">
        <f t="shared" si="9"/>
        <v>6.1320754716981132E-2</v>
      </c>
      <c r="H122" s="80"/>
      <c r="I122" s="77">
        <v>1867</v>
      </c>
      <c r="J122" s="70">
        <f t="shared" si="11"/>
        <v>0.48632075471698111</v>
      </c>
      <c r="K122" s="17"/>
      <c r="L122" s="17"/>
      <c r="M122" s="17"/>
      <c r="N122" s="17"/>
      <c r="O122" s="17"/>
      <c r="P122" s="17">
        <v>130</v>
      </c>
      <c r="Q122" s="17">
        <v>0</v>
      </c>
      <c r="R122" s="17"/>
      <c r="S122" s="17">
        <v>0</v>
      </c>
      <c r="T122" s="17"/>
      <c r="U122" s="17"/>
    </row>
    <row r="123" spans="1:21" x14ac:dyDescent="0.25">
      <c r="A123" s="2">
        <v>1868</v>
      </c>
      <c r="B123" s="2">
        <v>135</v>
      </c>
      <c r="C123" s="2">
        <f t="shared" si="10"/>
        <v>2.9370000000000003</v>
      </c>
      <c r="D123" s="21">
        <f t="shared" si="6"/>
        <v>1.3853773584905662</v>
      </c>
      <c r="E123" s="2">
        <f t="shared" si="7"/>
        <v>1.4685000000000001</v>
      </c>
      <c r="F123" s="22">
        <f t="shared" si="8"/>
        <v>0.6926886792452831</v>
      </c>
      <c r="G123" s="72">
        <f t="shared" si="9"/>
        <v>6.3679245283018868E-2</v>
      </c>
      <c r="H123" s="80"/>
      <c r="I123" s="77">
        <v>1868</v>
      </c>
      <c r="J123" s="70">
        <f t="shared" si="11"/>
        <v>0.51320754716981132</v>
      </c>
      <c r="K123" s="17"/>
      <c r="L123" s="17"/>
      <c r="M123" s="17"/>
      <c r="N123" s="17"/>
      <c r="O123" s="17"/>
      <c r="P123" s="17">
        <v>134</v>
      </c>
      <c r="Q123" s="17">
        <v>0</v>
      </c>
      <c r="R123" s="17"/>
      <c r="S123" s="17">
        <v>0</v>
      </c>
      <c r="T123" s="17"/>
      <c r="U123" s="17"/>
    </row>
    <row r="124" spans="1:21" x14ac:dyDescent="0.25">
      <c r="A124" s="2">
        <v>1869</v>
      </c>
      <c r="B124" s="2">
        <v>142</v>
      </c>
      <c r="C124" s="2">
        <f t="shared" si="10"/>
        <v>3.0790000000000002</v>
      </c>
      <c r="D124" s="21">
        <f t="shared" si="6"/>
        <v>1.4523584905660378</v>
      </c>
      <c r="E124" s="2">
        <f t="shared" si="7"/>
        <v>1.5395000000000001</v>
      </c>
      <c r="F124" s="22">
        <f t="shared" si="8"/>
        <v>0.72617924528301891</v>
      </c>
      <c r="G124" s="72">
        <f t="shared" si="9"/>
        <v>6.6981132075471697E-2</v>
      </c>
      <c r="H124" s="80"/>
      <c r="I124" s="77">
        <v>1869</v>
      </c>
      <c r="J124" s="70">
        <f t="shared" si="11"/>
        <v>0.54103773584905657</v>
      </c>
      <c r="K124" s="17"/>
      <c r="L124" s="17"/>
      <c r="M124" s="17"/>
      <c r="N124" s="17"/>
      <c r="O124" s="17"/>
      <c r="P124" s="17">
        <v>142</v>
      </c>
      <c r="Q124" s="17">
        <v>0</v>
      </c>
      <c r="R124" s="17"/>
      <c r="S124" s="17">
        <v>0</v>
      </c>
      <c r="T124" s="17"/>
      <c r="U124" s="17"/>
    </row>
    <row r="125" spans="1:21" x14ac:dyDescent="0.25">
      <c r="A125" s="2">
        <v>1870</v>
      </c>
      <c r="B125" s="2">
        <v>147</v>
      </c>
      <c r="C125" s="2">
        <f t="shared" si="10"/>
        <v>3.226</v>
      </c>
      <c r="D125" s="21">
        <f t="shared" si="6"/>
        <v>1.5216981132075471</v>
      </c>
      <c r="E125" s="2">
        <f t="shared" si="7"/>
        <v>1.613</v>
      </c>
      <c r="F125" s="22">
        <f t="shared" si="8"/>
        <v>0.76084905660377355</v>
      </c>
      <c r="G125" s="72">
        <f t="shared" si="9"/>
        <v>6.9339622641509432E-2</v>
      </c>
      <c r="H125" s="80"/>
      <c r="I125" s="77">
        <v>1870</v>
      </c>
      <c r="J125" s="70">
        <f t="shared" si="11"/>
        <v>0.5674528301886792</v>
      </c>
      <c r="K125" s="17"/>
      <c r="L125" s="17"/>
      <c r="M125" s="17"/>
      <c r="N125" s="17"/>
      <c r="O125" s="17"/>
      <c r="P125" s="17">
        <v>146</v>
      </c>
      <c r="Q125" s="17">
        <v>0</v>
      </c>
      <c r="R125" s="17"/>
      <c r="S125" s="17">
        <v>0</v>
      </c>
      <c r="T125" s="17"/>
      <c r="U125" s="17"/>
    </row>
    <row r="126" spans="1:21" x14ac:dyDescent="0.25">
      <c r="A126" s="2">
        <v>1871</v>
      </c>
      <c r="B126" s="2">
        <v>156</v>
      </c>
      <c r="C126" s="2">
        <f t="shared" si="10"/>
        <v>3.3820000000000001</v>
      </c>
      <c r="D126" s="21">
        <f t="shared" si="6"/>
        <v>1.5952830188679246</v>
      </c>
      <c r="E126" s="2">
        <f t="shared" si="7"/>
        <v>1.6910000000000001</v>
      </c>
      <c r="F126" s="22">
        <f t="shared" si="8"/>
        <v>0.79764150943396228</v>
      </c>
      <c r="G126" s="72">
        <f t="shared" si="9"/>
        <v>7.3584905660377356E-2</v>
      </c>
      <c r="H126" s="80"/>
      <c r="I126" s="77">
        <v>1871</v>
      </c>
      <c r="J126" s="70">
        <f t="shared" si="11"/>
        <v>0.5962264150943396</v>
      </c>
      <c r="K126" s="17"/>
      <c r="L126" s="17"/>
      <c r="M126" s="17"/>
      <c r="N126" s="17"/>
      <c r="O126" s="17"/>
      <c r="P126" s="17">
        <v>156</v>
      </c>
      <c r="Q126" s="17">
        <v>0</v>
      </c>
      <c r="R126" s="17"/>
      <c r="S126" s="17">
        <v>0</v>
      </c>
      <c r="T126" s="17"/>
      <c r="U126" s="17"/>
    </row>
    <row r="127" spans="1:21" x14ac:dyDescent="0.25">
      <c r="A127" s="2">
        <v>1872</v>
      </c>
      <c r="B127" s="2">
        <v>173</v>
      </c>
      <c r="C127" s="2">
        <f t="shared" si="10"/>
        <v>3.5550000000000002</v>
      </c>
      <c r="D127" s="21">
        <f t="shared" si="6"/>
        <v>1.6768867924528301</v>
      </c>
      <c r="E127" s="2">
        <f t="shared" si="7"/>
        <v>1.7775000000000001</v>
      </c>
      <c r="F127" s="22">
        <f t="shared" si="8"/>
        <v>0.83844339622641506</v>
      </c>
      <c r="G127" s="72">
        <f t="shared" si="9"/>
        <v>8.1603773584905656E-2</v>
      </c>
      <c r="H127" s="80"/>
      <c r="I127" s="77">
        <v>1872</v>
      </c>
      <c r="J127" s="70">
        <f t="shared" si="11"/>
        <v>0.63207547169811318</v>
      </c>
      <c r="K127" s="17"/>
      <c r="L127" s="17"/>
      <c r="M127" s="17"/>
      <c r="N127" s="17"/>
      <c r="O127" s="17"/>
      <c r="P127" s="17">
        <v>173</v>
      </c>
      <c r="Q127" s="17">
        <v>0</v>
      </c>
      <c r="R127" s="17"/>
      <c r="S127" s="17">
        <v>0</v>
      </c>
      <c r="T127" s="17"/>
      <c r="U127" s="17"/>
    </row>
    <row r="128" spans="1:21" x14ac:dyDescent="0.25">
      <c r="A128" s="2">
        <v>1873</v>
      </c>
      <c r="B128" s="2">
        <v>184</v>
      </c>
      <c r="C128" s="2">
        <f t="shared" si="10"/>
        <v>3.7390000000000003</v>
      </c>
      <c r="D128" s="21">
        <f t="shared" si="6"/>
        <v>1.763679245283019</v>
      </c>
      <c r="E128" s="2">
        <f t="shared" si="7"/>
        <v>1.8695000000000002</v>
      </c>
      <c r="F128" s="22">
        <f t="shared" si="8"/>
        <v>0.8818396226415095</v>
      </c>
      <c r="G128" s="72">
        <f t="shared" si="9"/>
        <v>8.6792452830188674E-2</v>
      </c>
      <c r="H128" s="80"/>
      <c r="I128" s="77">
        <v>1873</v>
      </c>
      <c r="J128" s="70">
        <f t="shared" si="11"/>
        <v>0.66981132075471694</v>
      </c>
      <c r="K128" s="17"/>
      <c r="L128" s="17"/>
      <c r="M128" s="17"/>
      <c r="N128" s="17"/>
      <c r="O128" s="17"/>
      <c r="P128" s="17">
        <v>183</v>
      </c>
      <c r="Q128" s="17">
        <v>0</v>
      </c>
      <c r="R128" s="17"/>
      <c r="S128" s="17">
        <v>0</v>
      </c>
      <c r="T128" s="17"/>
      <c r="U128" s="17"/>
    </row>
    <row r="129" spans="1:21" x14ac:dyDescent="0.25">
      <c r="A129" s="2">
        <v>1874</v>
      </c>
      <c r="B129" s="2">
        <v>174</v>
      </c>
      <c r="C129" s="2">
        <f t="shared" si="10"/>
        <v>3.9130000000000003</v>
      </c>
      <c r="D129" s="21">
        <f t="shared" si="6"/>
        <v>1.8457547169811321</v>
      </c>
      <c r="E129" s="2">
        <f t="shared" si="7"/>
        <v>1.9565000000000001</v>
      </c>
      <c r="F129" s="22">
        <f t="shared" si="8"/>
        <v>0.92287735849056607</v>
      </c>
      <c r="G129" s="72">
        <f t="shared" si="9"/>
        <v>8.2075471698113203E-2</v>
      </c>
      <c r="H129" s="80"/>
      <c r="I129" s="77">
        <v>1874</v>
      </c>
      <c r="J129" s="70">
        <f t="shared" si="11"/>
        <v>0.69905660377358492</v>
      </c>
      <c r="K129" s="17"/>
      <c r="L129" s="17"/>
      <c r="M129" s="17"/>
      <c r="N129" s="17"/>
      <c r="O129" s="17"/>
      <c r="P129" s="17">
        <v>173</v>
      </c>
      <c r="Q129" s="17">
        <v>0</v>
      </c>
      <c r="R129" s="17"/>
      <c r="S129" s="17">
        <v>0</v>
      </c>
      <c r="T129" s="17"/>
      <c r="U129" s="17"/>
    </row>
    <row r="130" spans="1:21" x14ac:dyDescent="0.25">
      <c r="A130" s="2">
        <v>1875</v>
      </c>
      <c r="B130" s="2">
        <v>188</v>
      </c>
      <c r="C130" s="2">
        <f t="shared" si="10"/>
        <v>4.101</v>
      </c>
      <c r="D130" s="21">
        <f t="shared" si="6"/>
        <v>1.9344339622641509</v>
      </c>
      <c r="E130" s="2">
        <f t="shared" si="7"/>
        <v>2.0505</v>
      </c>
      <c r="F130" s="22">
        <f t="shared" si="8"/>
        <v>0.96721698113207544</v>
      </c>
      <c r="G130" s="72">
        <f t="shared" si="9"/>
        <v>8.8679245283018862E-2</v>
      </c>
      <c r="H130" s="80"/>
      <c r="I130" s="77">
        <v>1875</v>
      </c>
      <c r="J130" s="70">
        <f t="shared" si="11"/>
        <v>0.73160377358490569</v>
      </c>
      <c r="K130" s="17"/>
      <c r="L130" s="17"/>
      <c r="M130" s="17"/>
      <c r="N130" s="17"/>
      <c r="O130" s="17"/>
      <c r="P130" s="17">
        <v>187</v>
      </c>
      <c r="Q130" s="17">
        <v>0</v>
      </c>
      <c r="R130" s="17"/>
      <c r="S130" s="17">
        <v>0</v>
      </c>
      <c r="T130" s="17"/>
      <c r="U130" s="17"/>
    </row>
    <row r="131" spans="1:21" x14ac:dyDescent="0.25">
      <c r="A131" s="2">
        <v>1876</v>
      </c>
      <c r="B131" s="2">
        <v>191</v>
      </c>
      <c r="C131" s="2">
        <f t="shared" si="10"/>
        <v>4.2919999999999998</v>
      </c>
      <c r="D131" s="21">
        <f t="shared" si="6"/>
        <v>2.0245283018867921</v>
      </c>
      <c r="E131" s="2">
        <f t="shared" si="7"/>
        <v>2.1459999999999999</v>
      </c>
      <c r="F131" s="22">
        <f t="shared" si="8"/>
        <v>1.0122641509433961</v>
      </c>
      <c r="G131" s="72">
        <f t="shared" si="9"/>
        <v>9.0094339622641503E-2</v>
      </c>
      <c r="H131" s="80"/>
      <c r="I131" s="77">
        <v>1876</v>
      </c>
      <c r="J131" s="70">
        <f t="shared" si="11"/>
        <v>0.76415094339622636</v>
      </c>
      <c r="K131" s="17"/>
      <c r="L131" s="17"/>
      <c r="M131" s="17"/>
      <c r="N131" s="17"/>
      <c r="O131" s="17"/>
      <c r="P131" s="17">
        <v>190</v>
      </c>
      <c r="Q131" s="17">
        <v>0</v>
      </c>
      <c r="R131" s="17"/>
      <c r="S131" s="17">
        <v>0</v>
      </c>
      <c r="T131" s="17"/>
      <c r="U131" s="17"/>
    </row>
    <row r="132" spans="1:21" x14ac:dyDescent="0.25">
      <c r="A132" s="2">
        <v>1877</v>
      </c>
      <c r="B132" s="2">
        <v>194</v>
      </c>
      <c r="C132" s="2">
        <f t="shared" si="10"/>
        <v>4.4859999999999998</v>
      </c>
      <c r="D132" s="21">
        <f t="shared" si="6"/>
        <v>2.1160377358490563</v>
      </c>
      <c r="E132" s="2">
        <f t="shared" si="7"/>
        <v>2.2429999999999999</v>
      </c>
      <c r="F132" s="22">
        <f t="shared" si="8"/>
        <v>1.0580188679245282</v>
      </c>
      <c r="G132" s="72">
        <f t="shared" si="9"/>
        <v>9.1509433962264145E-2</v>
      </c>
      <c r="H132" s="80"/>
      <c r="I132" s="77">
        <v>1877</v>
      </c>
      <c r="J132" s="70">
        <f t="shared" si="11"/>
        <v>0.79433962264150937</v>
      </c>
      <c r="K132" s="17"/>
      <c r="L132" s="17"/>
      <c r="M132" s="17"/>
      <c r="N132" s="17"/>
      <c r="O132" s="17"/>
      <c r="P132" s="17">
        <v>192</v>
      </c>
      <c r="Q132" s="17">
        <v>0</v>
      </c>
      <c r="R132" s="17"/>
      <c r="S132" s="17">
        <v>0</v>
      </c>
      <c r="T132" s="17"/>
      <c r="U132" s="17"/>
    </row>
    <row r="133" spans="1:21" x14ac:dyDescent="0.25">
      <c r="A133" s="2">
        <v>1878</v>
      </c>
      <c r="B133" s="2">
        <v>196</v>
      </c>
      <c r="C133" s="2">
        <f t="shared" si="10"/>
        <v>4.6819999999999995</v>
      </c>
      <c r="D133" s="21">
        <f t="shared" si="6"/>
        <v>2.2084905660377356</v>
      </c>
      <c r="E133" s="2">
        <f t="shared" si="7"/>
        <v>2.3409999999999997</v>
      </c>
      <c r="F133" s="22">
        <f t="shared" si="8"/>
        <v>1.1042452830188678</v>
      </c>
      <c r="G133" s="72">
        <f t="shared" si="9"/>
        <v>9.2452830188679239E-2</v>
      </c>
      <c r="H133" s="80"/>
      <c r="I133" s="77">
        <v>1878</v>
      </c>
      <c r="J133" s="70">
        <f t="shared" si="11"/>
        <v>0.82311320754716977</v>
      </c>
      <c r="K133" s="17"/>
      <c r="L133" s="17"/>
      <c r="M133" s="17"/>
      <c r="N133" s="17"/>
      <c r="O133" s="17"/>
      <c r="P133" s="17">
        <v>194</v>
      </c>
      <c r="Q133" s="17">
        <v>0</v>
      </c>
      <c r="R133" s="17"/>
      <c r="S133" s="17">
        <v>0</v>
      </c>
      <c r="T133" s="17"/>
      <c r="U133" s="17"/>
    </row>
    <row r="134" spans="1:21" x14ac:dyDescent="0.25">
      <c r="A134" s="2">
        <v>1879</v>
      </c>
      <c r="B134" s="2">
        <v>210</v>
      </c>
      <c r="C134" s="2">
        <f t="shared" si="10"/>
        <v>4.8919999999999995</v>
      </c>
      <c r="D134" s="21">
        <f t="shared" si="6"/>
        <v>2.3075471698113206</v>
      </c>
      <c r="E134" s="2">
        <f t="shared" si="7"/>
        <v>2.4459999999999997</v>
      </c>
      <c r="F134" s="22">
        <f t="shared" si="8"/>
        <v>1.1537735849056603</v>
      </c>
      <c r="G134" s="72">
        <f t="shared" si="9"/>
        <v>9.9056603773584911E-2</v>
      </c>
      <c r="H134" s="80"/>
      <c r="I134" s="77">
        <v>1879</v>
      </c>
      <c r="J134" s="70">
        <f t="shared" si="11"/>
        <v>0.85518867924528297</v>
      </c>
      <c r="K134" s="17"/>
      <c r="L134" s="17"/>
      <c r="M134" s="17"/>
      <c r="N134" s="17"/>
      <c r="O134" s="17"/>
      <c r="P134" s="17">
        <v>207</v>
      </c>
      <c r="Q134" s="17">
        <v>0</v>
      </c>
      <c r="R134" s="17"/>
      <c r="S134" s="17">
        <v>0</v>
      </c>
      <c r="T134" s="17"/>
      <c r="U134" s="17"/>
    </row>
    <row r="135" spans="1:21" x14ac:dyDescent="0.25">
      <c r="A135" s="2">
        <v>1880</v>
      </c>
      <c r="B135" s="2">
        <v>236</v>
      </c>
      <c r="C135" s="2">
        <f t="shared" si="10"/>
        <v>5.1279999999999992</v>
      </c>
      <c r="D135" s="21">
        <f t="shared" ref="D135:D198" si="12">C135/$G$4</f>
        <v>2.4188679245283016</v>
      </c>
      <c r="E135" s="2">
        <f t="shared" ref="E135:E198" si="13">C135/2</f>
        <v>2.5639999999999996</v>
      </c>
      <c r="F135" s="22">
        <f t="shared" ref="F135:F198" si="14">E135/$G$4</f>
        <v>1.2094339622641508</v>
      </c>
      <c r="G135" s="72">
        <f t="shared" ref="G135:G198" si="15">B135/(1000*$G$4)</f>
        <v>0.11132075471698114</v>
      </c>
      <c r="H135" s="80"/>
      <c r="I135" s="77">
        <v>1880</v>
      </c>
      <c r="J135" s="70">
        <f t="shared" si="11"/>
        <v>0.89716981132075468</v>
      </c>
      <c r="K135" s="17"/>
      <c r="L135" s="17"/>
      <c r="M135" s="17"/>
      <c r="N135" s="17"/>
      <c r="O135" s="17"/>
      <c r="P135" s="17">
        <v>233</v>
      </c>
      <c r="Q135" s="17">
        <v>0</v>
      </c>
      <c r="R135" s="17"/>
      <c r="S135" s="17">
        <v>0</v>
      </c>
      <c r="T135" s="17"/>
      <c r="U135" s="17"/>
    </row>
    <row r="136" spans="1:21" x14ac:dyDescent="0.25">
      <c r="A136" s="2">
        <v>1881</v>
      </c>
      <c r="B136" s="2">
        <v>243</v>
      </c>
      <c r="C136" s="2">
        <f t="shared" ref="C136:C199" si="16">C135+B136/1000</f>
        <v>5.3709999999999996</v>
      </c>
      <c r="D136" s="21">
        <f t="shared" si="12"/>
        <v>2.5334905660377354</v>
      </c>
      <c r="E136" s="2">
        <f t="shared" si="13"/>
        <v>2.6854999999999998</v>
      </c>
      <c r="F136" s="22">
        <f t="shared" si="14"/>
        <v>1.2667452830188677</v>
      </c>
      <c r="G136" s="72">
        <f t="shared" si="15"/>
        <v>0.11462264150943396</v>
      </c>
      <c r="H136" s="80"/>
      <c r="I136" s="77">
        <v>1881</v>
      </c>
      <c r="J136" s="70">
        <f t="shared" si="11"/>
        <v>0.93820754716981125</v>
      </c>
      <c r="K136" s="17"/>
      <c r="L136" s="17"/>
      <c r="M136" s="17"/>
      <c r="N136" s="17"/>
      <c r="O136" s="17"/>
      <c r="P136" s="17">
        <v>239</v>
      </c>
      <c r="Q136" s="17">
        <v>0</v>
      </c>
      <c r="R136" s="17"/>
      <c r="S136" s="17">
        <v>0</v>
      </c>
      <c r="T136" s="17"/>
      <c r="U136" s="17"/>
    </row>
    <row r="137" spans="1:21" x14ac:dyDescent="0.25">
      <c r="A137" s="2">
        <v>1882</v>
      </c>
      <c r="B137" s="2">
        <v>256</v>
      </c>
      <c r="C137" s="2">
        <f t="shared" si="16"/>
        <v>5.6269999999999998</v>
      </c>
      <c r="D137" s="21">
        <f t="shared" si="12"/>
        <v>2.6542452830188679</v>
      </c>
      <c r="E137" s="2">
        <f t="shared" si="13"/>
        <v>2.8134999999999999</v>
      </c>
      <c r="F137" s="22">
        <f t="shared" si="14"/>
        <v>1.3271226415094339</v>
      </c>
      <c r="G137" s="72">
        <f t="shared" si="15"/>
        <v>0.12075471698113208</v>
      </c>
      <c r="H137" s="80"/>
      <c r="I137" s="77">
        <v>1882</v>
      </c>
      <c r="J137" s="70">
        <f t="shared" si="11"/>
        <v>0.97735849056603774</v>
      </c>
      <c r="K137" s="17"/>
      <c r="L137" s="17"/>
      <c r="M137" s="17"/>
      <c r="N137" s="17"/>
      <c r="O137" s="17"/>
      <c r="P137" s="17">
        <v>252</v>
      </c>
      <c r="Q137" s="17">
        <v>0</v>
      </c>
      <c r="R137" s="17"/>
      <c r="S137" s="17">
        <v>0</v>
      </c>
      <c r="T137" s="17"/>
      <c r="U137" s="17"/>
    </row>
    <row r="138" spans="1:21" x14ac:dyDescent="0.25">
      <c r="A138" s="2">
        <v>1883</v>
      </c>
      <c r="B138" s="2">
        <v>272</v>
      </c>
      <c r="C138" s="2">
        <f t="shared" si="16"/>
        <v>5.899</v>
      </c>
      <c r="D138" s="21">
        <f t="shared" si="12"/>
        <v>2.7825471698113207</v>
      </c>
      <c r="E138" s="2">
        <f t="shared" si="13"/>
        <v>2.9495</v>
      </c>
      <c r="F138" s="22">
        <f t="shared" si="14"/>
        <v>1.3912735849056603</v>
      </c>
      <c r="G138" s="72">
        <f t="shared" si="15"/>
        <v>0.12830188679245283</v>
      </c>
      <c r="H138" s="80"/>
      <c r="I138" s="77">
        <v>1883</v>
      </c>
      <c r="J138" s="70">
        <f t="shared" si="11"/>
        <v>1.0188679245283017</v>
      </c>
      <c r="K138" s="17"/>
      <c r="L138" s="17"/>
      <c r="M138" s="17"/>
      <c r="N138" s="17"/>
      <c r="O138" s="17"/>
      <c r="P138" s="17">
        <v>269</v>
      </c>
      <c r="Q138" s="17">
        <v>0</v>
      </c>
      <c r="R138" s="17"/>
      <c r="S138" s="17">
        <v>0</v>
      </c>
      <c r="T138" s="17"/>
      <c r="U138" s="17"/>
    </row>
    <row r="139" spans="1:21" x14ac:dyDescent="0.25">
      <c r="A139" s="2">
        <v>1884</v>
      </c>
      <c r="B139" s="2">
        <v>275</v>
      </c>
      <c r="C139" s="2">
        <f t="shared" si="16"/>
        <v>6.1740000000000004</v>
      </c>
      <c r="D139" s="21">
        <f t="shared" si="12"/>
        <v>2.9122641509433964</v>
      </c>
      <c r="E139" s="2">
        <f t="shared" si="13"/>
        <v>3.0870000000000002</v>
      </c>
      <c r="F139" s="22">
        <f t="shared" si="14"/>
        <v>1.4561320754716982</v>
      </c>
      <c r="G139" s="72">
        <f t="shared" si="15"/>
        <v>0.12971698113207547</v>
      </c>
      <c r="H139" s="80"/>
      <c r="I139" s="77">
        <v>1884</v>
      </c>
      <c r="J139" s="70">
        <f t="shared" si="11"/>
        <v>1.0665094339622641</v>
      </c>
      <c r="K139" s="17"/>
      <c r="L139" s="17"/>
      <c r="M139" s="17"/>
      <c r="N139" s="17"/>
      <c r="O139" s="17"/>
      <c r="P139" s="17">
        <v>271</v>
      </c>
      <c r="Q139" s="17">
        <v>0</v>
      </c>
      <c r="R139" s="17"/>
      <c r="S139" s="17">
        <v>0</v>
      </c>
      <c r="T139" s="17"/>
      <c r="U139" s="17"/>
    </row>
    <row r="140" spans="1:21" x14ac:dyDescent="0.25">
      <c r="A140" s="2">
        <v>1885</v>
      </c>
      <c r="B140" s="2">
        <v>277</v>
      </c>
      <c r="C140" s="2">
        <f t="shared" si="16"/>
        <v>6.4510000000000005</v>
      </c>
      <c r="D140" s="21">
        <f t="shared" si="12"/>
        <v>3.0429245283018869</v>
      </c>
      <c r="E140" s="2">
        <f t="shared" si="13"/>
        <v>3.2255000000000003</v>
      </c>
      <c r="F140" s="22">
        <f t="shared" si="14"/>
        <v>1.5214622641509434</v>
      </c>
      <c r="G140" s="72">
        <f t="shared" si="15"/>
        <v>0.13066037735849056</v>
      </c>
      <c r="H140" s="80"/>
      <c r="I140" s="77">
        <v>1885</v>
      </c>
      <c r="J140" s="70">
        <f t="shared" si="11"/>
        <v>1.108490566037736</v>
      </c>
      <c r="K140" s="17"/>
      <c r="L140" s="17"/>
      <c r="M140" s="17"/>
      <c r="N140" s="17"/>
      <c r="O140" s="17"/>
      <c r="P140" s="17">
        <v>273</v>
      </c>
      <c r="Q140" s="17">
        <v>0</v>
      </c>
      <c r="R140" s="17"/>
      <c r="S140" s="17">
        <v>0</v>
      </c>
      <c r="T140" s="17"/>
      <c r="U140" s="17"/>
    </row>
    <row r="141" spans="1:21" x14ac:dyDescent="0.25">
      <c r="A141" s="2">
        <v>1886</v>
      </c>
      <c r="B141" s="2">
        <v>281</v>
      </c>
      <c r="C141" s="2">
        <f t="shared" si="16"/>
        <v>6.7320000000000002</v>
      </c>
      <c r="D141" s="21">
        <f t="shared" si="12"/>
        <v>3.1754716981132076</v>
      </c>
      <c r="E141" s="2">
        <f t="shared" si="13"/>
        <v>3.3660000000000001</v>
      </c>
      <c r="F141" s="22">
        <f t="shared" si="14"/>
        <v>1.5877358490566038</v>
      </c>
      <c r="G141" s="72">
        <f t="shared" si="15"/>
        <v>0.13254716981132075</v>
      </c>
      <c r="H141" s="80"/>
      <c r="I141" s="77">
        <v>1886</v>
      </c>
      <c r="J141" s="70">
        <f t="shared" si="11"/>
        <v>1.1509433962264151</v>
      </c>
      <c r="K141" s="17"/>
      <c r="L141" s="17"/>
      <c r="M141" s="17"/>
      <c r="N141" s="17"/>
      <c r="O141" s="17"/>
      <c r="P141" s="17">
        <v>275</v>
      </c>
      <c r="Q141" s="17">
        <v>0</v>
      </c>
      <c r="R141" s="17"/>
      <c r="S141" s="17">
        <v>0</v>
      </c>
      <c r="T141" s="17"/>
      <c r="U141" s="17"/>
    </row>
    <row r="142" spans="1:21" x14ac:dyDescent="0.25">
      <c r="A142" s="2">
        <v>1887</v>
      </c>
      <c r="B142" s="2">
        <v>295</v>
      </c>
      <c r="C142" s="2">
        <f t="shared" si="16"/>
        <v>7.0270000000000001</v>
      </c>
      <c r="D142" s="21">
        <f t="shared" si="12"/>
        <v>3.314622641509434</v>
      </c>
      <c r="E142" s="2">
        <f t="shared" si="13"/>
        <v>3.5135000000000001</v>
      </c>
      <c r="F142" s="22">
        <f t="shared" si="14"/>
        <v>1.657311320754717</v>
      </c>
      <c r="G142" s="72">
        <f t="shared" si="15"/>
        <v>0.13915094339622641</v>
      </c>
      <c r="H142" s="80"/>
      <c r="I142" s="77">
        <v>1887</v>
      </c>
      <c r="J142" s="70">
        <f t="shared" si="11"/>
        <v>1.1985849056603772</v>
      </c>
      <c r="K142" s="17"/>
      <c r="L142" s="17"/>
      <c r="M142" s="17"/>
      <c r="N142" s="17"/>
      <c r="O142" s="17"/>
      <c r="P142" s="17">
        <v>287</v>
      </c>
      <c r="Q142" s="17">
        <v>0</v>
      </c>
      <c r="R142" s="17"/>
      <c r="S142" s="17">
        <v>0</v>
      </c>
      <c r="T142" s="17"/>
      <c r="U142" s="17"/>
    </row>
    <row r="143" spans="1:21" x14ac:dyDescent="0.25">
      <c r="A143" s="2">
        <v>1888</v>
      </c>
      <c r="B143" s="2">
        <v>327</v>
      </c>
      <c r="C143" s="2">
        <f t="shared" si="16"/>
        <v>7.3540000000000001</v>
      </c>
      <c r="D143" s="21">
        <f t="shared" si="12"/>
        <v>3.4688679245283018</v>
      </c>
      <c r="E143" s="2">
        <f t="shared" si="13"/>
        <v>3.677</v>
      </c>
      <c r="F143" s="22">
        <f t="shared" si="14"/>
        <v>1.7344339622641509</v>
      </c>
      <c r="G143" s="72">
        <f t="shared" si="15"/>
        <v>0.15424528301886792</v>
      </c>
      <c r="H143" s="80"/>
      <c r="I143" s="77">
        <v>1888</v>
      </c>
      <c r="J143" s="70">
        <f t="shared" si="11"/>
        <v>1.260377358490566</v>
      </c>
      <c r="K143" s="17"/>
      <c r="L143" s="17"/>
      <c r="M143" s="17"/>
      <c r="N143" s="17"/>
      <c r="O143" s="17"/>
      <c r="P143" s="17">
        <v>317</v>
      </c>
      <c r="Q143" s="17">
        <v>0</v>
      </c>
      <c r="R143" s="17"/>
      <c r="S143" s="17">
        <v>0</v>
      </c>
      <c r="T143" s="17"/>
      <c r="U143" s="17"/>
    </row>
    <row r="144" spans="1:21" x14ac:dyDescent="0.25">
      <c r="A144" s="2">
        <v>1889</v>
      </c>
      <c r="B144" s="2">
        <v>327</v>
      </c>
      <c r="C144" s="2">
        <f t="shared" si="16"/>
        <v>7.681</v>
      </c>
      <c r="D144" s="21">
        <f t="shared" si="12"/>
        <v>3.6231132075471697</v>
      </c>
      <c r="E144" s="2">
        <f t="shared" si="13"/>
        <v>3.8405</v>
      </c>
      <c r="F144" s="22">
        <f t="shared" si="14"/>
        <v>1.8115566037735849</v>
      </c>
      <c r="G144" s="72">
        <f t="shared" si="15"/>
        <v>0.15424528301886792</v>
      </c>
      <c r="H144" s="80"/>
      <c r="I144" s="77">
        <v>1889</v>
      </c>
      <c r="J144" s="70">
        <f t="shared" ref="J144:J207" si="17">SUM(G135:G144)</f>
        <v>1.3155660377358489</v>
      </c>
      <c r="K144" s="17"/>
      <c r="L144" s="17"/>
      <c r="M144" s="17"/>
      <c r="N144" s="17"/>
      <c r="O144" s="17"/>
      <c r="P144" s="17">
        <v>318</v>
      </c>
      <c r="Q144" s="17">
        <v>0</v>
      </c>
      <c r="R144" s="17"/>
      <c r="S144" s="17">
        <v>0</v>
      </c>
      <c r="T144" s="17"/>
      <c r="U144" s="17"/>
    </row>
    <row r="145" spans="1:21" x14ac:dyDescent="0.25">
      <c r="A145" s="2">
        <v>1890</v>
      </c>
      <c r="B145" s="2">
        <v>356</v>
      </c>
      <c r="C145" s="2">
        <f t="shared" si="16"/>
        <v>8.0370000000000008</v>
      </c>
      <c r="D145" s="21">
        <f t="shared" si="12"/>
        <v>3.791037735849057</v>
      </c>
      <c r="E145" s="2">
        <f t="shared" si="13"/>
        <v>4.0185000000000004</v>
      </c>
      <c r="F145" s="22">
        <f t="shared" si="14"/>
        <v>1.8955188679245285</v>
      </c>
      <c r="G145" s="72">
        <f t="shared" si="15"/>
        <v>0.16792452830188678</v>
      </c>
      <c r="H145" s="80"/>
      <c r="I145" s="77">
        <v>1890</v>
      </c>
      <c r="J145" s="70">
        <f t="shared" si="17"/>
        <v>1.3721698113207546</v>
      </c>
      <c r="K145" s="17"/>
      <c r="L145" s="17"/>
      <c r="M145" s="17"/>
      <c r="N145" s="17"/>
      <c r="O145" s="17"/>
      <c r="P145" s="17">
        <v>345</v>
      </c>
      <c r="Q145" s="17">
        <v>0</v>
      </c>
      <c r="R145" s="17"/>
      <c r="S145" s="17">
        <v>0</v>
      </c>
      <c r="T145" s="17"/>
      <c r="U145" s="17"/>
    </row>
    <row r="146" spans="1:21" x14ac:dyDescent="0.25">
      <c r="A146" s="2">
        <v>1891</v>
      </c>
      <c r="B146" s="2">
        <v>372</v>
      </c>
      <c r="C146" s="2">
        <f t="shared" si="16"/>
        <v>8.4090000000000007</v>
      </c>
      <c r="D146" s="21">
        <f t="shared" si="12"/>
        <v>3.9665094339622642</v>
      </c>
      <c r="E146" s="2">
        <f t="shared" si="13"/>
        <v>4.2045000000000003</v>
      </c>
      <c r="F146" s="22">
        <f t="shared" si="14"/>
        <v>1.9832547169811321</v>
      </c>
      <c r="G146" s="72">
        <f t="shared" si="15"/>
        <v>0.17547169811320754</v>
      </c>
      <c r="H146" s="80"/>
      <c r="I146" s="77">
        <v>1891</v>
      </c>
      <c r="J146" s="70">
        <f t="shared" si="17"/>
        <v>1.4330188679245284</v>
      </c>
      <c r="K146" s="17"/>
      <c r="L146" s="17"/>
      <c r="M146" s="17"/>
      <c r="N146" s="17"/>
      <c r="O146" s="17"/>
      <c r="P146" s="17">
        <v>360</v>
      </c>
      <c r="Q146" s="17">
        <v>0</v>
      </c>
      <c r="R146" s="17"/>
      <c r="S146" s="17">
        <v>0</v>
      </c>
      <c r="T146" s="17"/>
      <c r="U146" s="17"/>
    </row>
    <row r="147" spans="1:21" x14ac:dyDescent="0.25">
      <c r="A147" s="2">
        <v>1892</v>
      </c>
      <c r="B147" s="2">
        <v>374</v>
      </c>
      <c r="C147" s="2">
        <f t="shared" si="16"/>
        <v>8.7830000000000013</v>
      </c>
      <c r="D147" s="21">
        <f t="shared" si="12"/>
        <v>4.1429245283018874</v>
      </c>
      <c r="E147" s="2">
        <f t="shared" si="13"/>
        <v>4.3915000000000006</v>
      </c>
      <c r="F147" s="22">
        <f t="shared" si="14"/>
        <v>2.0714622641509437</v>
      </c>
      <c r="G147" s="72">
        <f t="shared" si="15"/>
        <v>0.17641509433962263</v>
      </c>
      <c r="H147" s="80"/>
      <c r="I147" s="77">
        <v>1892</v>
      </c>
      <c r="J147" s="70">
        <f t="shared" si="17"/>
        <v>1.4886792452830189</v>
      </c>
      <c r="K147" s="17"/>
      <c r="L147" s="17"/>
      <c r="M147" s="17"/>
      <c r="N147" s="17"/>
      <c r="O147" s="17"/>
      <c r="P147" s="17">
        <v>363</v>
      </c>
      <c r="Q147" s="17">
        <v>0</v>
      </c>
      <c r="R147" s="17"/>
      <c r="S147" s="17">
        <v>0</v>
      </c>
      <c r="T147" s="17"/>
      <c r="U147" s="17"/>
    </row>
    <row r="148" spans="1:21" x14ac:dyDescent="0.25">
      <c r="A148" s="2">
        <v>1893</v>
      </c>
      <c r="B148" s="2">
        <v>370</v>
      </c>
      <c r="C148" s="2">
        <f t="shared" si="16"/>
        <v>9.1530000000000005</v>
      </c>
      <c r="D148" s="21">
        <f t="shared" si="12"/>
        <v>4.317452830188679</v>
      </c>
      <c r="E148" s="2">
        <f t="shared" si="13"/>
        <v>4.5765000000000002</v>
      </c>
      <c r="F148" s="22">
        <f t="shared" si="14"/>
        <v>2.1587264150943395</v>
      </c>
      <c r="G148" s="72">
        <f t="shared" si="15"/>
        <v>0.17452830188679244</v>
      </c>
      <c r="H148" s="80"/>
      <c r="I148" s="77">
        <v>1893</v>
      </c>
      <c r="J148" s="70">
        <f t="shared" si="17"/>
        <v>1.5349056603773585</v>
      </c>
      <c r="K148" s="17"/>
      <c r="L148" s="17"/>
      <c r="M148" s="17"/>
      <c r="N148" s="17"/>
      <c r="O148" s="17"/>
      <c r="P148" s="17">
        <v>358</v>
      </c>
      <c r="Q148" s="17">
        <v>0</v>
      </c>
      <c r="R148" s="17"/>
      <c r="S148" s="17">
        <v>0</v>
      </c>
      <c r="T148" s="17"/>
      <c r="U148" s="17"/>
    </row>
    <row r="149" spans="1:21" x14ac:dyDescent="0.25">
      <c r="A149" s="2">
        <v>1894</v>
      </c>
      <c r="B149" s="2">
        <v>383</v>
      </c>
      <c r="C149" s="2">
        <f t="shared" si="16"/>
        <v>9.5360000000000014</v>
      </c>
      <c r="D149" s="21">
        <f t="shared" si="12"/>
        <v>4.4981132075471706</v>
      </c>
      <c r="E149" s="2">
        <f t="shared" si="13"/>
        <v>4.7680000000000007</v>
      </c>
      <c r="F149" s="22">
        <f t="shared" si="14"/>
        <v>2.2490566037735853</v>
      </c>
      <c r="G149" s="72">
        <f t="shared" si="15"/>
        <v>0.18066037735849055</v>
      </c>
      <c r="H149" s="80"/>
      <c r="I149" s="77">
        <v>1894</v>
      </c>
      <c r="J149" s="70">
        <f t="shared" si="17"/>
        <v>1.5858490566037733</v>
      </c>
      <c r="K149" s="17"/>
      <c r="L149" s="17"/>
      <c r="M149" s="17"/>
      <c r="N149" s="17"/>
      <c r="O149" s="17"/>
      <c r="P149" s="17">
        <v>372</v>
      </c>
      <c r="Q149" s="17">
        <v>0</v>
      </c>
      <c r="R149" s="17"/>
      <c r="S149" s="17">
        <v>0</v>
      </c>
      <c r="T149" s="17"/>
      <c r="U149" s="17"/>
    </row>
    <row r="150" spans="1:21" x14ac:dyDescent="0.25">
      <c r="A150" s="2">
        <v>1895</v>
      </c>
      <c r="B150" s="2">
        <v>406</v>
      </c>
      <c r="C150" s="2">
        <f t="shared" si="16"/>
        <v>9.9420000000000019</v>
      </c>
      <c r="D150" s="21">
        <f t="shared" si="12"/>
        <v>4.6896226415094349</v>
      </c>
      <c r="E150" s="2">
        <f t="shared" si="13"/>
        <v>4.971000000000001</v>
      </c>
      <c r="F150" s="22">
        <f t="shared" si="14"/>
        <v>2.3448113207547174</v>
      </c>
      <c r="G150" s="72">
        <f t="shared" si="15"/>
        <v>0.19150943396226416</v>
      </c>
      <c r="H150" s="80"/>
      <c r="I150" s="77">
        <v>1895</v>
      </c>
      <c r="J150" s="70">
        <f t="shared" si="17"/>
        <v>1.6466981132075471</v>
      </c>
      <c r="K150" s="17"/>
      <c r="L150" s="17"/>
      <c r="M150" s="17"/>
      <c r="N150" s="17"/>
      <c r="O150" s="17"/>
      <c r="P150" s="17">
        <v>393</v>
      </c>
      <c r="Q150" s="17">
        <v>0</v>
      </c>
      <c r="R150" s="17"/>
      <c r="S150" s="17">
        <v>0</v>
      </c>
      <c r="T150" s="17"/>
      <c r="U150" s="17"/>
    </row>
    <row r="151" spans="1:21" x14ac:dyDescent="0.25">
      <c r="A151" s="2">
        <v>1896</v>
      </c>
      <c r="B151" s="2">
        <v>419</v>
      </c>
      <c r="C151" s="2">
        <f t="shared" si="16"/>
        <v>10.361000000000002</v>
      </c>
      <c r="D151" s="21">
        <f t="shared" si="12"/>
        <v>4.8872641509433974</v>
      </c>
      <c r="E151" s="2">
        <f t="shared" si="13"/>
        <v>5.1805000000000012</v>
      </c>
      <c r="F151" s="22">
        <f t="shared" si="14"/>
        <v>2.4436320754716987</v>
      </c>
      <c r="G151" s="72">
        <f t="shared" si="15"/>
        <v>0.19764150943396228</v>
      </c>
      <c r="H151" s="80"/>
      <c r="I151" s="77">
        <v>1896</v>
      </c>
      <c r="J151" s="70">
        <f t="shared" si="17"/>
        <v>1.7117924528301887</v>
      </c>
      <c r="K151" s="17"/>
      <c r="L151" s="17"/>
      <c r="M151" s="17"/>
      <c r="N151" s="17"/>
      <c r="O151" s="17"/>
      <c r="P151" s="17">
        <v>405</v>
      </c>
      <c r="Q151" s="17">
        <v>0</v>
      </c>
      <c r="R151" s="17"/>
      <c r="S151" s="17">
        <v>0</v>
      </c>
      <c r="T151" s="17"/>
      <c r="U151" s="17"/>
    </row>
    <row r="152" spans="1:21" x14ac:dyDescent="0.25">
      <c r="A152" s="2">
        <v>1897</v>
      </c>
      <c r="B152" s="2">
        <v>440</v>
      </c>
      <c r="C152" s="2">
        <f t="shared" si="16"/>
        <v>10.801000000000002</v>
      </c>
      <c r="D152" s="21">
        <f t="shared" si="12"/>
        <v>5.0948113207547179</v>
      </c>
      <c r="E152" s="2">
        <f t="shared" si="13"/>
        <v>5.400500000000001</v>
      </c>
      <c r="F152" s="22">
        <f t="shared" si="14"/>
        <v>2.5474056603773589</v>
      </c>
      <c r="G152" s="72">
        <f t="shared" si="15"/>
        <v>0.20754716981132076</v>
      </c>
      <c r="H152" s="80"/>
      <c r="I152" s="77">
        <v>1897</v>
      </c>
      <c r="J152" s="70">
        <f t="shared" si="17"/>
        <v>1.780188679245283</v>
      </c>
      <c r="K152" s="17"/>
      <c r="L152" s="17"/>
      <c r="M152" s="17"/>
      <c r="N152" s="17"/>
      <c r="O152" s="17"/>
      <c r="P152" s="17">
        <v>425</v>
      </c>
      <c r="Q152" s="17">
        <v>0</v>
      </c>
      <c r="R152" s="17"/>
      <c r="S152" s="17">
        <v>0</v>
      </c>
      <c r="T152" s="17"/>
      <c r="U152" s="17"/>
    </row>
    <row r="153" spans="1:21" x14ac:dyDescent="0.25">
      <c r="A153" s="2">
        <v>1898</v>
      </c>
      <c r="B153" s="2">
        <v>465</v>
      </c>
      <c r="C153" s="2">
        <f t="shared" si="16"/>
        <v>11.266000000000002</v>
      </c>
      <c r="D153" s="21">
        <f t="shared" si="12"/>
        <v>5.3141509433962266</v>
      </c>
      <c r="E153" s="2">
        <f t="shared" si="13"/>
        <v>5.6330000000000009</v>
      </c>
      <c r="F153" s="22">
        <f t="shared" si="14"/>
        <v>2.6570754716981133</v>
      </c>
      <c r="G153" s="72">
        <f t="shared" si="15"/>
        <v>0.21933962264150944</v>
      </c>
      <c r="H153" s="80"/>
      <c r="I153" s="77">
        <v>1898</v>
      </c>
      <c r="J153" s="70">
        <f t="shared" si="17"/>
        <v>1.8452830188679246</v>
      </c>
      <c r="K153" s="17"/>
      <c r="L153" s="17"/>
      <c r="M153" s="17"/>
      <c r="N153" s="17"/>
      <c r="O153" s="17"/>
      <c r="P153" s="17">
        <v>449</v>
      </c>
      <c r="Q153" s="17">
        <v>0</v>
      </c>
      <c r="R153" s="17"/>
      <c r="S153" s="17">
        <v>0</v>
      </c>
      <c r="T153" s="17"/>
      <c r="U153" s="17"/>
    </row>
    <row r="154" spans="1:21" x14ac:dyDescent="0.25">
      <c r="A154" s="2">
        <v>1899</v>
      </c>
      <c r="B154" s="2">
        <v>507</v>
      </c>
      <c r="C154" s="2">
        <f t="shared" si="16"/>
        <v>11.773000000000001</v>
      </c>
      <c r="D154" s="21">
        <f t="shared" si="12"/>
        <v>5.5533018867924531</v>
      </c>
      <c r="E154" s="2">
        <f t="shared" si="13"/>
        <v>5.8865000000000007</v>
      </c>
      <c r="F154" s="22">
        <f t="shared" si="14"/>
        <v>2.7766509433962265</v>
      </c>
      <c r="G154" s="72">
        <f t="shared" si="15"/>
        <v>0.23915094339622642</v>
      </c>
      <c r="H154" s="80"/>
      <c r="I154" s="77">
        <v>1899</v>
      </c>
      <c r="J154" s="70">
        <f t="shared" si="17"/>
        <v>1.9301886792452831</v>
      </c>
      <c r="K154" s="17"/>
      <c r="L154" s="17"/>
      <c r="M154" s="17"/>
      <c r="N154" s="17"/>
      <c r="O154" s="17"/>
      <c r="P154" s="17">
        <v>491</v>
      </c>
      <c r="Q154" s="17">
        <v>0</v>
      </c>
      <c r="R154" s="17"/>
      <c r="S154" s="17">
        <v>0</v>
      </c>
      <c r="T154" s="17"/>
      <c r="U154" s="17"/>
    </row>
    <row r="155" spans="1:21" x14ac:dyDescent="0.25">
      <c r="A155" s="2">
        <v>1900</v>
      </c>
      <c r="B155" s="2">
        <v>534</v>
      </c>
      <c r="C155" s="2">
        <f t="shared" si="16"/>
        <v>12.307000000000002</v>
      </c>
      <c r="D155" s="21">
        <f t="shared" si="12"/>
        <v>5.8051886792452834</v>
      </c>
      <c r="E155" s="2">
        <f t="shared" si="13"/>
        <v>6.1535000000000011</v>
      </c>
      <c r="F155" s="22">
        <f t="shared" si="14"/>
        <v>2.9025943396226417</v>
      </c>
      <c r="G155" s="72">
        <f t="shared" si="15"/>
        <v>0.25188679245283019</v>
      </c>
      <c r="H155" s="80"/>
      <c r="I155" s="77">
        <v>1900</v>
      </c>
      <c r="J155" s="70">
        <f t="shared" si="17"/>
        <v>2.0141509433962264</v>
      </c>
      <c r="K155" s="17"/>
      <c r="L155" s="17"/>
      <c r="M155" s="17"/>
      <c r="N155" s="17"/>
      <c r="O155" s="17"/>
      <c r="P155" s="17">
        <v>515</v>
      </c>
      <c r="Q155" s="17">
        <v>0</v>
      </c>
      <c r="R155" s="17"/>
      <c r="S155" s="17">
        <v>0</v>
      </c>
      <c r="T155" s="17"/>
      <c r="U155" s="17"/>
    </row>
    <row r="156" spans="1:21" x14ac:dyDescent="0.25">
      <c r="A156" s="2">
        <v>1901</v>
      </c>
      <c r="B156" s="2">
        <v>552</v>
      </c>
      <c r="C156" s="2">
        <f t="shared" si="16"/>
        <v>12.859000000000002</v>
      </c>
      <c r="D156" s="21">
        <f t="shared" si="12"/>
        <v>6.0655660377358496</v>
      </c>
      <c r="E156" s="2">
        <f t="shared" si="13"/>
        <v>6.4295000000000009</v>
      </c>
      <c r="F156" s="22">
        <f t="shared" si="14"/>
        <v>3.0327830188679248</v>
      </c>
      <c r="G156" s="72">
        <f t="shared" si="15"/>
        <v>0.26037735849056604</v>
      </c>
      <c r="H156" s="80"/>
      <c r="I156" s="77">
        <v>1901</v>
      </c>
      <c r="J156" s="70">
        <f t="shared" si="17"/>
        <v>2.0990566037735849</v>
      </c>
      <c r="K156" s="17"/>
      <c r="L156" s="17"/>
      <c r="M156" s="17"/>
      <c r="N156" s="17"/>
      <c r="O156" s="17"/>
      <c r="P156" s="17">
        <v>531</v>
      </c>
      <c r="Q156" s="17">
        <v>0</v>
      </c>
      <c r="R156" s="17"/>
      <c r="S156" s="17">
        <v>0</v>
      </c>
      <c r="T156" s="17"/>
      <c r="U156" s="17"/>
    </row>
    <row r="157" spans="1:21" x14ac:dyDescent="0.25">
      <c r="A157" s="2">
        <v>1902</v>
      </c>
      <c r="B157" s="2">
        <v>566</v>
      </c>
      <c r="C157" s="2">
        <f t="shared" si="16"/>
        <v>13.425000000000002</v>
      </c>
      <c r="D157" s="21">
        <f t="shared" si="12"/>
        <v>6.3325471698113214</v>
      </c>
      <c r="E157" s="2">
        <f t="shared" si="13"/>
        <v>6.7125000000000012</v>
      </c>
      <c r="F157" s="22">
        <f t="shared" si="14"/>
        <v>3.1662735849056607</v>
      </c>
      <c r="G157" s="72">
        <f t="shared" si="15"/>
        <v>0.26698113207547169</v>
      </c>
      <c r="H157" s="80"/>
      <c r="I157" s="77">
        <v>1902</v>
      </c>
      <c r="J157" s="70">
        <f t="shared" si="17"/>
        <v>2.189622641509434</v>
      </c>
      <c r="K157" s="17"/>
      <c r="L157" s="17"/>
      <c r="M157" s="17"/>
      <c r="N157" s="17"/>
      <c r="O157" s="17"/>
      <c r="P157" s="17">
        <v>543</v>
      </c>
      <c r="Q157" s="17">
        <v>0</v>
      </c>
      <c r="R157" s="17"/>
      <c r="S157" s="17">
        <v>0</v>
      </c>
      <c r="T157" s="17"/>
      <c r="U157" s="17"/>
    </row>
    <row r="158" spans="1:21" x14ac:dyDescent="0.25">
      <c r="A158" s="2">
        <v>1903</v>
      </c>
      <c r="B158" s="2">
        <v>617</v>
      </c>
      <c r="C158" s="2">
        <f t="shared" si="16"/>
        <v>14.042000000000002</v>
      </c>
      <c r="D158" s="21">
        <f t="shared" si="12"/>
        <v>6.6235849056603779</v>
      </c>
      <c r="E158" s="2">
        <f t="shared" si="13"/>
        <v>7.0210000000000008</v>
      </c>
      <c r="F158" s="22">
        <f t="shared" si="14"/>
        <v>3.311792452830189</v>
      </c>
      <c r="G158" s="72">
        <f t="shared" si="15"/>
        <v>0.29103773584905662</v>
      </c>
      <c r="H158" s="80"/>
      <c r="I158" s="77">
        <v>1903</v>
      </c>
      <c r="J158" s="70">
        <f t="shared" si="17"/>
        <v>2.3061320754716981</v>
      </c>
      <c r="K158" s="17"/>
      <c r="L158" s="17"/>
      <c r="M158" s="17"/>
      <c r="N158" s="17"/>
      <c r="O158" s="17"/>
      <c r="P158" s="17">
        <v>593</v>
      </c>
      <c r="Q158" s="17">
        <v>0</v>
      </c>
      <c r="R158" s="17"/>
      <c r="S158" s="17">
        <v>0</v>
      </c>
      <c r="T158" s="17"/>
      <c r="U158" s="17"/>
    </row>
    <row r="159" spans="1:21" x14ac:dyDescent="0.25">
      <c r="A159" s="2">
        <v>1904</v>
      </c>
      <c r="B159" s="2">
        <v>624</v>
      </c>
      <c r="C159" s="2">
        <f t="shared" si="16"/>
        <v>14.666000000000002</v>
      </c>
      <c r="D159" s="21">
        <f t="shared" si="12"/>
        <v>6.9179245283018878</v>
      </c>
      <c r="E159" s="2">
        <f t="shared" si="13"/>
        <v>7.3330000000000011</v>
      </c>
      <c r="F159" s="22">
        <f t="shared" si="14"/>
        <v>3.4589622641509439</v>
      </c>
      <c r="G159" s="72">
        <f t="shared" si="15"/>
        <v>0.29433962264150942</v>
      </c>
      <c r="H159" s="80"/>
      <c r="I159" s="77">
        <v>1904</v>
      </c>
      <c r="J159" s="70">
        <f t="shared" si="17"/>
        <v>2.4198113207547167</v>
      </c>
      <c r="K159" s="17"/>
      <c r="L159" s="17"/>
      <c r="M159" s="17"/>
      <c r="N159" s="17"/>
      <c r="O159" s="17"/>
      <c r="P159" s="17">
        <v>597</v>
      </c>
      <c r="Q159" s="17">
        <v>0</v>
      </c>
      <c r="R159" s="17"/>
      <c r="S159" s="17">
        <v>0</v>
      </c>
      <c r="T159" s="17"/>
      <c r="U159" s="17"/>
    </row>
    <row r="160" spans="1:21" x14ac:dyDescent="0.25">
      <c r="A160" s="2">
        <v>1905</v>
      </c>
      <c r="B160" s="2">
        <v>663</v>
      </c>
      <c r="C160" s="2">
        <f t="shared" si="16"/>
        <v>15.329000000000002</v>
      </c>
      <c r="D160" s="21">
        <f t="shared" si="12"/>
        <v>7.2306603773584914</v>
      </c>
      <c r="E160" s="2">
        <f t="shared" si="13"/>
        <v>7.6645000000000012</v>
      </c>
      <c r="F160" s="22">
        <f t="shared" si="14"/>
        <v>3.6153301886792457</v>
      </c>
      <c r="G160" s="72">
        <f t="shared" si="15"/>
        <v>0.31273584905660379</v>
      </c>
      <c r="H160" s="80"/>
      <c r="I160" s="77">
        <v>1905</v>
      </c>
      <c r="J160" s="70">
        <f t="shared" si="17"/>
        <v>2.5410377358490561</v>
      </c>
      <c r="K160" s="17"/>
      <c r="L160" s="17"/>
      <c r="M160" s="17"/>
      <c r="N160" s="17"/>
      <c r="O160" s="17"/>
      <c r="P160" s="17">
        <v>636</v>
      </c>
      <c r="Q160" s="17">
        <v>0</v>
      </c>
      <c r="R160" s="17"/>
      <c r="S160" s="17">
        <v>0</v>
      </c>
      <c r="T160" s="17"/>
      <c r="U160" s="17"/>
    </row>
    <row r="161" spans="1:21" x14ac:dyDescent="0.25">
      <c r="A161" s="2">
        <v>1906</v>
      </c>
      <c r="B161" s="2">
        <v>707</v>
      </c>
      <c r="C161" s="2">
        <f t="shared" si="16"/>
        <v>16.036000000000001</v>
      </c>
      <c r="D161" s="21">
        <f t="shared" si="12"/>
        <v>7.5641509433962266</v>
      </c>
      <c r="E161" s="2">
        <f t="shared" si="13"/>
        <v>8.0180000000000007</v>
      </c>
      <c r="F161" s="22">
        <f t="shared" si="14"/>
        <v>3.7820754716981133</v>
      </c>
      <c r="G161" s="72">
        <f t="shared" si="15"/>
        <v>0.33349056603773586</v>
      </c>
      <c r="H161" s="80"/>
      <c r="I161" s="77">
        <v>1906</v>
      </c>
      <c r="J161" s="70">
        <f t="shared" si="17"/>
        <v>2.6768867924528301</v>
      </c>
      <c r="K161" s="17"/>
      <c r="L161" s="17"/>
      <c r="M161" s="17"/>
      <c r="N161" s="17"/>
      <c r="O161" s="17"/>
      <c r="P161" s="17">
        <v>680</v>
      </c>
      <c r="Q161" s="17">
        <v>0</v>
      </c>
      <c r="R161" s="17"/>
      <c r="S161" s="17">
        <v>0</v>
      </c>
      <c r="T161" s="17"/>
      <c r="U161" s="17"/>
    </row>
    <row r="162" spans="1:21" x14ac:dyDescent="0.25">
      <c r="A162" s="2">
        <v>1907</v>
      </c>
      <c r="B162" s="2">
        <v>784</v>
      </c>
      <c r="C162" s="2">
        <f t="shared" si="16"/>
        <v>16.82</v>
      </c>
      <c r="D162" s="21">
        <f t="shared" si="12"/>
        <v>7.9339622641509431</v>
      </c>
      <c r="E162" s="2">
        <f t="shared" si="13"/>
        <v>8.41</v>
      </c>
      <c r="F162" s="22">
        <f t="shared" si="14"/>
        <v>3.9669811320754715</v>
      </c>
      <c r="G162" s="72">
        <f t="shared" si="15"/>
        <v>0.36981132075471695</v>
      </c>
      <c r="H162" s="80"/>
      <c r="I162" s="77">
        <v>1907</v>
      </c>
      <c r="J162" s="70">
        <f t="shared" si="17"/>
        <v>2.8391509433962265</v>
      </c>
      <c r="K162" s="17"/>
      <c r="L162" s="17"/>
      <c r="M162" s="17"/>
      <c r="N162" s="17"/>
      <c r="O162" s="17"/>
      <c r="P162" s="17">
        <v>750</v>
      </c>
      <c r="Q162" s="17">
        <v>0</v>
      </c>
      <c r="R162" s="17"/>
      <c r="S162" s="17">
        <v>0</v>
      </c>
      <c r="T162" s="17"/>
      <c r="U162" s="17"/>
    </row>
    <row r="163" spans="1:21" x14ac:dyDescent="0.25">
      <c r="A163" s="2">
        <v>1908</v>
      </c>
      <c r="B163" s="2">
        <v>750</v>
      </c>
      <c r="C163" s="2">
        <f t="shared" si="16"/>
        <v>17.57</v>
      </c>
      <c r="D163" s="21">
        <f t="shared" si="12"/>
        <v>8.2877358490566042</v>
      </c>
      <c r="E163" s="2">
        <f t="shared" si="13"/>
        <v>8.7850000000000001</v>
      </c>
      <c r="F163" s="22">
        <f t="shared" si="14"/>
        <v>4.1438679245283021</v>
      </c>
      <c r="G163" s="72">
        <f t="shared" si="15"/>
        <v>0.35377358490566035</v>
      </c>
      <c r="H163" s="80"/>
      <c r="I163" s="77">
        <v>1908</v>
      </c>
      <c r="J163" s="70">
        <f t="shared" si="17"/>
        <v>2.9735849056603771</v>
      </c>
      <c r="K163" s="17"/>
      <c r="L163" s="17"/>
      <c r="M163" s="17"/>
      <c r="N163" s="17"/>
      <c r="O163" s="17"/>
      <c r="P163" s="17">
        <v>714</v>
      </c>
      <c r="Q163" s="17">
        <v>0</v>
      </c>
      <c r="R163" s="17"/>
      <c r="S163" s="17">
        <v>0</v>
      </c>
      <c r="T163" s="17"/>
      <c r="U163" s="17"/>
    </row>
    <row r="164" spans="1:21" x14ac:dyDescent="0.25">
      <c r="A164" s="2">
        <v>1909</v>
      </c>
      <c r="B164" s="2">
        <v>785</v>
      </c>
      <c r="C164" s="2">
        <f t="shared" si="16"/>
        <v>18.355</v>
      </c>
      <c r="D164" s="21">
        <f t="shared" si="12"/>
        <v>8.6580188679245289</v>
      </c>
      <c r="E164" s="2">
        <f t="shared" si="13"/>
        <v>9.1775000000000002</v>
      </c>
      <c r="F164" s="22">
        <f t="shared" si="14"/>
        <v>4.3290094339622645</v>
      </c>
      <c r="G164" s="72">
        <f t="shared" si="15"/>
        <v>0.37028301886792453</v>
      </c>
      <c r="H164" s="80"/>
      <c r="I164" s="77">
        <v>1909</v>
      </c>
      <c r="J164" s="70">
        <f t="shared" si="17"/>
        <v>3.1047169811320754</v>
      </c>
      <c r="K164" s="17"/>
      <c r="L164" s="17"/>
      <c r="M164" s="17"/>
      <c r="N164" s="17"/>
      <c r="O164" s="17"/>
      <c r="P164" s="17">
        <v>747</v>
      </c>
      <c r="Q164" s="17">
        <v>0</v>
      </c>
      <c r="R164" s="17"/>
      <c r="S164" s="17">
        <v>0</v>
      </c>
      <c r="T164" s="17"/>
      <c r="U164" s="17"/>
    </row>
    <row r="165" spans="1:21" x14ac:dyDescent="0.25">
      <c r="A165" s="2">
        <v>1910</v>
      </c>
      <c r="B165" s="2">
        <v>819</v>
      </c>
      <c r="C165" s="2">
        <f t="shared" si="16"/>
        <v>19.173999999999999</v>
      </c>
      <c r="D165" s="21">
        <f t="shared" si="12"/>
        <v>9.0443396226415089</v>
      </c>
      <c r="E165" s="2">
        <f t="shared" si="13"/>
        <v>9.5869999999999997</v>
      </c>
      <c r="F165" s="22">
        <f t="shared" si="14"/>
        <v>4.5221698113207545</v>
      </c>
      <c r="G165" s="72">
        <f t="shared" si="15"/>
        <v>0.38632075471698113</v>
      </c>
      <c r="H165" s="80"/>
      <c r="I165" s="77">
        <v>1910</v>
      </c>
      <c r="J165" s="70">
        <f t="shared" si="17"/>
        <v>3.2391509433962264</v>
      </c>
      <c r="K165" s="17"/>
      <c r="L165" s="17"/>
      <c r="M165" s="17"/>
      <c r="N165" s="17"/>
      <c r="O165" s="17"/>
      <c r="P165" s="17">
        <v>778</v>
      </c>
      <c r="Q165" s="17">
        <v>0</v>
      </c>
      <c r="R165" s="17"/>
      <c r="S165" s="17">
        <v>0</v>
      </c>
      <c r="T165" s="17"/>
      <c r="U165" s="17"/>
    </row>
    <row r="166" spans="1:21" x14ac:dyDescent="0.25">
      <c r="A166" s="2">
        <v>1911</v>
      </c>
      <c r="B166" s="2">
        <v>836</v>
      </c>
      <c r="C166" s="2">
        <f t="shared" si="16"/>
        <v>20.009999999999998</v>
      </c>
      <c r="D166" s="21">
        <f t="shared" si="12"/>
        <v>9.4386792452830175</v>
      </c>
      <c r="E166" s="2">
        <f t="shared" si="13"/>
        <v>10.004999999999999</v>
      </c>
      <c r="F166" s="22">
        <f t="shared" si="14"/>
        <v>4.7193396226415087</v>
      </c>
      <c r="G166" s="72">
        <f t="shared" si="15"/>
        <v>0.39433962264150946</v>
      </c>
      <c r="H166" s="80"/>
      <c r="I166" s="77">
        <v>1911</v>
      </c>
      <c r="J166" s="70">
        <f t="shared" si="17"/>
        <v>3.3731132075471697</v>
      </c>
      <c r="K166" s="17"/>
      <c r="L166" s="17"/>
      <c r="M166" s="17"/>
      <c r="N166" s="17"/>
      <c r="O166" s="17"/>
      <c r="P166" s="17">
        <v>792</v>
      </c>
      <c r="Q166" s="17">
        <v>0</v>
      </c>
      <c r="R166" s="17"/>
      <c r="S166" s="17">
        <v>0</v>
      </c>
      <c r="T166" s="17"/>
      <c r="U166" s="17"/>
    </row>
    <row r="167" spans="1:21" x14ac:dyDescent="0.25">
      <c r="A167" s="2">
        <v>1912</v>
      </c>
      <c r="B167" s="2">
        <v>879</v>
      </c>
      <c r="C167" s="2">
        <f t="shared" si="16"/>
        <v>20.888999999999999</v>
      </c>
      <c r="D167" s="21">
        <f t="shared" si="12"/>
        <v>9.8533018867924529</v>
      </c>
      <c r="E167" s="2">
        <f t="shared" si="13"/>
        <v>10.4445</v>
      </c>
      <c r="F167" s="22">
        <f t="shared" si="14"/>
        <v>4.9266509433962264</v>
      </c>
      <c r="G167" s="72">
        <f t="shared" si="15"/>
        <v>0.41462264150943395</v>
      </c>
      <c r="H167" s="80"/>
      <c r="I167" s="77">
        <v>1912</v>
      </c>
      <c r="J167" s="70">
        <f t="shared" si="17"/>
        <v>3.520754716981132</v>
      </c>
      <c r="K167" s="17"/>
      <c r="L167" s="17"/>
      <c r="M167" s="17"/>
      <c r="N167" s="17"/>
      <c r="O167" s="17"/>
      <c r="P167" s="17">
        <v>834</v>
      </c>
      <c r="Q167" s="17">
        <v>0</v>
      </c>
      <c r="R167" s="17"/>
      <c r="S167" s="17">
        <v>0</v>
      </c>
      <c r="T167" s="17"/>
      <c r="U167" s="17"/>
    </row>
    <row r="168" spans="1:21" x14ac:dyDescent="0.25">
      <c r="A168" s="2">
        <v>1913</v>
      </c>
      <c r="B168" s="2">
        <v>943</v>
      </c>
      <c r="C168" s="2">
        <f t="shared" si="16"/>
        <v>21.832000000000001</v>
      </c>
      <c r="D168" s="21">
        <f t="shared" si="12"/>
        <v>10.29811320754717</v>
      </c>
      <c r="E168" s="2">
        <f t="shared" si="13"/>
        <v>10.916</v>
      </c>
      <c r="F168" s="22">
        <f t="shared" si="14"/>
        <v>5.1490566037735848</v>
      </c>
      <c r="G168" s="72">
        <f t="shared" si="15"/>
        <v>0.44481132075471697</v>
      </c>
      <c r="H168" s="80"/>
      <c r="I168" s="77">
        <v>1913</v>
      </c>
      <c r="J168" s="70">
        <f t="shared" si="17"/>
        <v>3.6745283018867925</v>
      </c>
      <c r="K168" s="17"/>
      <c r="L168" s="17"/>
      <c r="M168" s="17"/>
      <c r="N168" s="17"/>
      <c r="O168" s="17"/>
      <c r="P168" s="17">
        <v>895</v>
      </c>
      <c r="Q168" s="17">
        <v>0</v>
      </c>
      <c r="R168" s="17"/>
      <c r="S168" s="17">
        <v>0</v>
      </c>
      <c r="T168" s="17"/>
      <c r="U168" s="17"/>
    </row>
    <row r="169" spans="1:21" x14ac:dyDescent="0.25">
      <c r="A169" s="2">
        <v>1914</v>
      </c>
      <c r="B169" s="2">
        <v>850</v>
      </c>
      <c r="C169" s="2">
        <f t="shared" si="16"/>
        <v>22.682000000000002</v>
      </c>
      <c r="D169" s="21">
        <f t="shared" si="12"/>
        <v>10.699056603773585</v>
      </c>
      <c r="E169" s="2">
        <f t="shared" si="13"/>
        <v>11.341000000000001</v>
      </c>
      <c r="F169" s="22">
        <f t="shared" si="14"/>
        <v>5.3495283018867923</v>
      </c>
      <c r="G169" s="72">
        <f t="shared" si="15"/>
        <v>0.40094339622641512</v>
      </c>
      <c r="H169" s="80"/>
      <c r="I169" s="77">
        <v>1914</v>
      </c>
      <c r="J169" s="70">
        <f t="shared" si="17"/>
        <v>3.7811320754716982</v>
      </c>
      <c r="K169" s="17"/>
      <c r="L169" s="17"/>
      <c r="M169" s="17"/>
      <c r="N169" s="17"/>
      <c r="O169" s="17"/>
      <c r="P169" s="17">
        <v>800</v>
      </c>
      <c r="Q169" s="17">
        <v>0</v>
      </c>
      <c r="R169" s="17"/>
      <c r="S169" s="17">
        <v>0</v>
      </c>
      <c r="T169" s="17"/>
      <c r="U169" s="17"/>
    </row>
    <row r="170" spans="1:21" x14ac:dyDescent="0.25">
      <c r="A170" s="2">
        <v>1915</v>
      </c>
      <c r="B170" s="2">
        <v>838</v>
      </c>
      <c r="C170" s="2">
        <f t="shared" si="16"/>
        <v>23.520000000000003</v>
      </c>
      <c r="D170" s="21">
        <f t="shared" si="12"/>
        <v>11.09433962264151</v>
      </c>
      <c r="E170" s="2">
        <f t="shared" si="13"/>
        <v>11.760000000000002</v>
      </c>
      <c r="F170" s="22">
        <f t="shared" si="14"/>
        <v>5.5471698113207548</v>
      </c>
      <c r="G170" s="72">
        <f t="shared" si="15"/>
        <v>0.39528301886792455</v>
      </c>
      <c r="H170" s="80"/>
      <c r="I170" s="77">
        <v>1915</v>
      </c>
      <c r="J170" s="70">
        <f t="shared" si="17"/>
        <v>3.8636792452830191</v>
      </c>
      <c r="K170" s="17"/>
      <c r="L170" s="17"/>
      <c r="M170" s="17"/>
      <c r="N170" s="17"/>
      <c r="O170" s="17"/>
      <c r="P170" s="17">
        <v>784</v>
      </c>
      <c r="Q170" s="17">
        <v>0</v>
      </c>
      <c r="R170" s="17"/>
      <c r="S170" s="17">
        <v>0</v>
      </c>
      <c r="T170" s="17"/>
      <c r="U170" s="17"/>
    </row>
    <row r="171" spans="1:21" x14ac:dyDescent="0.25">
      <c r="A171" s="2">
        <v>1916</v>
      </c>
      <c r="B171" s="2">
        <v>901</v>
      </c>
      <c r="C171" s="2">
        <f t="shared" si="16"/>
        <v>24.421000000000003</v>
      </c>
      <c r="D171" s="21">
        <f t="shared" si="12"/>
        <v>11.51933962264151</v>
      </c>
      <c r="E171" s="2">
        <f t="shared" si="13"/>
        <v>12.210500000000001</v>
      </c>
      <c r="F171" s="22">
        <f t="shared" si="14"/>
        <v>5.7596698113207552</v>
      </c>
      <c r="G171" s="72">
        <f t="shared" si="15"/>
        <v>0.42499999999999999</v>
      </c>
      <c r="H171" s="80"/>
      <c r="I171" s="77">
        <v>1916</v>
      </c>
      <c r="J171" s="70">
        <f t="shared" si="17"/>
        <v>3.9551886792452828</v>
      </c>
      <c r="K171" s="17"/>
      <c r="L171" s="17"/>
      <c r="M171" s="17"/>
      <c r="N171" s="17"/>
      <c r="O171" s="17"/>
      <c r="P171" s="17">
        <v>842</v>
      </c>
      <c r="Q171" s="17">
        <v>0</v>
      </c>
      <c r="R171" s="17"/>
      <c r="S171" s="17">
        <v>0</v>
      </c>
      <c r="T171" s="17"/>
      <c r="U171" s="17"/>
    </row>
    <row r="172" spans="1:21" x14ac:dyDescent="0.25">
      <c r="A172" s="2">
        <v>1917</v>
      </c>
      <c r="B172" s="2">
        <v>955</v>
      </c>
      <c r="C172" s="2">
        <f t="shared" si="16"/>
        <v>25.376000000000001</v>
      </c>
      <c r="D172" s="21">
        <f t="shared" si="12"/>
        <v>11.969811320754717</v>
      </c>
      <c r="E172" s="2">
        <f t="shared" si="13"/>
        <v>12.688000000000001</v>
      </c>
      <c r="F172" s="22">
        <f t="shared" si="14"/>
        <v>5.9849056603773585</v>
      </c>
      <c r="G172" s="72">
        <f t="shared" si="15"/>
        <v>0.45047169811320753</v>
      </c>
      <c r="H172" s="80"/>
      <c r="I172" s="77">
        <v>1917</v>
      </c>
      <c r="J172" s="70">
        <f t="shared" si="17"/>
        <v>4.035849056603773</v>
      </c>
      <c r="K172" s="17"/>
      <c r="L172" s="17"/>
      <c r="M172" s="17"/>
      <c r="N172" s="17"/>
      <c r="O172" s="17"/>
      <c r="P172" s="17">
        <v>891</v>
      </c>
      <c r="Q172" s="17">
        <v>0</v>
      </c>
      <c r="R172" s="17"/>
      <c r="S172" s="17">
        <v>0</v>
      </c>
      <c r="T172" s="17"/>
      <c r="U172" s="17"/>
    </row>
    <row r="173" spans="1:21" x14ac:dyDescent="0.25">
      <c r="A173" s="2">
        <v>1918</v>
      </c>
      <c r="B173" s="2">
        <v>936</v>
      </c>
      <c r="C173" s="2">
        <f t="shared" si="16"/>
        <v>26.312000000000001</v>
      </c>
      <c r="D173" s="21">
        <f t="shared" si="12"/>
        <v>12.41132075471698</v>
      </c>
      <c r="E173" s="2">
        <f t="shared" si="13"/>
        <v>13.156000000000001</v>
      </c>
      <c r="F173" s="22">
        <f t="shared" si="14"/>
        <v>6.2056603773584902</v>
      </c>
      <c r="G173" s="72">
        <f t="shared" si="15"/>
        <v>0.44150943396226416</v>
      </c>
      <c r="H173" s="80"/>
      <c r="I173" s="77">
        <v>1918</v>
      </c>
      <c r="J173" s="70">
        <f t="shared" si="17"/>
        <v>4.1235849056603771</v>
      </c>
      <c r="K173" s="17"/>
      <c r="L173" s="17"/>
      <c r="M173" s="17"/>
      <c r="N173" s="17"/>
      <c r="O173" s="17"/>
      <c r="P173" s="17">
        <v>873</v>
      </c>
      <c r="Q173" s="17">
        <v>0</v>
      </c>
      <c r="R173" s="17"/>
      <c r="S173" s="17">
        <v>0</v>
      </c>
      <c r="T173" s="17"/>
      <c r="U173" s="17"/>
    </row>
    <row r="174" spans="1:21" x14ac:dyDescent="0.25">
      <c r="A174" s="2">
        <v>1919</v>
      </c>
      <c r="B174" s="2">
        <v>806</v>
      </c>
      <c r="C174" s="2">
        <f t="shared" si="16"/>
        <v>27.118000000000002</v>
      </c>
      <c r="D174" s="21">
        <f t="shared" si="12"/>
        <v>12.791509433962265</v>
      </c>
      <c r="E174" s="2">
        <f t="shared" si="13"/>
        <v>13.559000000000001</v>
      </c>
      <c r="F174" s="22">
        <f t="shared" si="14"/>
        <v>6.3957547169811324</v>
      </c>
      <c r="G174" s="72">
        <f t="shared" si="15"/>
        <v>0.38018867924528305</v>
      </c>
      <c r="H174" s="80"/>
      <c r="I174" s="77">
        <v>1919</v>
      </c>
      <c r="J174" s="70">
        <f t="shared" si="17"/>
        <v>4.1334905660377359</v>
      </c>
      <c r="K174" s="17"/>
      <c r="L174" s="17"/>
      <c r="M174" s="17"/>
      <c r="N174" s="17"/>
      <c r="O174" s="17"/>
      <c r="P174" s="17">
        <v>735</v>
      </c>
      <c r="Q174" s="17">
        <v>0</v>
      </c>
      <c r="R174" s="17"/>
      <c r="S174" s="17">
        <v>0</v>
      </c>
      <c r="T174" s="17"/>
      <c r="U174" s="17"/>
    </row>
    <row r="175" spans="1:21" x14ac:dyDescent="0.25">
      <c r="A175" s="2">
        <v>1920</v>
      </c>
      <c r="B175" s="2">
        <v>932</v>
      </c>
      <c r="C175" s="2">
        <f t="shared" si="16"/>
        <v>28.05</v>
      </c>
      <c r="D175" s="21">
        <f t="shared" si="12"/>
        <v>13.231132075471697</v>
      </c>
      <c r="E175" s="2">
        <f t="shared" si="13"/>
        <v>14.025</v>
      </c>
      <c r="F175" s="22">
        <f t="shared" si="14"/>
        <v>6.6155660377358485</v>
      </c>
      <c r="G175" s="72">
        <f t="shared" si="15"/>
        <v>0.43962264150943398</v>
      </c>
      <c r="H175" s="80"/>
      <c r="I175" s="77">
        <v>1920</v>
      </c>
      <c r="J175" s="70">
        <f t="shared" si="17"/>
        <v>4.1867924528301881</v>
      </c>
      <c r="K175" s="17"/>
      <c r="L175" s="17"/>
      <c r="M175" s="17"/>
      <c r="N175" s="17"/>
      <c r="O175" s="17"/>
      <c r="P175" s="17">
        <v>843</v>
      </c>
      <c r="Q175" s="17">
        <v>0</v>
      </c>
      <c r="R175" s="17"/>
      <c r="S175" s="17">
        <v>0</v>
      </c>
      <c r="T175" s="17"/>
      <c r="U175" s="17"/>
    </row>
    <row r="176" spans="1:21" x14ac:dyDescent="0.25">
      <c r="A176" s="2">
        <v>1921</v>
      </c>
      <c r="B176" s="2">
        <v>803</v>
      </c>
      <c r="C176" s="2">
        <f t="shared" si="16"/>
        <v>28.853000000000002</v>
      </c>
      <c r="D176" s="21">
        <f t="shared" si="12"/>
        <v>13.609905660377359</v>
      </c>
      <c r="E176" s="2">
        <f t="shared" si="13"/>
        <v>14.426500000000001</v>
      </c>
      <c r="F176" s="22">
        <f t="shared" si="14"/>
        <v>6.8049528301886797</v>
      </c>
      <c r="G176" s="72">
        <f t="shared" si="15"/>
        <v>0.37877358490566038</v>
      </c>
      <c r="H176" s="80"/>
      <c r="I176" s="77">
        <v>1921</v>
      </c>
      <c r="J176" s="70">
        <f t="shared" si="17"/>
        <v>4.1712264150943401</v>
      </c>
      <c r="K176" s="17"/>
      <c r="L176" s="17"/>
      <c r="M176" s="17"/>
      <c r="N176" s="17"/>
      <c r="O176" s="17"/>
      <c r="P176" s="17">
        <v>709</v>
      </c>
      <c r="Q176" s="17">
        <v>0</v>
      </c>
      <c r="R176" s="17"/>
      <c r="S176" s="17">
        <v>0</v>
      </c>
      <c r="T176" s="17"/>
      <c r="U176" s="17"/>
    </row>
    <row r="177" spans="1:21" x14ac:dyDescent="0.25">
      <c r="A177" s="2">
        <v>1922</v>
      </c>
      <c r="B177" s="2">
        <v>845</v>
      </c>
      <c r="C177" s="2">
        <f t="shared" si="16"/>
        <v>29.698</v>
      </c>
      <c r="D177" s="21">
        <f t="shared" si="12"/>
        <v>14.008490566037736</v>
      </c>
      <c r="E177" s="2">
        <f t="shared" si="13"/>
        <v>14.849</v>
      </c>
      <c r="F177" s="22">
        <f t="shared" si="14"/>
        <v>7.004245283018868</v>
      </c>
      <c r="G177" s="72">
        <f t="shared" si="15"/>
        <v>0.39858490566037735</v>
      </c>
      <c r="H177" s="80"/>
      <c r="I177" s="77">
        <v>1922</v>
      </c>
      <c r="J177" s="70">
        <f t="shared" si="17"/>
        <v>4.155188679245283</v>
      </c>
      <c r="K177" s="17"/>
      <c r="L177" s="17"/>
      <c r="M177" s="17"/>
      <c r="N177" s="17"/>
      <c r="O177" s="17"/>
      <c r="P177" s="17">
        <v>740</v>
      </c>
      <c r="Q177" s="17">
        <v>0</v>
      </c>
      <c r="R177" s="17"/>
      <c r="S177" s="17">
        <v>0</v>
      </c>
      <c r="T177" s="17"/>
      <c r="U177" s="17"/>
    </row>
    <row r="178" spans="1:21" x14ac:dyDescent="0.25">
      <c r="A178" s="2">
        <v>1923</v>
      </c>
      <c r="B178" s="2">
        <v>970</v>
      </c>
      <c r="C178" s="2">
        <f t="shared" si="16"/>
        <v>30.667999999999999</v>
      </c>
      <c r="D178" s="21">
        <f t="shared" si="12"/>
        <v>14.466037735849056</v>
      </c>
      <c r="E178" s="2">
        <f t="shared" si="13"/>
        <v>15.334</v>
      </c>
      <c r="F178" s="22">
        <f t="shared" si="14"/>
        <v>7.2330188679245282</v>
      </c>
      <c r="G178" s="72">
        <f t="shared" si="15"/>
        <v>0.45754716981132076</v>
      </c>
      <c r="H178" s="80"/>
      <c r="I178" s="77">
        <v>1923</v>
      </c>
      <c r="J178" s="70">
        <f t="shared" si="17"/>
        <v>4.1679245283018869</v>
      </c>
      <c r="K178" s="17"/>
      <c r="L178" s="17"/>
      <c r="M178" s="17"/>
      <c r="N178" s="17"/>
      <c r="O178" s="17"/>
      <c r="P178" s="17">
        <v>845</v>
      </c>
      <c r="Q178" s="17">
        <v>0</v>
      </c>
      <c r="R178" s="17"/>
      <c r="S178" s="17">
        <v>0</v>
      </c>
      <c r="T178" s="17"/>
      <c r="U178" s="17"/>
    </row>
    <row r="179" spans="1:21" x14ac:dyDescent="0.25">
      <c r="A179" s="2">
        <v>1924</v>
      </c>
      <c r="B179" s="2">
        <v>963</v>
      </c>
      <c r="C179" s="2">
        <f t="shared" si="16"/>
        <v>31.631</v>
      </c>
      <c r="D179" s="21">
        <f t="shared" si="12"/>
        <v>14.920283018867924</v>
      </c>
      <c r="E179" s="2">
        <f t="shared" si="13"/>
        <v>15.8155</v>
      </c>
      <c r="F179" s="22">
        <f t="shared" si="14"/>
        <v>7.4601415094339618</v>
      </c>
      <c r="G179" s="72">
        <f t="shared" si="15"/>
        <v>0.45424528301886791</v>
      </c>
      <c r="H179" s="80"/>
      <c r="I179" s="77">
        <v>1924</v>
      </c>
      <c r="J179" s="70">
        <f t="shared" si="17"/>
        <v>4.2212264150943399</v>
      </c>
      <c r="K179" s="17"/>
      <c r="L179" s="17"/>
      <c r="M179" s="17"/>
      <c r="N179" s="17"/>
      <c r="O179" s="17"/>
      <c r="P179" s="17">
        <v>836</v>
      </c>
      <c r="Q179" s="17">
        <v>0</v>
      </c>
      <c r="R179" s="17"/>
      <c r="S179" s="17">
        <v>0</v>
      </c>
      <c r="T179" s="17"/>
      <c r="U179" s="17"/>
    </row>
    <row r="180" spans="1:21" x14ac:dyDescent="0.25">
      <c r="A180" s="2">
        <v>1925</v>
      </c>
      <c r="B180" s="2">
        <v>975</v>
      </c>
      <c r="C180" s="2">
        <f t="shared" si="16"/>
        <v>32.606000000000002</v>
      </c>
      <c r="D180" s="21">
        <f t="shared" si="12"/>
        <v>15.380188679245283</v>
      </c>
      <c r="E180" s="2">
        <f t="shared" si="13"/>
        <v>16.303000000000001</v>
      </c>
      <c r="F180" s="22">
        <f t="shared" si="14"/>
        <v>7.6900943396226413</v>
      </c>
      <c r="G180" s="72">
        <f t="shared" si="15"/>
        <v>0.45990566037735847</v>
      </c>
      <c r="H180" s="80"/>
      <c r="I180" s="77">
        <v>1925</v>
      </c>
      <c r="J180" s="70">
        <f t="shared" si="17"/>
        <v>4.285849056603773</v>
      </c>
      <c r="K180" s="17"/>
      <c r="L180" s="17"/>
      <c r="M180" s="17"/>
      <c r="N180" s="17"/>
      <c r="O180" s="17"/>
      <c r="P180" s="17">
        <v>842</v>
      </c>
      <c r="Q180" s="17">
        <v>0</v>
      </c>
      <c r="R180" s="17"/>
      <c r="S180" s="17">
        <v>0</v>
      </c>
      <c r="T180" s="17"/>
      <c r="U180" s="17"/>
    </row>
    <row r="181" spans="1:21" x14ac:dyDescent="0.25">
      <c r="A181" s="2">
        <v>1926</v>
      </c>
      <c r="B181" s="2">
        <v>983</v>
      </c>
      <c r="C181" s="2">
        <f t="shared" si="16"/>
        <v>33.588999999999999</v>
      </c>
      <c r="D181" s="21">
        <f t="shared" si="12"/>
        <v>15.843867924528301</v>
      </c>
      <c r="E181" s="2">
        <f t="shared" si="13"/>
        <v>16.794499999999999</v>
      </c>
      <c r="F181" s="22">
        <f t="shared" si="14"/>
        <v>7.9219339622641503</v>
      </c>
      <c r="G181" s="72">
        <f t="shared" si="15"/>
        <v>0.46367924528301885</v>
      </c>
      <c r="H181" s="80"/>
      <c r="I181" s="77">
        <v>1926</v>
      </c>
      <c r="J181" s="70">
        <f t="shared" si="17"/>
        <v>4.3245283018867928</v>
      </c>
      <c r="K181" s="17"/>
      <c r="L181" s="17"/>
      <c r="M181" s="17"/>
      <c r="N181" s="17"/>
      <c r="O181" s="17"/>
      <c r="P181" s="17">
        <v>846</v>
      </c>
      <c r="Q181" s="17">
        <v>0</v>
      </c>
      <c r="R181" s="17"/>
      <c r="S181" s="17">
        <v>0</v>
      </c>
      <c r="T181" s="17"/>
      <c r="U181" s="17"/>
    </row>
    <row r="182" spans="1:21" x14ac:dyDescent="0.25">
      <c r="A182" s="2">
        <v>1927</v>
      </c>
      <c r="B182" s="2">
        <v>1062</v>
      </c>
      <c r="C182" s="2">
        <f t="shared" si="16"/>
        <v>34.650999999999996</v>
      </c>
      <c r="D182" s="21">
        <f t="shared" si="12"/>
        <v>16.344811320754715</v>
      </c>
      <c r="E182" s="2">
        <f t="shared" si="13"/>
        <v>17.325499999999998</v>
      </c>
      <c r="F182" s="22">
        <f t="shared" si="14"/>
        <v>8.1724056603773576</v>
      </c>
      <c r="G182" s="72">
        <f t="shared" si="15"/>
        <v>0.50094339622641515</v>
      </c>
      <c r="H182" s="80"/>
      <c r="I182" s="77">
        <v>1927</v>
      </c>
      <c r="J182" s="70">
        <f t="shared" si="17"/>
        <v>4.375</v>
      </c>
      <c r="K182" s="17"/>
      <c r="L182" s="17"/>
      <c r="M182" s="17"/>
      <c r="N182" s="17"/>
      <c r="O182" s="17"/>
      <c r="P182" s="17">
        <v>905</v>
      </c>
      <c r="Q182" s="17">
        <v>0</v>
      </c>
      <c r="R182" s="17"/>
      <c r="S182" s="17">
        <v>0</v>
      </c>
      <c r="T182" s="17"/>
      <c r="U182" s="17"/>
    </row>
    <row r="183" spans="1:21" x14ac:dyDescent="0.25">
      <c r="A183" s="2">
        <v>1928</v>
      </c>
      <c r="B183" s="2">
        <v>1065</v>
      </c>
      <c r="C183" s="2">
        <f t="shared" si="16"/>
        <v>35.715999999999994</v>
      </c>
      <c r="D183" s="21">
        <f t="shared" si="12"/>
        <v>16.84716981132075</v>
      </c>
      <c r="E183" s="2">
        <f t="shared" si="13"/>
        <v>17.857999999999997</v>
      </c>
      <c r="F183" s="22">
        <f t="shared" si="14"/>
        <v>8.4235849056603751</v>
      </c>
      <c r="G183" s="72">
        <f t="shared" si="15"/>
        <v>0.50235849056603776</v>
      </c>
      <c r="H183" s="80"/>
      <c r="I183" s="77">
        <v>1928</v>
      </c>
      <c r="J183" s="70">
        <f t="shared" si="17"/>
        <v>4.4358490566037734</v>
      </c>
      <c r="K183" s="17"/>
      <c r="L183" s="17"/>
      <c r="M183" s="17"/>
      <c r="N183" s="17"/>
      <c r="O183" s="17"/>
      <c r="P183" s="17">
        <v>890</v>
      </c>
      <c r="Q183" s="17">
        <v>10</v>
      </c>
      <c r="R183" s="17"/>
      <c r="S183" s="17">
        <v>0</v>
      </c>
      <c r="T183" s="17"/>
      <c r="U183" s="17"/>
    </row>
    <row r="184" spans="1:21" x14ac:dyDescent="0.25">
      <c r="A184" s="2">
        <v>1929</v>
      </c>
      <c r="B184" s="2">
        <v>1145</v>
      </c>
      <c r="C184" s="2">
        <f t="shared" si="16"/>
        <v>36.860999999999997</v>
      </c>
      <c r="D184" s="21">
        <f t="shared" si="12"/>
        <v>17.387264150943395</v>
      </c>
      <c r="E184" s="2">
        <f t="shared" si="13"/>
        <v>18.430499999999999</v>
      </c>
      <c r="F184" s="22">
        <f t="shared" si="14"/>
        <v>8.6936320754716974</v>
      </c>
      <c r="G184" s="72">
        <f t="shared" si="15"/>
        <v>0.54009433962264153</v>
      </c>
      <c r="H184" s="80"/>
      <c r="I184" s="77">
        <v>1929</v>
      </c>
      <c r="J184" s="70">
        <f t="shared" si="17"/>
        <v>4.5957547169811326</v>
      </c>
      <c r="K184" s="17"/>
      <c r="L184" s="17"/>
      <c r="M184" s="17"/>
      <c r="N184" s="17"/>
      <c r="O184" s="17"/>
      <c r="P184" s="17">
        <v>947</v>
      </c>
      <c r="Q184" s="17">
        <v>10</v>
      </c>
      <c r="R184" s="17"/>
      <c r="S184" s="17">
        <v>0</v>
      </c>
      <c r="T184" s="17"/>
      <c r="U184" s="17"/>
    </row>
    <row r="185" spans="1:21" x14ac:dyDescent="0.25">
      <c r="A185" s="2">
        <v>1930</v>
      </c>
      <c r="B185" s="2">
        <v>1053</v>
      </c>
      <c r="C185" s="2">
        <f t="shared" si="16"/>
        <v>37.913999999999994</v>
      </c>
      <c r="D185" s="21">
        <f t="shared" si="12"/>
        <v>17.883962264150941</v>
      </c>
      <c r="E185" s="2">
        <f t="shared" si="13"/>
        <v>18.956999999999997</v>
      </c>
      <c r="F185" s="22">
        <f t="shared" si="14"/>
        <v>8.9419811320754707</v>
      </c>
      <c r="G185" s="72">
        <f t="shared" si="15"/>
        <v>0.49669811320754714</v>
      </c>
      <c r="H185" s="80"/>
      <c r="I185" s="77">
        <v>1930</v>
      </c>
      <c r="J185" s="70">
        <f t="shared" si="17"/>
        <v>4.6528301886792445</v>
      </c>
      <c r="K185" s="17"/>
      <c r="L185" s="17"/>
      <c r="M185" s="17"/>
      <c r="N185" s="17"/>
      <c r="O185" s="17"/>
      <c r="P185" s="17">
        <v>862</v>
      </c>
      <c r="Q185" s="17">
        <v>10</v>
      </c>
      <c r="R185" s="17"/>
      <c r="S185" s="17">
        <v>0</v>
      </c>
      <c r="T185" s="17"/>
      <c r="U185" s="17"/>
    </row>
    <row r="186" spans="1:21" x14ac:dyDescent="0.25">
      <c r="A186" s="2">
        <v>1931</v>
      </c>
      <c r="B186" s="2">
        <v>940</v>
      </c>
      <c r="C186" s="2">
        <f t="shared" si="16"/>
        <v>38.853999999999992</v>
      </c>
      <c r="D186" s="21">
        <f t="shared" si="12"/>
        <v>18.327358490566034</v>
      </c>
      <c r="E186" s="2">
        <f t="shared" si="13"/>
        <v>19.426999999999996</v>
      </c>
      <c r="F186" s="22">
        <f t="shared" si="14"/>
        <v>9.1636792452830171</v>
      </c>
      <c r="G186" s="72">
        <f t="shared" si="15"/>
        <v>0.44339622641509435</v>
      </c>
      <c r="H186" s="80"/>
      <c r="I186" s="77">
        <v>1931</v>
      </c>
      <c r="J186" s="70">
        <f t="shared" si="17"/>
        <v>4.7174528301886793</v>
      </c>
      <c r="K186" s="17"/>
      <c r="L186" s="17"/>
      <c r="M186" s="17"/>
      <c r="N186" s="17"/>
      <c r="O186" s="17"/>
      <c r="P186" s="17">
        <v>759</v>
      </c>
      <c r="Q186" s="17">
        <v>8</v>
      </c>
      <c r="R186" s="17"/>
      <c r="S186" s="17">
        <v>0</v>
      </c>
      <c r="T186" s="17"/>
      <c r="U186" s="17"/>
    </row>
    <row r="187" spans="1:21" x14ac:dyDescent="0.25">
      <c r="A187" s="2">
        <v>1932</v>
      </c>
      <c r="B187" s="2">
        <v>847</v>
      </c>
      <c r="C187" s="2">
        <f t="shared" si="16"/>
        <v>39.700999999999993</v>
      </c>
      <c r="D187" s="21">
        <f t="shared" si="12"/>
        <v>18.726886792452827</v>
      </c>
      <c r="E187" s="2">
        <f t="shared" si="13"/>
        <v>19.850499999999997</v>
      </c>
      <c r="F187" s="22">
        <f t="shared" si="14"/>
        <v>9.3634433962264136</v>
      </c>
      <c r="G187" s="72">
        <f t="shared" si="15"/>
        <v>0.39952830188679245</v>
      </c>
      <c r="H187" s="80"/>
      <c r="I187" s="77">
        <v>1932</v>
      </c>
      <c r="J187" s="70">
        <f t="shared" si="17"/>
        <v>4.718396226415094</v>
      </c>
      <c r="K187" s="17"/>
      <c r="L187" s="17"/>
      <c r="M187" s="17"/>
      <c r="N187" s="17"/>
      <c r="O187" s="17"/>
      <c r="P187" s="17">
        <v>675</v>
      </c>
      <c r="Q187" s="17">
        <v>7</v>
      </c>
      <c r="R187" s="17"/>
      <c r="S187" s="17">
        <v>0</v>
      </c>
      <c r="T187" s="17"/>
      <c r="U187" s="17"/>
    </row>
    <row r="188" spans="1:21" x14ac:dyDescent="0.25">
      <c r="A188" s="2">
        <v>1933</v>
      </c>
      <c r="B188" s="2">
        <v>893</v>
      </c>
      <c r="C188" s="2">
        <f t="shared" si="16"/>
        <v>40.593999999999994</v>
      </c>
      <c r="D188" s="21">
        <f t="shared" si="12"/>
        <v>19.148113207547166</v>
      </c>
      <c r="E188" s="2">
        <f t="shared" si="13"/>
        <v>20.296999999999997</v>
      </c>
      <c r="F188" s="22">
        <f t="shared" si="14"/>
        <v>9.5740566037735828</v>
      </c>
      <c r="G188" s="72">
        <f t="shared" si="15"/>
        <v>0.42122641509433961</v>
      </c>
      <c r="H188" s="80"/>
      <c r="I188" s="77">
        <v>1933</v>
      </c>
      <c r="J188" s="70">
        <f t="shared" si="17"/>
        <v>4.6820754716981128</v>
      </c>
      <c r="K188" s="17"/>
      <c r="L188" s="17"/>
      <c r="M188" s="17"/>
      <c r="N188" s="17"/>
      <c r="O188" s="17"/>
      <c r="P188" s="17">
        <v>708</v>
      </c>
      <c r="Q188" s="17">
        <v>7</v>
      </c>
      <c r="R188" s="17"/>
      <c r="S188" s="17">
        <v>0</v>
      </c>
      <c r="T188" s="17"/>
      <c r="U188" s="17"/>
    </row>
    <row r="189" spans="1:21" x14ac:dyDescent="0.25">
      <c r="A189" s="2">
        <v>1934</v>
      </c>
      <c r="B189" s="2">
        <v>973</v>
      </c>
      <c r="C189" s="2">
        <f t="shared" si="16"/>
        <v>41.566999999999993</v>
      </c>
      <c r="D189" s="21">
        <f t="shared" si="12"/>
        <v>19.60707547169811</v>
      </c>
      <c r="E189" s="2">
        <f t="shared" si="13"/>
        <v>20.783499999999997</v>
      </c>
      <c r="F189" s="22">
        <f t="shared" si="14"/>
        <v>9.803537735849055</v>
      </c>
      <c r="G189" s="72">
        <f t="shared" si="15"/>
        <v>0.45896226415094338</v>
      </c>
      <c r="H189" s="80"/>
      <c r="I189" s="77">
        <v>1934</v>
      </c>
      <c r="J189" s="70">
        <f t="shared" si="17"/>
        <v>4.686792452830189</v>
      </c>
      <c r="K189" s="17"/>
      <c r="L189" s="17"/>
      <c r="M189" s="17"/>
      <c r="N189" s="17"/>
      <c r="O189" s="17"/>
      <c r="P189" s="17">
        <v>775</v>
      </c>
      <c r="Q189" s="17">
        <v>8</v>
      </c>
      <c r="R189" s="17"/>
      <c r="S189" s="17">
        <v>0</v>
      </c>
      <c r="T189" s="17"/>
      <c r="U189" s="17"/>
    </row>
    <row r="190" spans="1:21" x14ac:dyDescent="0.25">
      <c r="A190" s="2">
        <v>1935</v>
      </c>
      <c r="B190" s="2">
        <v>1027</v>
      </c>
      <c r="C190" s="2">
        <f t="shared" si="16"/>
        <v>42.593999999999994</v>
      </c>
      <c r="D190" s="21">
        <f t="shared" si="12"/>
        <v>20.091509433962262</v>
      </c>
      <c r="E190" s="2">
        <f t="shared" si="13"/>
        <v>21.296999999999997</v>
      </c>
      <c r="F190" s="22">
        <f t="shared" si="14"/>
        <v>10.045754716981131</v>
      </c>
      <c r="G190" s="72">
        <f t="shared" si="15"/>
        <v>0.48443396226415092</v>
      </c>
      <c r="H190" s="80"/>
      <c r="I190" s="77">
        <v>1935</v>
      </c>
      <c r="J190" s="70">
        <f t="shared" si="17"/>
        <v>4.711320754716982</v>
      </c>
      <c r="K190" s="17"/>
      <c r="L190" s="17"/>
      <c r="M190" s="17"/>
      <c r="N190" s="17"/>
      <c r="O190" s="17"/>
      <c r="P190" s="17">
        <v>811</v>
      </c>
      <c r="Q190" s="17">
        <v>9</v>
      </c>
      <c r="R190" s="17"/>
      <c r="S190" s="17">
        <v>0</v>
      </c>
      <c r="T190" s="17"/>
      <c r="U190" s="17"/>
    </row>
    <row r="191" spans="1:21" x14ac:dyDescent="0.25">
      <c r="A191" s="2">
        <v>1936</v>
      </c>
      <c r="B191" s="2">
        <v>1130</v>
      </c>
      <c r="C191" s="2">
        <f t="shared" si="16"/>
        <v>43.723999999999997</v>
      </c>
      <c r="D191" s="21">
        <f t="shared" si="12"/>
        <v>20.624528301886791</v>
      </c>
      <c r="E191" s="2">
        <f t="shared" si="13"/>
        <v>21.861999999999998</v>
      </c>
      <c r="F191" s="22">
        <f t="shared" si="14"/>
        <v>10.312264150943395</v>
      </c>
      <c r="G191" s="72">
        <f t="shared" si="15"/>
        <v>0.53301886792452835</v>
      </c>
      <c r="H191" s="80"/>
      <c r="I191" s="77">
        <v>1936</v>
      </c>
      <c r="J191" s="70">
        <f t="shared" si="17"/>
        <v>4.7806603773584904</v>
      </c>
      <c r="K191" s="17"/>
      <c r="L191" s="17"/>
      <c r="M191" s="17"/>
      <c r="N191" s="17"/>
      <c r="O191" s="17"/>
      <c r="P191" s="17">
        <v>893</v>
      </c>
      <c r="Q191" s="17">
        <v>11</v>
      </c>
      <c r="R191" s="17"/>
      <c r="S191" s="17">
        <v>0</v>
      </c>
      <c r="T191" s="17"/>
      <c r="U191" s="17"/>
    </row>
    <row r="192" spans="1:21" x14ac:dyDescent="0.25">
      <c r="A192" s="2">
        <v>1937</v>
      </c>
      <c r="B192" s="2">
        <v>1209</v>
      </c>
      <c r="C192" s="2">
        <f t="shared" si="16"/>
        <v>44.933</v>
      </c>
      <c r="D192" s="21">
        <f t="shared" si="12"/>
        <v>21.194811320754717</v>
      </c>
      <c r="E192" s="2">
        <f t="shared" si="13"/>
        <v>22.4665</v>
      </c>
      <c r="F192" s="22">
        <f t="shared" si="14"/>
        <v>10.597405660377358</v>
      </c>
      <c r="G192" s="72">
        <f t="shared" si="15"/>
        <v>0.57028301886792454</v>
      </c>
      <c r="H192" s="80"/>
      <c r="I192" s="77">
        <v>1937</v>
      </c>
      <c r="J192" s="70">
        <f t="shared" si="17"/>
        <v>4.8500000000000005</v>
      </c>
      <c r="K192" s="17"/>
      <c r="L192" s="17"/>
      <c r="M192" s="17"/>
      <c r="N192" s="17"/>
      <c r="O192" s="17"/>
      <c r="P192" s="17">
        <v>941</v>
      </c>
      <c r="Q192" s="17">
        <v>11</v>
      </c>
      <c r="R192" s="17"/>
      <c r="S192" s="17">
        <v>0</v>
      </c>
      <c r="T192" s="17"/>
      <c r="U192" s="17"/>
    </row>
    <row r="193" spans="1:21" x14ac:dyDescent="0.25">
      <c r="A193" s="2">
        <v>1938</v>
      </c>
      <c r="B193" s="2">
        <v>1142</v>
      </c>
      <c r="C193" s="2">
        <f t="shared" si="16"/>
        <v>46.075000000000003</v>
      </c>
      <c r="D193" s="21">
        <f t="shared" si="12"/>
        <v>21.733490566037737</v>
      </c>
      <c r="E193" s="2">
        <f t="shared" si="13"/>
        <v>23.037500000000001</v>
      </c>
      <c r="F193" s="22">
        <f t="shared" si="14"/>
        <v>10.866745283018869</v>
      </c>
      <c r="G193" s="72">
        <f t="shared" si="15"/>
        <v>0.53867924528301891</v>
      </c>
      <c r="H193" s="80"/>
      <c r="I193" s="77">
        <v>1938</v>
      </c>
      <c r="J193" s="70">
        <f t="shared" si="17"/>
        <v>4.8863207547169809</v>
      </c>
      <c r="K193" s="17"/>
      <c r="L193" s="17"/>
      <c r="M193" s="17"/>
      <c r="N193" s="17"/>
      <c r="O193" s="17"/>
      <c r="P193" s="17">
        <v>880</v>
      </c>
      <c r="Q193" s="17">
        <v>12</v>
      </c>
      <c r="R193" s="17"/>
      <c r="S193" s="17">
        <v>0</v>
      </c>
      <c r="T193" s="17"/>
      <c r="U193" s="17"/>
    </row>
    <row r="194" spans="1:21" x14ac:dyDescent="0.25">
      <c r="A194" s="2">
        <v>1939</v>
      </c>
      <c r="B194" s="2">
        <v>1192</v>
      </c>
      <c r="C194" s="2">
        <f t="shared" si="16"/>
        <v>47.267000000000003</v>
      </c>
      <c r="D194" s="21">
        <f t="shared" si="12"/>
        <v>22.295754716981133</v>
      </c>
      <c r="E194" s="2">
        <f t="shared" si="13"/>
        <v>23.633500000000002</v>
      </c>
      <c r="F194" s="22">
        <f t="shared" si="14"/>
        <v>11.147877358490566</v>
      </c>
      <c r="G194" s="72">
        <f t="shared" si="15"/>
        <v>0.56226415094339621</v>
      </c>
      <c r="H194" s="80"/>
      <c r="I194" s="77">
        <v>1939</v>
      </c>
      <c r="J194" s="70">
        <f t="shared" si="17"/>
        <v>4.9084905660377363</v>
      </c>
      <c r="K194" s="17"/>
      <c r="L194" s="17"/>
      <c r="M194" s="17"/>
      <c r="N194" s="17"/>
      <c r="O194" s="17"/>
      <c r="P194" s="17">
        <v>918</v>
      </c>
      <c r="Q194" s="17">
        <v>13</v>
      </c>
      <c r="R194" s="17"/>
      <c r="S194" s="17">
        <v>0</v>
      </c>
      <c r="T194" s="17"/>
      <c r="U194" s="17"/>
    </row>
    <row r="195" spans="1:21" x14ac:dyDescent="0.25">
      <c r="A195" s="2">
        <v>1940</v>
      </c>
      <c r="B195" s="2">
        <v>1299</v>
      </c>
      <c r="C195" s="2">
        <f t="shared" si="16"/>
        <v>48.566000000000003</v>
      </c>
      <c r="D195" s="21">
        <f t="shared" si="12"/>
        <v>22.908490566037734</v>
      </c>
      <c r="E195" s="2">
        <f t="shared" si="13"/>
        <v>24.283000000000001</v>
      </c>
      <c r="F195" s="22">
        <f t="shared" si="14"/>
        <v>11.454245283018867</v>
      </c>
      <c r="G195" s="72">
        <f t="shared" si="15"/>
        <v>0.61273584905660372</v>
      </c>
      <c r="H195" s="80"/>
      <c r="I195" s="77">
        <v>1940</v>
      </c>
      <c r="J195" s="70">
        <f t="shared" si="17"/>
        <v>5.0245283018867921</v>
      </c>
      <c r="K195" s="17"/>
      <c r="L195" s="17"/>
      <c r="M195" s="17"/>
      <c r="N195" s="17"/>
      <c r="O195" s="17"/>
      <c r="P195" s="17">
        <v>1017</v>
      </c>
      <c r="Q195" s="17">
        <v>11</v>
      </c>
      <c r="R195" s="17"/>
      <c r="S195" s="17">
        <v>0</v>
      </c>
      <c r="T195" s="17"/>
      <c r="U195" s="17"/>
    </row>
    <row r="196" spans="1:21" x14ac:dyDescent="0.25">
      <c r="A196" s="2">
        <v>1941</v>
      </c>
      <c r="B196" s="2">
        <v>1334</v>
      </c>
      <c r="C196" s="2">
        <f t="shared" si="16"/>
        <v>49.900000000000006</v>
      </c>
      <c r="D196" s="21">
        <f t="shared" si="12"/>
        <v>23.537735849056606</v>
      </c>
      <c r="E196" s="2">
        <f t="shared" si="13"/>
        <v>24.950000000000003</v>
      </c>
      <c r="F196" s="22">
        <f t="shared" si="14"/>
        <v>11.768867924528303</v>
      </c>
      <c r="G196" s="72">
        <f t="shared" si="15"/>
        <v>0.62924528301886795</v>
      </c>
      <c r="H196" s="80"/>
      <c r="I196" s="77">
        <v>1941</v>
      </c>
      <c r="J196" s="70">
        <f t="shared" si="17"/>
        <v>5.2103773584905664</v>
      </c>
      <c r="K196" s="17"/>
      <c r="L196" s="17"/>
      <c r="M196" s="17"/>
      <c r="N196" s="17"/>
      <c r="O196" s="17"/>
      <c r="P196" s="17">
        <v>1043</v>
      </c>
      <c r="Q196" s="17">
        <v>12</v>
      </c>
      <c r="R196" s="17"/>
      <c r="S196" s="17">
        <v>0</v>
      </c>
      <c r="T196" s="17"/>
      <c r="U196" s="17"/>
    </row>
    <row r="197" spans="1:21" x14ac:dyDescent="0.25">
      <c r="A197" s="2">
        <v>1942</v>
      </c>
      <c r="B197" s="2">
        <v>1342</v>
      </c>
      <c r="C197" s="2">
        <f t="shared" si="16"/>
        <v>51.242000000000004</v>
      </c>
      <c r="D197" s="21">
        <f t="shared" si="12"/>
        <v>24.170754716981133</v>
      </c>
      <c r="E197" s="2">
        <f t="shared" si="13"/>
        <v>25.621000000000002</v>
      </c>
      <c r="F197" s="22">
        <f t="shared" si="14"/>
        <v>12.085377358490566</v>
      </c>
      <c r="G197" s="72">
        <f t="shared" si="15"/>
        <v>0.63301886792452833</v>
      </c>
      <c r="H197" s="80"/>
      <c r="I197" s="77">
        <v>1942</v>
      </c>
      <c r="J197" s="70">
        <f t="shared" si="17"/>
        <v>5.4438679245283019</v>
      </c>
      <c r="K197" s="17"/>
      <c r="L197" s="17"/>
      <c r="M197" s="17"/>
      <c r="N197" s="17"/>
      <c r="O197" s="17"/>
      <c r="P197" s="17">
        <v>1063</v>
      </c>
      <c r="Q197" s="17">
        <v>11</v>
      </c>
      <c r="R197" s="17"/>
      <c r="S197" s="17">
        <v>0</v>
      </c>
      <c r="T197" s="17"/>
      <c r="U197" s="17"/>
    </row>
    <row r="198" spans="1:21" x14ac:dyDescent="0.25">
      <c r="A198" s="2">
        <v>1943</v>
      </c>
      <c r="B198" s="2">
        <v>1391</v>
      </c>
      <c r="C198" s="2">
        <f t="shared" si="16"/>
        <v>52.633000000000003</v>
      </c>
      <c r="D198" s="21">
        <f t="shared" si="12"/>
        <v>24.826886792452829</v>
      </c>
      <c r="E198" s="2">
        <f t="shared" si="13"/>
        <v>26.316500000000001</v>
      </c>
      <c r="F198" s="22">
        <f t="shared" si="14"/>
        <v>12.413443396226414</v>
      </c>
      <c r="G198" s="72">
        <f t="shared" si="15"/>
        <v>0.65613207547169816</v>
      </c>
      <c r="H198" s="80"/>
      <c r="I198" s="77">
        <v>1943</v>
      </c>
      <c r="J198" s="70">
        <f t="shared" si="17"/>
        <v>5.6787735849056613</v>
      </c>
      <c r="K198" s="17"/>
      <c r="L198" s="17"/>
      <c r="M198" s="17"/>
      <c r="N198" s="17"/>
      <c r="O198" s="17"/>
      <c r="P198" s="17">
        <v>1092</v>
      </c>
      <c r="Q198" s="17">
        <v>10</v>
      </c>
      <c r="R198" s="17"/>
      <c r="S198" s="17">
        <v>0</v>
      </c>
      <c r="T198" s="17"/>
      <c r="U198" s="17"/>
    </row>
    <row r="199" spans="1:21" x14ac:dyDescent="0.25">
      <c r="A199" s="2">
        <v>1944</v>
      </c>
      <c r="B199" s="2">
        <v>1383</v>
      </c>
      <c r="C199" s="2">
        <f t="shared" si="16"/>
        <v>54.016000000000005</v>
      </c>
      <c r="D199" s="21">
        <f t="shared" ref="D199:D262" si="18">C199/$G$4</f>
        <v>25.479245283018869</v>
      </c>
      <c r="E199" s="2">
        <f t="shared" ref="E199:E262" si="19">C199/2</f>
        <v>27.008000000000003</v>
      </c>
      <c r="F199" s="22">
        <f t="shared" ref="F199:F262" si="20">E199/$G$4</f>
        <v>12.739622641509435</v>
      </c>
      <c r="G199" s="72">
        <f t="shared" ref="G199:G262" si="21">B199/(1000*$G$4)</f>
        <v>0.65235849056603779</v>
      </c>
      <c r="H199" s="80"/>
      <c r="I199" s="77">
        <v>1944</v>
      </c>
      <c r="J199" s="70">
        <f t="shared" si="17"/>
        <v>5.872169811320755</v>
      </c>
      <c r="K199" s="17"/>
      <c r="L199" s="17"/>
      <c r="M199" s="17"/>
      <c r="N199" s="17"/>
      <c r="O199" s="17"/>
      <c r="P199" s="17">
        <v>1047</v>
      </c>
      <c r="Q199" s="17">
        <v>7</v>
      </c>
      <c r="R199" s="17"/>
      <c r="S199" s="17">
        <v>0</v>
      </c>
      <c r="T199" s="17"/>
      <c r="U199" s="17"/>
    </row>
    <row r="200" spans="1:21" x14ac:dyDescent="0.25">
      <c r="A200" s="2">
        <v>1945</v>
      </c>
      <c r="B200" s="2">
        <v>1160</v>
      </c>
      <c r="C200" s="2">
        <f t="shared" ref="C200:C263" si="22">C199+B200/1000</f>
        <v>55.176000000000002</v>
      </c>
      <c r="D200" s="21">
        <f t="shared" si="18"/>
        <v>26.026415094339622</v>
      </c>
      <c r="E200" s="2">
        <f t="shared" si="19"/>
        <v>27.588000000000001</v>
      </c>
      <c r="F200" s="22">
        <f t="shared" si="20"/>
        <v>13.013207547169811</v>
      </c>
      <c r="G200" s="72">
        <f t="shared" si="21"/>
        <v>0.54716981132075471</v>
      </c>
      <c r="H200" s="80"/>
      <c r="I200" s="77">
        <v>1945</v>
      </c>
      <c r="J200" s="70">
        <f t="shared" si="17"/>
        <v>5.9349056603773596</v>
      </c>
      <c r="K200" s="17"/>
      <c r="L200" s="17"/>
      <c r="M200" s="17"/>
      <c r="N200" s="17"/>
      <c r="O200" s="17"/>
      <c r="P200" s="17">
        <v>820</v>
      </c>
      <c r="Q200" s="17">
        <v>7</v>
      </c>
      <c r="R200" s="17"/>
      <c r="S200" s="17">
        <v>0</v>
      </c>
      <c r="T200" s="17"/>
      <c r="U200" s="17"/>
    </row>
    <row r="201" spans="1:21" x14ac:dyDescent="0.25">
      <c r="A201" s="2">
        <v>1946</v>
      </c>
      <c r="B201" s="2">
        <v>1238</v>
      </c>
      <c r="C201" s="2">
        <f t="shared" si="22"/>
        <v>56.414000000000001</v>
      </c>
      <c r="D201" s="21">
        <f t="shared" si="18"/>
        <v>26.610377358490567</v>
      </c>
      <c r="E201" s="2">
        <f t="shared" si="19"/>
        <v>28.207000000000001</v>
      </c>
      <c r="F201" s="22">
        <f t="shared" si="20"/>
        <v>13.305188679245283</v>
      </c>
      <c r="G201" s="72">
        <f t="shared" si="21"/>
        <v>0.58396226415094343</v>
      </c>
      <c r="H201" s="80"/>
      <c r="I201" s="77">
        <v>1946</v>
      </c>
      <c r="J201" s="70">
        <f t="shared" si="17"/>
        <v>5.9858490566037741</v>
      </c>
      <c r="K201" s="17"/>
      <c r="L201" s="17"/>
      <c r="M201" s="17"/>
      <c r="N201" s="17"/>
      <c r="O201" s="17"/>
      <c r="P201" s="17">
        <v>875</v>
      </c>
      <c r="Q201" s="17">
        <v>10</v>
      </c>
      <c r="R201" s="17"/>
      <c r="S201" s="17">
        <v>0</v>
      </c>
      <c r="T201" s="17"/>
      <c r="U201" s="17"/>
    </row>
    <row r="202" spans="1:21" x14ac:dyDescent="0.25">
      <c r="A202" s="2">
        <v>1947</v>
      </c>
      <c r="B202" s="2">
        <v>1392</v>
      </c>
      <c r="C202" s="2">
        <f t="shared" si="22"/>
        <v>57.806000000000004</v>
      </c>
      <c r="D202" s="21">
        <f t="shared" si="18"/>
        <v>27.266981132075472</v>
      </c>
      <c r="E202" s="2">
        <f t="shared" si="19"/>
        <v>28.903000000000002</v>
      </c>
      <c r="F202" s="22">
        <f t="shared" si="20"/>
        <v>13.633490566037736</v>
      </c>
      <c r="G202" s="72">
        <f t="shared" si="21"/>
        <v>0.65660377358490563</v>
      </c>
      <c r="H202" s="80"/>
      <c r="I202" s="77">
        <v>1947</v>
      </c>
      <c r="J202" s="70">
        <f t="shared" si="17"/>
        <v>6.0721698113207552</v>
      </c>
      <c r="K202" s="17"/>
      <c r="L202" s="17"/>
      <c r="M202" s="17"/>
      <c r="N202" s="17"/>
      <c r="O202" s="17"/>
      <c r="P202" s="17">
        <v>992</v>
      </c>
      <c r="Q202" s="17">
        <v>12</v>
      </c>
      <c r="R202" s="17"/>
      <c r="S202" s="17">
        <v>0</v>
      </c>
      <c r="T202" s="17"/>
      <c r="U202" s="17"/>
    </row>
    <row r="203" spans="1:21" ht="24" thickBot="1" x14ac:dyDescent="0.5">
      <c r="A203" s="2">
        <v>1948</v>
      </c>
      <c r="B203" s="2">
        <v>1469</v>
      </c>
      <c r="C203" s="2">
        <f t="shared" si="22"/>
        <v>59.275000000000006</v>
      </c>
      <c r="D203" s="21">
        <f t="shared" si="18"/>
        <v>27.959905660377359</v>
      </c>
      <c r="E203" s="2">
        <f t="shared" si="19"/>
        <v>29.637500000000003</v>
      </c>
      <c r="F203" s="22">
        <f t="shared" si="20"/>
        <v>13.97995283018868</v>
      </c>
      <c r="G203" s="72">
        <f t="shared" si="21"/>
        <v>0.69292452830188678</v>
      </c>
      <c r="H203" s="80"/>
      <c r="I203" s="84">
        <v>1948</v>
      </c>
      <c r="J203" s="70">
        <f t="shared" si="17"/>
        <v>6.2264150943396235</v>
      </c>
      <c r="K203" s="17"/>
      <c r="L203" s="95">
        <v>0.23</v>
      </c>
      <c r="M203" s="83"/>
      <c r="N203" s="17"/>
      <c r="O203" s="17"/>
      <c r="P203" s="17">
        <v>1015</v>
      </c>
      <c r="Q203" s="17">
        <v>14</v>
      </c>
      <c r="R203" s="17"/>
      <c r="S203" s="17">
        <v>0</v>
      </c>
      <c r="T203" s="17"/>
      <c r="U203" s="17"/>
    </row>
    <row r="204" spans="1:21" x14ac:dyDescent="0.25">
      <c r="A204" s="2">
        <v>1949</v>
      </c>
      <c r="B204" s="2">
        <v>1419</v>
      </c>
      <c r="C204" s="2">
        <f t="shared" si="22"/>
        <v>60.694000000000003</v>
      </c>
      <c r="D204" s="21">
        <f t="shared" si="18"/>
        <v>28.629245283018868</v>
      </c>
      <c r="E204" s="2">
        <f t="shared" si="19"/>
        <v>30.347000000000001</v>
      </c>
      <c r="F204" s="22">
        <f t="shared" si="20"/>
        <v>14.314622641509434</v>
      </c>
      <c r="G204" s="72">
        <f t="shared" si="21"/>
        <v>0.66933962264150948</v>
      </c>
      <c r="H204" s="80"/>
      <c r="I204" s="85" t="s">
        <v>112</v>
      </c>
      <c r="J204" s="67" t="s">
        <v>2158</v>
      </c>
      <c r="K204" s="93" t="s">
        <v>2157</v>
      </c>
      <c r="L204" s="82" t="s">
        <v>2156</v>
      </c>
      <c r="M204" s="93" t="s">
        <v>2155</v>
      </c>
      <c r="N204" s="17"/>
      <c r="O204" s="17"/>
      <c r="P204" s="17">
        <v>960</v>
      </c>
      <c r="Q204" s="17">
        <v>16</v>
      </c>
      <c r="R204" s="17"/>
      <c r="S204" s="17">
        <v>0</v>
      </c>
      <c r="T204" s="17"/>
      <c r="U204" s="17"/>
    </row>
    <row r="205" spans="1:21" x14ac:dyDescent="0.25">
      <c r="A205" s="20">
        <v>1950</v>
      </c>
      <c r="B205" s="20">
        <v>1630</v>
      </c>
      <c r="C205" s="20">
        <f t="shared" si="22"/>
        <v>62.324000000000005</v>
      </c>
      <c r="D205" s="60">
        <f t="shared" si="18"/>
        <v>29.398113207547169</v>
      </c>
      <c r="E205" s="20">
        <f t="shared" si="19"/>
        <v>31.162000000000003</v>
      </c>
      <c r="F205" s="61">
        <f t="shared" si="20"/>
        <v>14.699056603773585</v>
      </c>
      <c r="G205" s="73">
        <f t="shared" si="21"/>
        <v>0.76886792452830188</v>
      </c>
      <c r="H205" s="81"/>
      <c r="I205" s="86">
        <v>1950</v>
      </c>
      <c r="J205" s="89">
        <f t="shared" si="17"/>
        <v>6.4896226415094347</v>
      </c>
      <c r="K205" s="98">
        <v>-20</v>
      </c>
      <c r="L205" s="92">
        <f>L$203*D205</f>
        <v>6.7615660377358493</v>
      </c>
      <c r="M205" s="99">
        <v>-20</v>
      </c>
      <c r="N205" s="17"/>
      <c r="O205" s="17"/>
      <c r="P205" s="17">
        <v>1070</v>
      </c>
      <c r="Q205" s="17">
        <v>18</v>
      </c>
      <c r="R205" s="17"/>
      <c r="S205" s="17">
        <v>23</v>
      </c>
      <c r="T205" s="17" t="s">
        <v>17</v>
      </c>
      <c r="U205" s="17"/>
    </row>
    <row r="206" spans="1:21" x14ac:dyDescent="0.25">
      <c r="A206" s="2">
        <v>1951</v>
      </c>
      <c r="B206" s="2">
        <v>1767</v>
      </c>
      <c r="C206" s="2">
        <f t="shared" si="22"/>
        <v>64.091000000000008</v>
      </c>
      <c r="D206" s="21">
        <f t="shared" si="18"/>
        <v>30.231603773584908</v>
      </c>
      <c r="E206" s="2">
        <f t="shared" si="19"/>
        <v>32.045500000000004</v>
      </c>
      <c r="F206" s="22">
        <f t="shared" si="20"/>
        <v>15.115801886792454</v>
      </c>
      <c r="G206" s="72">
        <f t="shared" si="21"/>
        <v>0.83349056603773586</v>
      </c>
      <c r="H206" s="80"/>
      <c r="I206" s="87">
        <v>1951</v>
      </c>
      <c r="J206" s="91">
        <f t="shared" si="17"/>
        <v>6.6938679245283028</v>
      </c>
      <c r="K206" s="94">
        <f>K$205*J206/J$205</f>
        <v>-20.629451955226049</v>
      </c>
      <c r="L206" s="90">
        <f t="shared" ref="L206:L269" si="23">L$203*D206</f>
        <v>6.9532688679245291</v>
      </c>
      <c r="M206" s="96">
        <f>M$205*L206/L$205</f>
        <v>-20.567036775559981</v>
      </c>
      <c r="N206" s="17"/>
      <c r="O206" s="17"/>
      <c r="P206" s="17">
        <v>1129</v>
      </c>
      <c r="Q206" s="17">
        <v>20</v>
      </c>
      <c r="R206" s="17"/>
      <c r="S206" s="17">
        <v>24</v>
      </c>
      <c r="T206" s="17" t="s">
        <v>18</v>
      </c>
      <c r="U206" s="17"/>
    </row>
    <row r="207" spans="1:21" x14ac:dyDescent="0.25">
      <c r="A207" s="62">
        <v>1952</v>
      </c>
      <c r="B207" s="62">
        <v>1795</v>
      </c>
      <c r="C207" s="62">
        <f t="shared" si="22"/>
        <v>65.88600000000001</v>
      </c>
      <c r="D207" s="64">
        <f t="shared" si="18"/>
        <v>31.078301886792456</v>
      </c>
      <c r="E207" s="63">
        <f t="shared" si="19"/>
        <v>32.943000000000005</v>
      </c>
      <c r="F207" s="65">
        <f t="shared" si="20"/>
        <v>15.539150943396228</v>
      </c>
      <c r="G207" s="74">
        <f>B207/(1000*$G$4)</f>
        <v>0.84669811320754718</v>
      </c>
      <c r="H207" s="81"/>
      <c r="I207" s="88">
        <v>1952</v>
      </c>
      <c r="J207" s="91">
        <f t="shared" si="17"/>
        <v>6.9075471698113216</v>
      </c>
      <c r="K207" s="94">
        <f t="shared" ref="K207:K270" si="24">K$205*J207/J$205</f>
        <v>-21.287977903765082</v>
      </c>
      <c r="L207" s="90">
        <f t="shared" si="23"/>
        <v>7.1480094339622653</v>
      </c>
      <c r="M207" s="96">
        <f t="shared" ref="M207:M270" si="25">M$205*L207/L$205</f>
        <v>-21.143058853732111</v>
      </c>
      <c r="N207" s="17"/>
      <c r="O207" s="17"/>
      <c r="P207" s="17">
        <v>1119</v>
      </c>
      <c r="Q207" s="17">
        <v>22</v>
      </c>
      <c r="R207" s="17"/>
      <c r="S207" s="17">
        <v>26</v>
      </c>
      <c r="T207" s="17" t="s">
        <v>18</v>
      </c>
      <c r="U207" s="17"/>
    </row>
    <row r="208" spans="1:21" x14ac:dyDescent="0.25">
      <c r="A208" s="2">
        <v>1953</v>
      </c>
      <c r="B208" s="2">
        <v>1841</v>
      </c>
      <c r="C208" s="2">
        <f t="shared" si="22"/>
        <v>67.727000000000004</v>
      </c>
      <c r="D208" s="21">
        <f t="shared" si="18"/>
        <v>31.946698113207546</v>
      </c>
      <c r="E208" s="2">
        <f t="shared" si="19"/>
        <v>33.863500000000002</v>
      </c>
      <c r="F208" s="22">
        <f t="shared" si="20"/>
        <v>15.973349056603773</v>
      </c>
      <c r="G208" s="72">
        <f t="shared" si="21"/>
        <v>0.86839622641509429</v>
      </c>
      <c r="H208" s="80"/>
      <c r="I208" s="87">
        <v>1953</v>
      </c>
      <c r="J208" s="91">
        <f t="shared" ref="J208:J270" si="26">SUM(G199:G208)</f>
        <v>7.1198113207547173</v>
      </c>
      <c r="K208" s="94">
        <f t="shared" si="24"/>
        <v>-21.942142753307166</v>
      </c>
      <c r="L208" s="90">
        <f t="shared" si="23"/>
        <v>7.3477405660377357</v>
      </c>
      <c r="M208" s="96">
        <f t="shared" si="25"/>
        <v>-21.733842500481355</v>
      </c>
      <c r="N208" s="17"/>
      <c r="O208" s="17"/>
      <c r="P208" s="17">
        <v>1125</v>
      </c>
      <c r="Q208" s="17">
        <v>24</v>
      </c>
      <c r="R208" s="17"/>
      <c r="S208" s="17">
        <v>27</v>
      </c>
      <c r="T208" s="17" t="s">
        <v>18</v>
      </c>
      <c r="U208" s="17"/>
    </row>
    <row r="209" spans="1:21" x14ac:dyDescent="0.25">
      <c r="A209" s="2">
        <v>1954</v>
      </c>
      <c r="B209" s="2">
        <v>1865</v>
      </c>
      <c r="C209" s="2">
        <f t="shared" si="22"/>
        <v>69.591999999999999</v>
      </c>
      <c r="D209" s="21">
        <f t="shared" si="18"/>
        <v>32.826415094339623</v>
      </c>
      <c r="E209" s="2">
        <f t="shared" si="19"/>
        <v>34.795999999999999</v>
      </c>
      <c r="F209" s="22">
        <f t="shared" si="20"/>
        <v>16.413207547169812</v>
      </c>
      <c r="G209" s="72">
        <f t="shared" si="21"/>
        <v>0.87971698113207553</v>
      </c>
      <c r="H209" s="80"/>
      <c r="I209" s="87">
        <v>1954</v>
      </c>
      <c r="J209" s="91">
        <f t="shared" si="26"/>
        <v>7.3471698113207546</v>
      </c>
      <c r="K209" s="94">
        <f t="shared" si="24"/>
        <v>-22.642825992150019</v>
      </c>
      <c r="L209" s="90">
        <f t="shared" si="23"/>
        <v>7.550075471698114</v>
      </c>
      <c r="M209" s="96">
        <f t="shared" si="25"/>
        <v>-22.332327835183879</v>
      </c>
      <c r="N209" s="17"/>
      <c r="O209" s="17"/>
      <c r="P209" s="17">
        <v>1116</v>
      </c>
      <c r="Q209" s="17">
        <v>27</v>
      </c>
      <c r="R209" s="17"/>
      <c r="S209" s="17">
        <v>27</v>
      </c>
      <c r="T209" s="17" t="s">
        <v>18</v>
      </c>
      <c r="U209" s="17"/>
    </row>
    <row r="210" spans="1:21" x14ac:dyDescent="0.25">
      <c r="A210" s="2">
        <v>1955</v>
      </c>
      <c r="B210" s="2">
        <v>2042</v>
      </c>
      <c r="C210" s="2">
        <f t="shared" si="22"/>
        <v>71.634</v>
      </c>
      <c r="D210" s="21">
        <f t="shared" si="18"/>
        <v>33.789622641509432</v>
      </c>
      <c r="E210" s="2">
        <f t="shared" si="19"/>
        <v>35.817</v>
      </c>
      <c r="F210" s="22">
        <f t="shared" si="20"/>
        <v>16.894811320754716</v>
      </c>
      <c r="G210" s="72">
        <f t="shared" si="21"/>
        <v>0.96320754716981127</v>
      </c>
      <c r="H210" s="80"/>
      <c r="I210" s="87">
        <v>1955</v>
      </c>
      <c r="J210" s="91">
        <f t="shared" si="26"/>
        <v>7.7632075471698112</v>
      </c>
      <c r="K210" s="94">
        <f t="shared" si="24"/>
        <v>-23.924989097252507</v>
      </c>
      <c r="L210" s="90">
        <f t="shared" si="23"/>
        <v>7.77161320754717</v>
      </c>
      <c r="M210" s="96">
        <f t="shared" si="25"/>
        <v>-22.987613118541816</v>
      </c>
      <c r="N210" s="17"/>
      <c r="O210" s="17"/>
      <c r="P210" s="17">
        <v>1208</v>
      </c>
      <c r="Q210" s="17">
        <v>30</v>
      </c>
      <c r="R210" s="17"/>
      <c r="S210" s="17">
        <v>31</v>
      </c>
      <c r="T210" s="17" t="s">
        <v>19</v>
      </c>
      <c r="U210" s="17"/>
    </row>
    <row r="211" spans="1:21" x14ac:dyDescent="0.25">
      <c r="A211" s="2">
        <v>1956</v>
      </c>
      <c r="B211" s="2">
        <v>2177</v>
      </c>
      <c r="C211" s="2">
        <f t="shared" si="22"/>
        <v>73.811000000000007</v>
      </c>
      <c r="D211" s="21">
        <f t="shared" si="18"/>
        <v>34.816509433962267</v>
      </c>
      <c r="E211" s="2">
        <f t="shared" si="19"/>
        <v>36.905500000000004</v>
      </c>
      <c r="F211" s="22">
        <f t="shared" si="20"/>
        <v>17.408254716981133</v>
      </c>
      <c r="G211" s="72">
        <f t="shared" si="21"/>
        <v>1.0268867924528302</v>
      </c>
      <c r="H211" s="80"/>
      <c r="I211" s="87">
        <v>1956</v>
      </c>
      <c r="J211" s="91">
        <f t="shared" si="26"/>
        <v>8.2061320754716984</v>
      </c>
      <c r="K211" s="94">
        <f t="shared" si="24"/>
        <v>-25.290013083296991</v>
      </c>
      <c r="L211" s="90">
        <f t="shared" si="23"/>
        <v>8.0077971698113224</v>
      </c>
      <c r="M211" s="96">
        <f t="shared" si="25"/>
        <v>-23.686220396636937</v>
      </c>
      <c r="N211" s="17"/>
      <c r="O211" s="17"/>
      <c r="P211" s="17">
        <v>1273</v>
      </c>
      <c r="Q211" s="17">
        <v>32</v>
      </c>
      <c r="R211" s="17"/>
      <c r="S211" s="17">
        <v>32</v>
      </c>
      <c r="T211" s="17" t="s">
        <v>20</v>
      </c>
      <c r="U211" s="17"/>
    </row>
    <row r="212" spans="1:21" x14ac:dyDescent="0.25">
      <c r="A212" s="2">
        <v>1957</v>
      </c>
      <c r="B212" s="2">
        <v>2270</v>
      </c>
      <c r="C212" s="2">
        <f t="shared" si="22"/>
        <v>76.081000000000003</v>
      </c>
      <c r="D212" s="21">
        <f t="shared" si="18"/>
        <v>35.887264150943395</v>
      </c>
      <c r="E212" s="2">
        <f t="shared" si="19"/>
        <v>38.040500000000002</v>
      </c>
      <c r="F212" s="22">
        <f t="shared" si="20"/>
        <v>17.943632075471697</v>
      </c>
      <c r="G212" s="72">
        <f t="shared" si="21"/>
        <v>1.070754716981132</v>
      </c>
      <c r="H212" s="80"/>
      <c r="I212" s="87">
        <v>1957</v>
      </c>
      <c r="J212" s="91">
        <f t="shared" si="26"/>
        <v>8.6202830188679247</v>
      </c>
      <c r="K212" s="94">
        <f t="shared" si="24"/>
        <v>-26.566361389736876</v>
      </c>
      <c r="L212" s="90">
        <f t="shared" si="23"/>
        <v>8.2540707547169809</v>
      </c>
      <c r="M212" s="96">
        <f t="shared" si="25"/>
        <v>-24.414671715550988</v>
      </c>
      <c r="N212" s="17"/>
      <c r="O212" s="17"/>
      <c r="P212" s="17">
        <v>1309</v>
      </c>
      <c r="Q212" s="17">
        <v>34</v>
      </c>
      <c r="R212" s="17"/>
      <c r="S212" s="17">
        <v>35</v>
      </c>
      <c r="T212" s="17" t="s">
        <v>21</v>
      </c>
      <c r="U212" s="17"/>
    </row>
    <row r="213" spans="1:21" x14ac:dyDescent="0.25">
      <c r="A213" s="2">
        <v>1958</v>
      </c>
      <c r="B213" s="2">
        <v>2330</v>
      </c>
      <c r="C213" s="2">
        <f t="shared" si="22"/>
        <v>78.411000000000001</v>
      </c>
      <c r="D213" s="21">
        <f t="shared" si="18"/>
        <v>36.986320754716978</v>
      </c>
      <c r="E213" s="2">
        <f t="shared" si="19"/>
        <v>39.205500000000001</v>
      </c>
      <c r="F213" s="22">
        <f t="shared" si="20"/>
        <v>18.493160377358489</v>
      </c>
      <c r="G213" s="72">
        <f t="shared" si="21"/>
        <v>1.0990566037735849</v>
      </c>
      <c r="H213" s="80"/>
      <c r="I213" s="87">
        <v>1958</v>
      </c>
      <c r="J213" s="91">
        <f t="shared" si="26"/>
        <v>9.0264150943396224</v>
      </c>
      <c r="K213" s="94">
        <f t="shared" si="24"/>
        <v>-27.817996801860733</v>
      </c>
      <c r="L213" s="90">
        <f t="shared" si="23"/>
        <v>8.5068537735849059</v>
      </c>
      <c r="M213" s="96">
        <f t="shared" si="25"/>
        <v>-25.162377254348247</v>
      </c>
      <c r="N213" s="17"/>
      <c r="O213" s="17"/>
      <c r="P213" s="17">
        <v>1336</v>
      </c>
      <c r="Q213" s="17">
        <v>36</v>
      </c>
      <c r="R213" s="17"/>
      <c r="S213" s="17">
        <v>35</v>
      </c>
      <c r="T213" s="17" t="s">
        <v>22</v>
      </c>
      <c r="U213" s="17"/>
    </row>
    <row r="214" spans="1:21" x14ac:dyDescent="0.25">
      <c r="A214" s="2">
        <v>1959</v>
      </c>
      <c r="B214" s="2">
        <v>2454</v>
      </c>
      <c r="C214" s="2">
        <f t="shared" si="22"/>
        <v>80.864999999999995</v>
      </c>
      <c r="D214" s="21">
        <f t="shared" si="18"/>
        <v>38.143867924528294</v>
      </c>
      <c r="E214" s="2">
        <f t="shared" si="19"/>
        <v>40.432499999999997</v>
      </c>
      <c r="F214" s="22">
        <f t="shared" si="20"/>
        <v>19.071933962264147</v>
      </c>
      <c r="G214" s="72">
        <f t="shared" si="21"/>
        <v>1.1575471698113207</v>
      </c>
      <c r="H214" s="80"/>
      <c r="I214" s="87">
        <v>1959</v>
      </c>
      <c r="J214" s="91">
        <f t="shared" si="26"/>
        <v>9.5146226415094333</v>
      </c>
      <c r="K214" s="94">
        <f t="shared" si="24"/>
        <v>-29.322575955807526</v>
      </c>
      <c r="L214" s="90">
        <f t="shared" si="23"/>
        <v>8.7730896226415087</v>
      </c>
      <c r="M214" s="96">
        <f t="shared" si="25"/>
        <v>-25.949874847570754</v>
      </c>
      <c r="N214" s="17"/>
      <c r="O214" s="17"/>
      <c r="P214" s="17">
        <v>1382</v>
      </c>
      <c r="Q214" s="17">
        <v>40</v>
      </c>
      <c r="R214" s="17"/>
      <c r="S214" s="17">
        <v>36</v>
      </c>
      <c r="T214" s="17" t="s">
        <v>23</v>
      </c>
      <c r="U214" s="17"/>
    </row>
    <row r="215" spans="1:21" x14ac:dyDescent="0.25">
      <c r="A215" s="2">
        <v>1960</v>
      </c>
      <c r="B215" s="2">
        <v>2569</v>
      </c>
      <c r="C215" s="2">
        <f t="shared" si="22"/>
        <v>83.433999999999997</v>
      </c>
      <c r="D215" s="21">
        <f t="shared" si="18"/>
        <v>39.35566037735849</v>
      </c>
      <c r="E215" s="2">
        <f t="shared" si="19"/>
        <v>41.716999999999999</v>
      </c>
      <c r="F215" s="22">
        <f t="shared" si="20"/>
        <v>19.677830188679245</v>
      </c>
      <c r="G215" s="72">
        <f t="shared" si="21"/>
        <v>1.2117924528301887</v>
      </c>
      <c r="H215" s="80"/>
      <c r="I215" s="87">
        <v>1960</v>
      </c>
      <c r="J215" s="91">
        <f t="shared" si="26"/>
        <v>9.9575471698113205</v>
      </c>
      <c r="K215" s="94">
        <f t="shared" si="24"/>
        <v>-30.68759994185201</v>
      </c>
      <c r="L215" s="90">
        <f t="shared" si="23"/>
        <v>9.0518018867924539</v>
      </c>
      <c r="M215" s="96">
        <f t="shared" si="25"/>
        <v>-26.774276362236058</v>
      </c>
      <c r="N215" s="17"/>
      <c r="O215" s="17"/>
      <c r="P215" s="17">
        <v>1410</v>
      </c>
      <c r="Q215" s="17">
        <v>43</v>
      </c>
      <c r="R215" s="17"/>
      <c r="S215" s="17">
        <v>39</v>
      </c>
      <c r="T215" s="17" t="s">
        <v>24</v>
      </c>
      <c r="U215" s="17"/>
    </row>
    <row r="216" spans="1:21" x14ac:dyDescent="0.25">
      <c r="A216" s="2">
        <v>1961</v>
      </c>
      <c r="B216" s="2">
        <v>2580</v>
      </c>
      <c r="C216" s="2">
        <f t="shared" si="22"/>
        <v>86.013999999999996</v>
      </c>
      <c r="D216" s="21">
        <f t="shared" si="18"/>
        <v>40.572641509433957</v>
      </c>
      <c r="E216" s="2">
        <f t="shared" si="19"/>
        <v>43.006999999999998</v>
      </c>
      <c r="F216" s="22">
        <f t="shared" si="20"/>
        <v>20.286320754716979</v>
      </c>
      <c r="G216" s="72">
        <f t="shared" si="21"/>
        <v>1.2169811320754718</v>
      </c>
      <c r="H216" s="80"/>
      <c r="I216" s="87">
        <v>1961</v>
      </c>
      <c r="J216" s="91">
        <f t="shared" si="26"/>
        <v>10.341037735849056</v>
      </c>
      <c r="K216" s="94">
        <f t="shared" si="24"/>
        <v>-31.869457770024709</v>
      </c>
      <c r="L216" s="90">
        <f t="shared" si="23"/>
        <v>9.3317075471698114</v>
      </c>
      <c r="M216" s="96">
        <f t="shared" si="25"/>
        <v>-27.602207817213273</v>
      </c>
      <c r="N216" s="17"/>
      <c r="O216" s="17"/>
      <c r="P216" s="17">
        <v>1349</v>
      </c>
      <c r="Q216" s="17">
        <v>45</v>
      </c>
      <c r="R216" s="17"/>
      <c r="S216" s="17">
        <v>42</v>
      </c>
      <c r="T216" s="17" t="s">
        <v>25</v>
      </c>
      <c r="U216" s="17"/>
    </row>
    <row r="217" spans="1:21" x14ac:dyDescent="0.25">
      <c r="A217" s="2">
        <v>1962</v>
      </c>
      <c r="B217" s="2">
        <v>2686</v>
      </c>
      <c r="C217" s="2">
        <f t="shared" si="22"/>
        <v>88.699999999999989</v>
      </c>
      <c r="D217" s="21">
        <f t="shared" si="18"/>
        <v>41.839622641509429</v>
      </c>
      <c r="E217" s="2">
        <f t="shared" si="19"/>
        <v>44.349999999999994</v>
      </c>
      <c r="F217" s="22">
        <f t="shared" si="20"/>
        <v>20.919811320754715</v>
      </c>
      <c r="G217" s="72">
        <f t="shared" si="21"/>
        <v>1.2669811320754718</v>
      </c>
      <c r="H217" s="80"/>
      <c r="I217" s="87">
        <v>1962</v>
      </c>
      <c r="J217" s="91">
        <f t="shared" si="26"/>
        <v>10.76132075471698</v>
      </c>
      <c r="K217" s="94">
        <f t="shared" si="24"/>
        <v>-33.164704172118029</v>
      </c>
      <c r="L217" s="90">
        <f t="shared" si="23"/>
        <v>9.6231132075471688</v>
      </c>
      <c r="M217" s="96">
        <f t="shared" si="25"/>
        <v>-28.464155060650789</v>
      </c>
      <c r="N217" s="17"/>
      <c r="O217" s="17"/>
      <c r="P217" s="17">
        <v>1351</v>
      </c>
      <c r="Q217" s="17">
        <v>49</v>
      </c>
      <c r="R217" s="17"/>
      <c r="S217" s="17">
        <v>44</v>
      </c>
      <c r="T217" s="17" t="s">
        <v>26</v>
      </c>
      <c r="U217" s="17"/>
    </row>
    <row r="218" spans="1:21" x14ac:dyDescent="0.25">
      <c r="A218" s="2">
        <v>1963</v>
      </c>
      <c r="B218" s="2">
        <v>2833</v>
      </c>
      <c r="C218" s="2">
        <f t="shared" si="22"/>
        <v>91.532999999999987</v>
      </c>
      <c r="D218" s="21">
        <f t="shared" si="18"/>
        <v>43.175943396226408</v>
      </c>
      <c r="E218" s="2">
        <f t="shared" si="19"/>
        <v>45.766499999999994</v>
      </c>
      <c r="F218" s="22">
        <f t="shared" si="20"/>
        <v>21.587971698113204</v>
      </c>
      <c r="G218" s="72">
        <f t="shared" si="21"/>
        <v>1.3363207547169811</v>
      </c>
      <c r="H218" s="80"/>
      <c r="I218" s="87">
        <v>1963</v>
      </c>
      <c r="J218" s="91">
        <f t="shared" si="26"/>
        <v>11.229245283018868</v>
      </c>
      <c r="K218" s="94">
        <f t="shared" si="24"/>
        <v>-34.606774240441922</v>
      </c>
      <c r="L218" s="90">
        <f t="shared" si="23"/>
        <v>9.9304669811320743</v>
      </c>
      <c r="M218" s="96">
        <f t="shared" si="25"/>
        <v>-29.373275142802125</v>
      </c>
      <c r="N218" s="17"/>
      <c r="O218" s="17"/>
      <c r="P218" s="17">
        <v>1396</v>
      </c>
      <c r="Q218" s="17">
        <v>51</v>
      </c>
      <c r="R218" s="17"/>
      <c r="S218" s="17">
        <v>47</v>
      </c>
      <c r="T218" s="17" t="s">
        <v>27</v>
      </c>
      <c r="U218" s="17"/>
    </row>
    <row r="219" spans="1:21" x14ac:dyDescent="0.25">
      <c r="A219" s="2">
        <v>1964</v>
      </c>
      <c r="B219" s="2">
        <v>2995</v>
      </c>
      <c r="C219" s="2">
        <f t="shared" si="22"/>
        <v>94.527999999999992</v>
      </c>
      <c r="D219" s="21">
        <f t="shared" si="18"/>
        <v>44.588679245283011</v>
      </c>
      <c r="E219" s="2">
        <f t="shared" si="19"/>
        <v>47.263999999999996</v>
      </c>
      <c r="F219" s="22">
        <f t="shared" si="20"/>
        <v>22.294339622641505</v>
      </c>
      <c r="G219" s="72">
        <f t="shared" si="21"/>
        <v>1.4127358490566038</v>
      </c>
      <c r="H219" s="80"/>
      <c r="I219" s="87">
        <v>1964</v>
      </c>
      <c r="J219" s="91">
        <f t="shared" si="26"/>
        <v>11.762264150943397</v>
      </c>
      <c r="K219" s="94">
        <f t="shared" si="24"/>
        <v>-36.249454862625377</v>
      </c>
      <c r="L219" s="90">
        <f t="shared" si="23"/>
        <v>10.255396226415092</v>
      </c>
      <c r="M219" s="96">
        <f t="shared" si="25"/>
        <v>-30.33438161863808</v>
      </c>
      <c r="N219" s="17"/>
      <c r="O219" s="17"/>
      <c r="P219" s="17">
        <v>1435</v>
      </c>
      <c r="Q219" s="17">
        <v>57</v>
      </c>
      <c r="R219" s="17"/>
      <c r="S219" s="17">
        <v>51</v>
      </c>
      <c r="T219" s="17" t="s">
        <v>28</v>
      </c>
      <c r="U219" s="17"/>
    </row>
    <row r="220" spans="1:21" x14ac:dyDescent="0.25">
      <c r="A220" s="20">
        <v>1965</v>
      </c>
      <c r="B220" s="20">
        <v>3130</v>
      </c>
      <c r="C220" s="20">
        <f t="shared" si="22"/>
        <v>97.657999999999987</v>
      </c>
      <c r="D220" s="60">
        <f t="shared" si="18"/>
        <v>46.065094339622632</v>
      </c>
      <c r="E220" s="20">
        <f t="shared" si="19"/>
        <v>48.828999999999994</v>
      </c>
      <c r="F220" s="61">
        <f t="shared" si="20"/>
        <v>23.032547169811316</v>
      </c>
      <c r="G220" s="75">
        <f t="shared" si="21"/>
        <v>1.4764150943396226</v>
      </c>
      <c r="H220" s="80"/>
      <c r="I220" s="86">
        <v>1965</v>
      </c>
      <c r="J220" s="89">
        <f t="shared" si="26"/>
        <v>12.275471698113208</v>
      </c>
      <c r="K220" s="94">
        <f t="shared" si="24"/>
        <v>-37.831080098851572</v>
      </c>
      <c r="L220" s="92">
        <f t="shared" si="23"/>
        <v>10.594971698113206</v>
      </c>
      <c r="M220" s="97">
        <f t="shared" si="25"/>
        <v>-31.338810089211211</v>
      </c>
      <c r="N220" s="17"/>
      <c r="O220" s="17"/>
      <c r="P220" s="17">
        <v>1460</v>
      </c>
      <c r="Q220" s="17">
        <v>59</v>
      </c>
      <c r="R220" s="17"/>
      <c r="S220" s="17">
        <v>55</v>
      </c>
      <c r="T220" s="17" t="s">
        <v>29</v>
      </c>
      <c r="U220" s="17"/>
    </row>
    <row r="221" spans="1:21" x14ac:dyDescent="0.25">
      <c r="A221" s="2">
        <v>1966</v>
      </c>
      <c r="B221" s="2">
        <v>3288</v>
      </c>
      <c r="C221" s="2">
        <f t="shared" si="22"/>
        <v>100.94599999999998</v>
      </c>
      <c r="D221" s="21">
        <f t="shared" si="18"/>
        <v>47.616037735849048</v>
      </c>
      <c r="E221" s="2">
        <f t="shared" si="19"/>
        <v>50.472999999999992</v>
      </c>
      <c r="F221" s="22">
        <f t="shared" si="20"/>
        <v>23.808018867924524</v>
      </c>
      <c r="G221" s="72">
        <f t="shared" si="21"/>
        <v>1.5509433962264152</v>
      </c>
      <c r="H221" s="80"/>
      <c r="I221" s="87">
        <v>1966</v>
      </c>
      <c r="J221" s="91">
        <f t="shared" si="26"/>
        <v>12.799528301886795</v>
      </c>
      <c r="K221" s="94">
        <f t="shared" si="24"/>
        <v>-39.446140427387704</v>
      </c>
      <c r="L221" s="90">
        <f t="shared" si="23"/>
        <v>10.951688679245281</v>
      </c>
      <c r="M221" s="96">
        <f t="shared" si="25"/>
        <v>-32.39394133881008</v>
      </c>
      <c r="N221" s="17"/>
      <c r="O221" s="17"/>
      <c r="P221" s="17">
        <v>1478</v>
      </c>
      <c r="Q221" s="17">
        <v>63</v>
      </c>
      <c r="R221" s="17"/>
      <c r="S221" s="17">
        <v>60</v>
      </c>
      <c r="T221" s="17" t="s">
        <v>30</v>
      </c>
      <c r="U221" s="17"/>
    </row>
    <row r="222" spans="1:21" x14ac:dyDescent="0.25">
      <c r="A222" s="2">
        <v>1967</v>
      </c>
      <c r="B222" s="2">
        <v>3393</v>
      </c>
      <c r="C222" s="2">
        <f t="shared" si="22"/>
        <v>104.33899999999998</v>
      </c>
      <c r="D222" s="21">
        <f t="shared" si="18"/>
        <v>49.216509433962251</v>
      </c>
      <c r="E222" s="2">
        <f t="shared" si="19"/>
        <v>52.169499999999992</v>
      </c>
      <c r="F222" s="22">
        <f t="shared" si="20"/>
        <v>24.608254716981126</v>
      </c>
      <c r="G222" s="72">
        <f t="shared" si="21"/>
        <v>1.6004716981132074</v>
      </c>
      <c r="H222" s="80"/>
      <c r="I222" s="87">
        <v>1967</v>
      </c>
      <c r="J222" s="91">
        <f t="shared" si="26"/>
        <v>13.329245283018867</v>
      </c>
      <c r="K222" s="94">
        <f t="shared" si="24"/>
        <v>-41.078645151911608</v>
      </c>
      <c r="L222" s="90">
        <f t="shared" si="23"/>
        <v>11.319797169811318</v>
      </c>
      <c r="M222" s="96">
        <f t="shared" si="25"/>
        <v>-33.482767473204532</v>
      </c>
      <c r="N222" s="17"/>
      <c r="O222" s="17"/>
      <c r="P222" s="17">
        <v>1448</v>
      </c>
      <c r="Q222" s="17">
        <v>65</v>
      </c>
      <c r="R222" s="17"/>
      <c r="S222" s="17">
        <v>66</v>
      </c>
      <c r="T222" s="17" t="s">
        <v>31</v>
      </c>
      <c r="U222" s="17"/>
    </row>
    <row r="223" spans="1:21" x14ac:dyDescent="0.25">
      <c r="A223" s="2">
        <v>1968</v>
      </c>
      <c r="B223" s="2">
        <v>3566</v>
      </c>
      <c r="C223" s="2">
        <f t="shared" si="22"/>
        <v>107.90499999999999</v>
      </c>
      <c r="D223" s="21">
        <f t="shared" si="18"/>
        <v>50.898584905660371</v>
      </c>
      <c r="E223" s="2">
        <f t="shared" si="19"/>
        <v>53.952499999999993</v>
      </c>
      <c r="F223" s="22">
        <f t="shared" si="20"/>
        <v>25.449292452830186</v>
      </c>
      <c r="G223" s="72">
        <f t="shared" si="21"/>
        <v>1.6820754716981132</v>
      </c>
      <c r="H223" s="80"/>
      <c r="I223" s="87">
        <v>1968</v>
      </c>
      <c r="J223" s="91">
        <f t="shared" si="26"/>
        <v>13.912264150943397</v>
      </c>
      <c r="K223" s="94">
        <f t="shared" si="24"/>
        <v>-42.875417938653875</v>
      </c>
      <c r="L223" s="90">
        <f t="shared" si="23"/>
        <v>11.706674528301885</v>
      </c>
      <c r="M223" s="96">
        <f t="shared" si="25"/>
        <v>-34.627109941595528</v>
      </c>
      <c r="N223" s="17"/>
      <c r="O223" s="17"/>
      <c r="P223" s="17">
        <v>1448</v>
      </c>
      <c r="Q223" s="17">
        <v>70</v>
      </c>
      <c r="R223" s="17"/>
      <c r="S223" s="17">
        <v>73</v>
      </c>
      <c r="T223" s="17" t="s">
        <v>32</v>
      </c>
      <c r="U223" s="17"/>
    </row>
    <row r="224" spans="1:21" x14ac:dyDescent="0.25">
      <c r="A224" s="2">
        <v>1969</v>
      </c>
      <c r="B224" s="2">
        <v>3780</v>
      </c>
      <c r="C224" s="2">
        <f t="shared" si="22"/>
        <v>111.68499999999999</v>
      </c>
      <c r="D224" s="21">
        <f t="shared" si="18"/>
        <v>52.681603773584897</v>
      </c>
      <c r="E224" s="2">
        <f t="shared" si="19"/>
        <v>55.842499999999994</v>
      </c>
      <c r="F224" s="22">
        <f t="shared" si="20"/>
        <v>26.340801886792448</v>
      </c>
      <c r="G224" s="72">
        <f t="shared" si="21"/>
        <v>1.7830188679245282</v>
      </c>
      <c r="H224" s="80"/>
      <c r="I224" s="87">
        <v>1969</v>
      </c>
      <c r="J224" s="91">
        <f t="shared" si="26"/>
        <v>14.537735849056602</v>
      </c>
      <c r="K224" s="94">
        <f t="shared" si="24"/>
        <v>-44.803023695304539</v>
      </c>
      <c r="L224" s="90">
        <f t="shared" si="23"/>
        <v>12.116768867924527</v>
      </c>
      <c r="M224" s="96">
        <f t="shared" si="25"/>
        <v>-35.840125794236563</v>
      </c>
      <c r="N224" s="17"/>
      <c r="O224" s="17"/>
      <c r="P224" s="17">
        <v>1486</v>
      </c>
      <c r="Q224" s="17">
        <v>74</v>
      </c>
      <c r="R224" s="17"/>
      <c r="S224" s="17">
        <v>80</v>
      </c>
      <c r="T224" s="17" t="s">
        <v>33</v>
      </c>
      <c r="U224" s="17"/>
    </row>
    <row r="225" spans="1:21" x14ac:dyDescent="0.25">
      <c r="A225" s="2">
        <v>1970</v>
      </c>
      <c r="B225" s="2">
        <v>4053</v>
      </c>
      <c r="C225" s="2">
        <f t="shared" si="22"/>
        <v>115.73799999999999</v>
      </c>
      <c r="D225" s="21">
        <f t="shared" si="18"/>
        <v>54.593396226415088</v>
      </c>
      <c r="E225" s="2">
        <f t="shared" si="19"/>
        <v>57.868999999999993</v>
      </c>
      <c r="F225" s="22">
        <f t="shared" si="20"/>
        <v>27.296698113207544</v>
      </c>
      <c r="G225" s="72">
        <f t="shared" si="21"/>
        <v>1.9117924528301886</v>
      </c>
      <c r="H225" s="80"/>
      <c r="I225" s="87">
        <v>1970</v>
      </c>
      <c r="J225" s="91">
        <f t="shared" si="26"/>
        <v>15.237735849056602</v>
      </c>
      <c r="K225" s="94">
        <f t="shared" si="24"/>
        <v>-46.96031399912777</v>
      </c>
      <c r="L225" s="90">
        <f t="shared" si="23"/>
        <v>12.55648113207547</v>
      </c>
      <c r="M225" s="96">
        <f t="shared" si="25"/>
        <v>-37.140748347346118</v>
      </c>
      <c r="N225" s="17"/>
      <c r="O225" s="17"/>
      <c r="P225" s="17">
        <v>1556</v>
      </c>
      <c r="Q225" s="17">
        <v>78</v>
      </c>
      <c r="R225" s="17"/>
      <c r="S225" s="17">
        <v>87</v>
      </c>
      <c r="T225" s="17" t="s">
        <v>34</v>
      </c>
      <c r="U225" s="17"/>
    </row>
    <row r="226" spans="1:21" x14ac:dyDescent="0.25">
      <c r="A226" s="2">
        <v>1971</v>
      </c>
      <c r="B226" s="2">
        <v>4208</v>
      </c>
      <c r="C226" s="2">
        <f t="shared" si="22"/>
        <v>119.94599999999998</v>
      </c>
      <c r="D226" s="21">
        <f t="shared" si="18"/>
        <v>56.578301886792445</v>
      </c>
      <c r="E226" s="2">
        <f t="shared" si="19"/>
        <v>59.972999999999992</v>
      </c>
      <c r="F226" s="22">
        <f t="shared" si="20"/>
        <v>28.289150943396223</v>
      </c>
      <c r="G226" s="72">
        <f t="shared" si="21"/>
        <v>1.9849056603773585</v>
      </c>
      <c r="H226" s="80"/>
      <c r="I226" s="87">
        <v>1971</v>
      </c>
      <c r="J226" s="91">
        <f t="shared" si="26"/>
        <v>16.005660377358492</v>
      </c>
      <c r="K226" s="94">
        <f t="shared" si="24"/>
        <v>-49.326937054804475</v>
      </c>
      <c r="L226" s="90">
        <f t="shared" si="23"/>
        <v>13.013009433962264</v>
      </c>
      <c r="M226" s="96">
        <f t="shared" si="25"/>
        <v>-38.491110968487263</v>
      </c>
      <c r="N226" s="17"/>
      <c r="O226" s="17"/>
      <c r="P226" s="17">
        <v>1559</v>
      </c>
      <c r="Q226" s="17">
        <v>84</v>
      </c>
      <c r="R226" s="17"/>
      <c r="S226" s="17">
        <v>88</v>
      </c>
      <c r="T226" s="17" t="s">
        <v>35</v>
      </c>
      <c r="U226" s="17"/>
    </row>
    <row r="227" spans="1:21" x14ac:dyDescent="0.25">
      <c r="A227" s="2">
        <v>1972</v>
      </c>
      <c r="B227" s="2">
        <v>4376</v>
      </c>
      <c r="C227" s="2">
        <f t="shared" si="22"/>
        <v>124.32199999999999</v>
      </c>
      <c r="D227" s="21">
        <f t="shared" si="18"/>
        <v>58.642452830188674</v>
      </c>
      <c r="E227" s="2">
        <f t="shared" si="19"/>
        <v>62.160999999999994</v>
      </c>
      <c r="F227" s="22">
        <f t="shared" si="20"/>
        <v>29.321226415094337</v>
      </c>
      <c r="G227" s="72">
        <f t="shared" si="21"/>
        <v>2.0641509433962266</v>
      </c>
      <c r="H227" s="80"/>
      <c r="I227" s="87">
        <v>1972</v>
      </c>
      <c r="J227" s="91">
        <f t="shared" si="26"/>
        <v>16.802830188679245</v>
      </c>
      <c r="K227" s="94">
        <f t="shared" si="24"/>
        <v>-51.783689489751417</v>
      </c>
      <c r="L227" s="90">
        <f t="shared" si="23"/>
        <v>13.487764150943395</v>
      </c>
      <c r="M227" s="96">
        <f t="shared" si="25"/>
        <v>-39.895385405301319</v>
      </c>
      <c r="N227" s="17"/>
      <c r="O227" s="17"/>
      <c r="P227" s="17">
        <v>1576</v>
      </c>
      <c r="Q227" s="17">
        <v>89</v>
      </c>
      <c r="R227" s="17"/>
      <c r="S227" s="17">
        <v>95</v>
      </c>
      <c r="T227" s="17" t="s">
        <v>36</v>
      </c>
      <c r="U227" s="17"/>
    </row>
    <row r="228" spans="1:21" x14ac:dyDescent="0.25">
      <c r="A228" s="2">
        <v>1973</v>
      </c>
      <c r="B228" s="2">
        <v>4614</v>
      </c>
      <c r="C228" s="2">
        <f t="shared" si="22"/>
        <v>128.93599999999998</v>
      </c>
      <c r="D228" s="21">
        <f t="shared" si="18"/>
        <v>60.818867924528291</v>
      </c>
      <c r="E228" s="2">
        <f t="shared" si="19"/>
        <v>64.467999999999989</v>
      </c>
      <c r="F228" s="22">
        <f t="shared" si="20"/>
        <v>30.409433962264146</v>
      </c>
      <c r="G228" s="72">
        <f t="shared" si="21"/>
        <v>2.1764150943396228</v>
      </c>
      <c r="H228" s="80"/>
      <c r="I228" s="87">
        <v>1973</v>
      </c>
      <c r="J228" s="91">
        <f t="shared" si="26"/>
        <v>17.642924528301887</v>
      </c>
      <c r="K228" s="94">
        <f t="shared" si="24"/>
        <v>-54.372728594272417</v>
      </c>
      <c r="L228" s="90">
        <f t="shared" si="23"/>
        <v>13.988339622641508</v>
      </c>
      <c r="M228" s="96">
        <f t="shared" si="25"/>
        <v>-41.376034914318716</v>
      </c>
      <c r="N228" s="17"/>
      <c r="O228" s="17"/>
      <c r="P228" s="17">
        <v>1581</v>
      </c>
      <c r="Q228" s="17">
        <v>95</v>
      </c>
      <c r="R228" s="17"/>
      <c r="S228" s="17">
        <v>110</v>
      </c>
      <c r="T228" s="17" t="s">
        <v>37</v>
      </c>
      <c r="U228" s="17"/>
    </row>
    <row r="229" spans="1:21" x14ac:dyDescent="0.25">
      <c r="A229" s="2">
        <v>1974</v>
      </c>
      <c r="B229" s="2">
        <v>4623</v>
      </c>
      <c r="C229" s="2">
        <f t="shared" si="22"/>
        <v>133.55899999999997</v>
      </c>
      <c r="D229" s="21">
        <f t="shared" si="18"/>
        <v>62.999528301886777</v>
      </c>
      <c r="E229" s="2">
        <f t="shared" si="19"/>
        <v>66.779499999999985</v>
      </c>
      <c r="F229" s="22">
        <f t="shared" si="20"/>
        <v>31.499764150943388</v>
      </c>
      <c r="G229" s="72">
        <f t="shared" si="21"/>
        <v>2.1806603773584907</v>
      </c>
      <c r="H229" s="80"/>
      <c r="I229" s="87">
        <v>1974</v>
      </c>
      <c r="J229" s="91">
        <f t="shared" si="26"/>
        <v>18.410849056603773</v>
      </c>
      <c r="K229" s="94">
        <f t="shared" si="24"/>
        <v>-56.739351649949114</v>
      </c>
      <c r="L229" s="90">
        <f t="shared" si="23"/>
        <v>14.48989150943396</v>
      </c>
      <c r="M229" s="96">
        <f t="shared" si="25"/>
        <v>-42.859572556318582</v>
      </c>
      <c r="N229" s="17"/>
      <c r="O229" s="17"/>
      <c r="P229" s="17">
        <v>1579</v>
      </c>
      <c r="Q229" s="17">
        <v>96</v>
      </c>
      <c r="R229" s="17"/>
      <c r="S229" s="17">
        <v>107</v>
      </c>
      <c r="T229" s="17" t="s">
        <v>38</v>
      </c>
      <c r="U229" s="17"/>
    </row>
    <row r="230" spans="1:21" x14ac:dyDescent="0.25">
      <c r="A230" s="2">
        <v>1975</v>
      </c>
      <c r="B230" s="2">
        <v>4596</v>
      </c>
      <c r="C230" s="2">
        <f t="shared" si="22"/>
        <v>138.15499999999997</v>
      </c>
      <c r="D230" s="21">
        <f t="shared" si="18"/>
        <v>65.167452830188665</v>
      </c>
      <c r="E230" s="2">
        <f t="shared" si="19"/>
        <v>69.077499999999986</v>
      </c>
      <c r="F230" s="22">
        <f t="shared" si="20"/>
        <v>32.583726415094333</v>
      </c>
      <c r="G230" s="72">
        <f t="shared" si="21"/>
        <v>2.1679245283018869</v>
      </c>
      <c r="H230" s="80"/>
      <c r="I230" s="87">
        <v>1975</v>
      </c>
      <c r="J230" s="91">
        <f t="shared" si="26"/>
        <v>19.10235849056604</v>
      </c>
      <c r="K230" s="94">
        <f t="shared" si="24"/>
        <v>-58.870475359790674</v>
      </c>
      <c r="L230" s="90">
        <f t="shared" si="23"/>
        <v>14.988514150943393</v>
      </c>
      <c r="M230" s="96">
        <f t="shared" si="25"/>
        <v>-44.334445799371018</v>
      </c>
      <c r="N230" s="17"/>
      <c r="O230" s="17"/>
      <c r="P230" s="17">
        <v>1673</v>
      </c>
      <c r="Q230" s="17">
        <v>95</v>
      </c>
      <c r="R230" s="17"/>
      <c r="S230" s="17">
        <v>92</v>
      </c>
      <c r="T230" s="17" t="s">
        <v>39</v>
      </c>
      <c r="U230" s="17"/>
    </row>
    <row r="231" spans="1:21" x14ac:dyDescent="0.25">
      <c r="A231" s="2">
        <v>1976</v>
      </c>
      <c r="B231" s="2">
        <v>4864</v>
      </c>
      <c r="C231" s="2">
        <f t="shared" si="22"/>
        <v>143.01899999999998</v>
      </c>
      <c r="D231" s="21">
        <f t="shared" si="18"/>
        <v>67.461792452830181</v>
      </c>
      <c r="E231" s="2">
        <f t="shared" si="19"/>
        <v>71.509499999999989</v>
      </c>
      <c r="F231" s="22">
        <f t="shared" si="20"/>
        <v>33.730896226415091</v>
      </c>
      <c r="G231" s="72">
        <f t="shared" si="21"/>
        <v>2.2943396226415094</v>
      </c>
      <c r="H231" s="80"/>
      <c r="I231" s="87">
        <v>1976</v>
      </c>
      <c r="J231" s="91">
        <f t="shared" si="26"/>
        <v>19.845754716981133</v>
      </c>
      <c r="K231" s="94">
        <f t="shared" si="24"/>
        <v>-61.161506032853609</v>
      </c>
      <c r="L231" s="90">
        <f t="shared" si="23"/>
        <v>15.516212264150942</v>
      </c>
      <c r="M231" s="96">
        <f t="shared" si="25"/>
        <v>-45.895321224568384</v>
      </c>
      <c r="N231" s="17"/>
      <c r="O231" s="17"/>
      <c r="P231" s="17" t="s">
        <v>40</v>
      </c>
      <c r="Q231" s="17">
        <v>3</v>
      </c>
      <c r="R231" s="17"/>
      <c r="S231" s="17">
        <v>108</v>
      </c>
      <c r="T231" s="17" t="s">
        <v>37</v>
      </c>
      <c r="U231" s="17"/>
    </row>
    <row r="232" spans="1:21" x14ac:dyDescent="0.25">
      <c r="A232" s="2">
        <v>1977</v>
      </c>
      <c r="B232" s="2">
        <v>5016</v>
      </c>
      <c r="C232" s="2">
        <f t="shared" si="22"/>
        <v>148.03499999999997</v>
      </c>
      <c r="D232" s="21">
        <f t="shared" si="18"/>
        <v>69.827830188679229</v>
      </c>
      <c r="E232" s="2">
        <f t="shared" si="19"/>
        <v>74.017499999999984</v>
      </c>
      <c r="F232" s="22">
        <f t="shared" si="20"/>
        <v>34.913915094339615</v>
      </c>
      <c r="G232" s="72">
        <f t="shared" si="21"/>
        <v>2.3660377358490567</v>
      </c>
      <c r="H232" s="80"/>
      <c r="I232" s="87">
        <v>1977</v>
      </c>
      <c r="J232" s="91">
        <f t="shared" si="26"/>
        <v>20.611320754716985</v>
      </c>
      <c r="K232" s="94">
        <f t="shared" si="24"/>
        <v>-63.520860590202069</v>
      </c>
      <c r="L232" s="90">
        <f t="shared" si="23"/>
        <v>16.060400943396225</v>
      </c>
      <c r="M232" s="96">
        <f t="shared" si="25"/>
        <v>-47.504974006803145</v>
      </c>
      <c r="N232" s="17"/>
      <c r="O232" s="17"/>
      <c r="P232" s="17" t="s">
        <v>41</v>
      </c>
      <c r="Q232" s="17">
        <v>8</v>
      </c>
      <c r="R232" s="17"/>
      <c r="S232" s="17">
        <v>104</v>
      </c>
      <c r="T232" s="17" t="s">
        <v>42</v>
      </c>
      <c r="U232" s="17"/>
    </row>
    <row r="233" spans="1:21" x14ac:dyDescent="0.25">
      <c r="A233" s="2">
        <v>1978</v>
      </c>
      <c r="B233" s="2">
        <v>5074</v>
      </c>
      <c r="C233" s="2">
        <f t="shared" si="22"/>
        <v>153.10899999999998</v>
      </c>
      <c r="D233" s="21">
        <f t="shared" si="18"/>
        <v>72.221226415094321</v>
      </c>
      <c r="E233" s="2">
        <f t="shared" si="19"/>
        <v>76.55449999999999</v>
      </c>
      <c r="F233" s="22">
        <f t="shared" si="20"/>
        <v>36.110613207547161</v>
      </c>
      <c r="G233" s="72">
        <f t="shared" si="21"/>
        <v>2.3933962264150943</v>
      </c>
      <c r="H233" s="80"/>
      <c r="I233" s="87">
        <v>1978</v>
      </c>
      <c r="J233" s="91">
        <f t="shared" si="26"/>
        <v>21.322641509433961</v>
      </c>
      <c r="K233" s="94">
        <f t="shared" si="24"/>
        <v>-65.713039686000869</v>
      </c>
      <c r="L233" s="90">
        <f t="shared" si="23"/>
        <v>16.610882075471693</v>
      </c>
      <c r="M233" s="96">
        <f t="shared" si="25"/>
        <v>-49.133239201591664</v>
      </c>
      <c r="N233" s="17"/>
      <c r="O233" s="17"/>
      <c r="P233" s="17" t="s">
        <v>43</v>
      </c>
      <c r="Q233" s="17">
        <v>16</v>
      </c>
      <c r="R233" s="17"/>
      <c r="S233" s="17">
        <v>106</v>
      </c>
      <c r="T233" s="17" t="s">
        <v>37</v>
      </c>
      <c r="U233" s="17"/>
    </row>
    <row r="234" spans="1:21" x14ac:dyDescent="0.25">
      <c r="A234" s="2">
        <v>1979</v>
      </c>
      <c r="B234" s="2">
        <v>5357</v>
      </c>
      <c r="C234" s="2">
        <f t="shared" si="22"/>
        <v>158.46599999999998</v>
      </c>
      <c r="D234" s="21">
        <f t="shared" si="18"/>
        <v>74.748113207547163</v>
      </c>
      <c r="E234" s="2">
        <f t="shared" si="19"/>
        <v>79.23299999999999</v>
      </c>
      <c r="F234" s="22">
        <f t="shared" si="20"/>
        <v>37.374056603773582</v>
      </c>
      <c r="G234" s="72">
        <f t="shared" si="21"/>
        <v>2.5268867924528302</v>
      </c>
      <c r="H234" s="80"/>
      <c r="I234" s="87">
        <v>1979</v>
      </c>
      <c r="J234" s="91">
        <f t="shared" si="26"/>
        <v>22.066509433962267</v>
      </c>
      <c r="K234" s="94">
        <f t="shared" si="24"/>
        <v>-68.005524058729463</v>
      </c>
      <c r="L234" s="90">
        <f t="shared" si="23"/>
        <v>17.192066037735849</v>
      </c>
      <c r="M234" s="96">
        <f t="shared" si="25"/>
        <v>-50.852320133495923</v>
      </c>
      <c r="N234" s="17"/>
      <c r="O234" s="17"/>
      <c r="P234" s="17" t="s">
        <v>44</v>
      </c>
      <c r="Q234" s="17">
        <v>19</v>
      </c>
      <c r="R234" s="17"/>
      <c r="S234" s="17">
        <v>98</v>
      </c>
      <c r="T234" s="17" t="s">
        <v>45</v>
      </c>
      <c r="U234" s="17"/>
    </row>
    <row r="235" spans="1:21" x14ac:dyDescent="0.25">
      <c r="A235" s="2">
        <v>1980</v>
      </c>
      <c r="B235" s="2">
        <v>5301</v>
      </c>
      <c r="C235" s="2">
        <f t="shared" si="22"/>
        <v>163.76699999999997</v>
      </c>
      <c r="D235" s="21">
        <f t="shared" si="18"/>
        <v>77.248584905660351</v>
      </c>
      <c r="E235" s="2">
        <f t="shared" si="19"/>
        <v>81.883499999999984</v>
      </c>
      <c r="F235" s="22">
        <f t="shared" si="20"/>
        <v>38.624292452830176</v>
      </c>
      <c r="G235" s="72">
        <f t="shared" si="21"/>
        <v>2.5004716981132074</v>
      </c>
      <c r="H235" s="80"/>
      <c r="I235" s="87">
        <v>1980</v>
      </c>
      <c r="J235" s="91">
        <f t="shared" si="26"/>
        <v>22.655188679245285</v>
      </c>
      <c r="K235" s="94">
        <f t="shared" si="24"/>
        <v>-69.819741241459511</v>
      </c>
      <c r="L235" s="90">
        <f t="shared" si="23"/>
        <v>17.767174528301883</v>
      </c>
      <c r="M235" s="96">
        <f t="shared" si="25"/>
        <v>-52.553430460175839</v>
      </c>
      <c r="N235" s="17"/>
      <c r="O235" s="17"/>
      <c r="P235" s="17" t="s">
        <v>46</v>
      </c>
      <c r="Q235" s="17">
        <v>20</v>
      </c>
      <c r="R235" s="17"/>
      <c r="S235" s="17">
        <v>86</v>
      </c>
      <c r="T235" s="17" t="s">
        <v>42</v>
      </c>
      <c r="U235" s="17"/>
    </row>
    <row r="236" spans="1:21" x14ac:dyDescent="0.25">
      <c r="A236" s="2">
        <v>1981</v>
      </c>
      <c r="B236" s="2">
        <v>5138</v>
      </c>
      <c r="C236" s="2">
        <f t="shared" si="22"/>
        <v>168.90499999999997</v>
      </c>
      <c r="D236" s="21">
        <f t="shared" si="18"/>
        <v>79.672169811320742</v>
      </c>
      <c r="E236" s="2">
        <f t="shared" si="19"/>
        <v>84.452499999999986</v>
      </c>
      <c r="F236" s="22">
        <f t="shared" si="20"/>
        <v>39.836084905660371</v>
      </c>
      <c r="G236" s="72">
        <f t="shared" si="21"/>
        <v>2.4235849056603773</v>
      </c>
      <c r="H236" s="80"/>
      <c r="I236" s="87">
        <v>1981</v>
      </c>
      <c r="J236" s="91">
        <f t="shared" si="26"/>
        <v>23.093867924528304</v>
      </c>
      <c r="K236" s="94">
        <f t="shared" si="24"/>
        <v>-71.171681930513145</v>
      </c>
      <c r="L236" s="90">
        <f t="shared" si="23"/>
        <v>18.324599056603773</v>
      </c>
      <c r="M236" s="96">
        <f t="shared" si="25"/>
        <v>-54.202233489506447</v>
      </c>
      <c r="N236" s="17"/>
      <c r="O236" s="17"/>
      <c r="P236" s="17" t="s">
        <v>47</v>
      </c>
      <c r="Q236" s="17">
        <v>21</v>
      </c>
      <c r="R236" s="17"/>
      <c r="S236" s="17">
        <v>65</v>
      </c>
      <c r="T236" s="17" t="s">
        <v>36</v>
      </c>
      <c r="U236" s="17"/>
    </row>
    <row r="237" spans="1:21" x14ac:dyDescent="0.25">
      <c r="A237" s="2">
        <v>1982</v>
      </c>
      <c r="B237" s="2">
        <v>5094</v>
      </c>
      <c r="C237" s="2">
        <f t="shared" si="22"/>
        <v>173.99899999999997</v>
      </c>
      <c r="D237" s="21">
        <f t="shared" si="18"/>
        <v>82.074999999999974</v>
      </c>
      <c r="E237" s="2">
        <f t="shared" si="19"/>
        <v>86.999499999999983</v>
      </c>
      <c r="F237" s="22">
        <f t="shared" si="20"/>
        <v>41.037499999999987</v>
      </c>
      <c r="G237" s="72">
        <f t="shared" si="21"/>
        <v>2.4028301886792454</v>
      </c>
      <c r="H237" s="80"/>
      <c r="I237" s="87">
        <v>1982</v>
      </c>
      <c r="J237" s="91">
        <f t="shared" si="26"/>
        <v>23.432547169811322</v>
      </c>
      <c r="K237" s="94">
        <f t="shared" si="24"/>
        <v>-72.2154382904492</v>
      </c>
      <c r="L237" s="90">
        <f t="shared" si="23"/>
        <v>18.877249999999997</v>
      </c>
      <c r="M237" s="96">
        <f t="shared" si="25"/>
        <v>-55.836916757589364</v>
      </c>
      <c r="N237" s="17"/>
      <c r="O237" s="17"/>
      <c r="P237" s="17" t="s">
        <v>48</v>
      </c>
      <c r="Q237" s="17">
        <v>21</v>
      </c>
      <c r="R237" s="17"/>
      <c r="S237" s="17">
        <v>64</v>
      </c>
      <c r="T237" s="17" t="s">
        <v>49</v>
      </c>
      <c r="U237" s="17"/>
    </row>
    <row r="238" spans="1:21" x14ac:dyDescent="0.25">
      <c r="A238" s="2">
        <v>1983</v>
      </c>
      <c r="B238" s="2">
        <v>5075</v>
      </c>
      <c r="C238" s="2">
        <f t="shared" si="22"/>
        <v>179.07399999999996</v>
      </c>
      <c r="D238" s="21">
        <f t="shared" si="18"/>
        <v>84.468867924528283</v>
      </c>
      <c r="E238" s="2">
        <f t="shared" si="19"/>
        <v>89.536999999999978</v>
      </c>
      <c r="F238" s="22">
        <f t="shared" si="20"/>
        <v>42.234433962264141</v>
      </c>
      <c r="G238" s="72">
        <f t="shared" si="21"/>
        <v>2.3938679245283021</v>
      </c>
      <c r="H238" s="80"/>
      <c r="I238" s="87">
        <v>1983</v>
      </c>
      <c r="J238" s="91">
        <f t="shared" si="26"/>
        <v>23.65</v>
      </c>
      <c r="K238" s="94">
        <f t="shared" si="24"/>
        <v>-72.885593836313404</v>
      </c>
      <c r="L238" s="90">
        <f t="shared" si="23"/>
        <v>19.427839622641507</v>
      </c>
      <c r="M238" s="96">
        <f t="shared" si="25"/>
        <v>-57.465502856042605</v>
      </c>
      <c r="N238" s="17"/>
      <c r="O238" s="17"/>
      <c r="P238" s="17" t="s">
        <v>50</v>
      </c>
      <c r="Q238" s="17">
        <v>25</v>
      </c>
      <c r="R238" s="17"/>
      <c r="S238" s="17">
        <v>58</v>
      </c>
      <c r="T238" s="17" t="s">
        <v>51</v>
      </c>
      <c r="U238" s="17"/>
    </row>
    <row r="239" spans="1:21" x14ac:dyDescent="0.25">
      <c r="A239" s="2">
        <v>1984</v>
      </c>
      <c r="B239" s="2">
        <v>5258</v>
      </c>
      <c r="C239" s="2">
        <f t="shared" si="22"/>
        <v>184.33199999999997</v>
      </c>
      <c r="D239" s="21">
        <f t="shared" si="18"/>
        <v>86.94905660377357</v>
      </c>
      <c r="E239" s="2">
        <f t="shared" si="19"/>
        <v>92.165999999999983</v>
      </c>
      <c r="F239" s="22">
        <f t="shared" si="20"/>
        <v>43.474528301886785</v>
      </c>
      <c r="G239" s="72">
        <f t="shared" si="21"/>
        <v>2.4801886792452832</v>
      </c>
      <c r="H239" s="80"/>
      <c r="I239" s="87">
        <v>1984</v>
      </c>
      <c r="J239" s="91">
        <f t="shared" si="26"/>
        <v>23.949528301886794</v>
      </c>
      <c r="K239" s="94">
        <f t="shared" si="24"/>
        <v>-73.808693124000584</v>
      </c>
      <c r="L239" s="90">
        <f t="shared" si="23"/>
        <v>19.998283018867923</v>
      </c>
      <c r="M239" s="96">
        <f t="shared" si="25"/>
        <v>-59.152814325139587</v>
      </c>
      <c r="N239" s="17"/>
      <c r="O239" s="17"/>
      <c r="P239" s="17" t="s">
        <v>52</v>
      </c>
      <c r="Q239" s="17">
        <v>28</v>
      </c>
      <c r="R239" s="17"/>
      <c r="S239" s="17">
        <v>51</v>
      </c>
      <c r="T239" s="17" t="s">
        <v>34</v>
      </c>
      <c r="U239" s="17"/>
    </row>
    <row r="240" spans="1:21" x14ac:dyDescent="0.25">
      <c r="A240" s="2">
        <v>1985</v>
      </c>
      <c r="B240" s="2">
        <v>5417</v>
      </c>
      <c r="C240" s="2">
        <f t="shared" si="22"/>
        <v>189.74899999999997</v>
      </c>
      <c r="D240" s="21">
        <f t="shared" si="18"/>
        <v>89.504245283018847</v>
      </c>
      <c r="E240" s="2">
        <f t="shared" si="19"/>
        <v>94.874499999999983</v>
      </c>
      <c r="F240" s="22">
        <f t="shared" si="20"/>
        <v>44.752122641509423</v>
      </c>
      <c r="G240" s="72">
        <f t="shared" si="21"/>
        <v>2.5551886792452829</v>
      </c>
      <c r="H240" s="80"/>
      <c r="I240" s="87">
        <v>1985</v>
      </c>
      <c r="J240" s="91">
        <f t="shared" si="26"/>
        <v>24.336792452830188</v>
      </c>
      <c r="K240" s="94">
        <f t="shared" si="24"/>
        <v>-75.002180549498462</v>
      </c>
      <c r="L240" s="90">
        <f t="shared" si="23"/>
        <v>20.585976415094336</v>
      </c>
      <c r="M240" s="96">
        <f t="shared" si="25"/>
        <v>-60.891149476927012</v>
      </c>
      <c r="N240" s="17"/>
      <c r="O240" s="17"/>
      <c r="P240" s="17" t="s">
        <v>53</v>
      </c>
      <c r="Q240" s="17">
        <v>31</v>
      </c>
      <c r="R240" s="17"/>
      <c r="S240" s="17">
        <v>49</v>
      </c>
      <c r="T240" s="17" t="s">
        <v>35</v>
      </c>
      <c r="U240" s="17"/>
    </row>
    <row r="241" spans="1:21" x14ac:dyDescent="0.25">
      <c r="A241" s="2">
        <v>1986</v>
      </c>
      <c r="B241" s="2">
        <v>5583</v>
      </c>
      <c r="C241" s="2">
        <f t="shared" si="22"/>
        <v>195.33199999999997</v>
      </c>
      <c r="D241" s="21">
        <f t="shared" si="18"/>
        <v>92.137735849056583</v>
      </c>
      <c r="E241" s="2">
        <f t="shared" si="19"/>
        <v>97.665999999999983</v>
      </c>
      <c r="F241" s="22">
        <f t="shared" si="20"/>
        <v>46.068867924528291</v>
      </c>
      <c r="G241" s="72">
        <f t="shared" si="21"/>
        <v>2.6334905660377359</v>
      </c>
      <c r="H241" s="80"/>
      <c r="I241" s="87">
        <v>1986</v>
      </c>
      <c r="J241" s="91">
        <f t="shared" si="26"/>
        <v>24.675943396226415</v>
      </c>
      <c r="K241" s="94">
        <f t="shared" si="24"/>
        <v>-76.047390609100148</v>
      </c>
      <c r="L241" s="90">
        <f t="shared" si="23"/>
        <v>21.191679245283016</v>
      </c>
      <c r="M241" s="96">
        <f t="shared" si="25"/>
        <v>-62.68275463705794</v>
      </c>
      <c r="N241" s="17"/>
      <c r="O241" s="17"/>
      <c r="P241" s="17" t="s">
        <v>54</v>
      </c>
      <c r="Q241" s="17">
        <v>37</v>
      </c>
      <c r="R241" s="17"/>
      <c r="S241" s="17">
        <v>46</v>
      </c>
      <c r="T241" s="17" t="s">
        <v>39</v>
      </c>
      <c r="U241" s="17"/>
    </row>
    <row r="242" spans="1:21" x14ac:dyDescent="0.25">
      <c r="A242" s="2">
        <v>1987</v>
      </c>
      <c r="B242" s="2">
        <v>5725</v>
      </c>
      <c r="C242" s="2">
        <f t="shared" si="22"/>
        <v>201.05699999999996</v>
      </c>
      <c r="D242" s="21">
        <f t="shared" si="18"/>
        <v>94.838207547169787</v>
      </c>
      <c r="E242" s="2">
        <f t="shared" si="19"/>
        <v>100.52849999999998</v>
      </c>
      <c r="F242" s="22">
        <f t="shared" si="20"/>
        <v>47.419103773584894</v>
      </c>
      <c r="G242" s="72">
        <f t="shared" si="21"/>
        <v>2.7004716981132075</v>
      </c>
      <c r="H242" s="80"/>
      <c r="I242" s="87">
        <v>1987</v>
      </c>
      <c r="J242" s="91">
        <f t="shared" si="26"/>
        <v>25.010377358490569</v>
      </c>
      <c r="K242" s="94">
        <f t="shared" si="24"/>
        <v>-77.07806367204536</v>
      </c>
      <c r="L242" s="90">
        <f t="shared" si="23"/>
        <v>21.812787735849053</v>
      </c>
      <c r="M242" s="96">
        <f t="shared" si="25"/>
        <v>-64.519928117579099</v>
      </c>
      <c r="N242" s="17"/>
      <c r="O242" s="17"/>
      <c r="P242" s="17" t="s">
        <v>55</v>
      </c>
      <c r="Q242" s="17">
        <v>43</v>
      </c>
      <c r="R242" s="17"/>
      <c r="S242" s="17">
        <v>44</v>
      </c>
      <c r="T242" s="17" t="s">
        <v>36</v>
      </c>
      <c r="U242" s="17"/>
    </row>
    <row r="243" spans="1:21" x14ac:dyDescent="0.25">
      <c r="A243" s="2">
        <v>1988</v>
      </c>
      <c r="B243" s="2">
        <v>5936</v>
      </c>
      <c r="C243" s="2">
        <f t="shared" si="22"/>
        <v>206.99299999999997</v>
      </c>
      <c r="D243" s="21">
        <f t="shared" si="18"/>
        <v>97.638207547169785</v>
      </c>
      <c r="E243" s="2">
        <f t="shared" si="19"/>
        <v>103.49649999999998</v>
      </c>
      <c r="F243" s="22">
        <f t="shared" si="20"/>
        <v>48.819103773584892</v>
      </c>
      <c r="G243" s="72">
        <f t="shared" si="21"/>
        <v>2.8</v>
      </c>
      <c r="H243" s="80"/>
      <c r="I243" s="87">
        <v>1988</v>
      </c>
      <c r="J243" s="91">
        <f t="shared" si="26"/>
        <v>25.416981132075474</v>
      </c>
      <c r="K243" s="94">
        <f t="shared" si="24"/>
        <v>-78.331152783834867</v>
      </c>
      <c r="L243" s="90">
        <f t="shared" si="23"/>
        <v>22.456787735849051</v>
      </c>
      <c r="M243" s="96">
        <f t="shared" si="25"/>
        <v>-66.424812271356117</v>
      </c>
      <c r="N243" s="17"/>
      <c r="O243" s="17"/>
      <c r="P243" s="17" t="s">
        <v>56</v>
      </c>
      <c r="Q243" s="17">
        <v>52</v>
      </c>
      <c r="R243" s="17"/>
      <c r="S243" s="17">
        <v>50</v>
      </c>
      <c r="T243" s="17" t="s">
        <v>38</v>
      </c>
      <c r="U243" s="17"/>
    </row>
    <row r="244" spans="1:21" x14ac:dyDescent="0.25">
      <c r="A244" s="2">
        <v>1989</v>
      </c>
      <c r="B244" s="2">
        <v>6066</v>
      </c>
      <c r="C244" s="2">
        <f t="shared" si="22"/>
        <v>213.05899999999997</v>
      </c>
      <c r="D244" s="21">
        <f t="shared" si="18"/>
        <v>100.49952830188677</v>
      </c>
      <c r="E244" s="2">
        <f t="shared" si="19"/>
        <v>106.52949999999998</v>
      </c>
      <c r="F244" s="22">
        <f t="shared" si="20"/>
        <v>50.249764150943385</v>
      </c>
      <c r="G244" s="72">
        <f t="shared" si="21"/>
        <v>2.861320754716981</v>
      </c>
      <c r="H244" s="80"/>
      <c r="I244" s="87">
        <v>1989</v>
      </c>
      <c r="J244" s="91">
        <f t="shared" si="26"/>
        <v>25.751415094339624</v>
      </c>
      <c r="K244" s="94">
        <f t="shared" si="24"/>
        <v>-79.36182584678005</v>
      </c>
      <c r="L244" s="90">
        <f t="shared" si="23"/>
        <v>23.114891509433956</v>
      </c>
      <c r="M244" s="96">
        <f t="shared" si="25"/>
        <v>-68.371413901546731</v>
      </c>
      <c r="N244" s="17"/>
      <c r="O244" s="17"/>
      <c r="P244" s="17" t="s">
        <v>57</v>
      </c>
      <c r="Q244" s="17">
        <v>56</v>
      </c>
      <c r="R244" s="17"/>
      <c r="S244" s="17">
        <v>41</v>
      </c>
      <c r="T244" s="17" t="s">
        <v>38</v>
      </c>
      <c r="U244" s="17"/>
    </row>
    <row r="245" spans="1:21" x14ac:dyDescent="0.25">
      <c r="A245" s="2">
        <v>1990</v>
      </c>
      <c r="B245" s="2">
        <v>6074</v>
      </c>
      <c r="C245" s="2">
        <f t="shared" si="22"/>
        <v>219.13299999999998</v>
      </c>
      <c r="D245" s="21">
        <f t="shared" si="18"/>
        <v>103.36462264150941</v>
      </c>
      <c r="E245" s="2">
        <f t="shared" si="19"/>
        <v>109.56649999999999</v>
      </c>
      <c r="F245" s="22">
        <f t="shared" si="20"/>
        <v>51.682311320754707</v>
      </c>
      <c r="G245" s="72">
        <f t="shared" si="21"/>
        <v>2.8650943396226416</v>
      </c>
      <c r="H245" s="80"/>
      <c r="I245" s="87">
        <v>1990</v>
      </c>
      <c r="J245" s="91">
        <f t="shared" si="26"/>
        <v>26.116037735849059</v>
      </c>
      <c r="K245" s="94">
        <f t="shared" si="24"/>
        <v>-80.485535688326777</v>
      </c>
      <c r="L245" s="90">
        <f t="shared" si="23"/>
        <v>23.773863207547166</v>
      </c>
      <c r="M245" s="96">
        <f t="shared" si="25"/>
        <v>-70.320582761055121</v>
      </c>
      <c r="N245" s="17"/>
      <c r="O245" s="17"/>
      <c r="P245" s="17" t="s">
        <v>58</v>
      </c>
      <c r="Q245" s="17">
        <v>57</v>
      </c>
      <c r="R245" s="17"/>
      <c r="S245" s="17">
        <v>40</v>
      </c>
      <c r="T245" s="17" t="s">
        <v>36</v>
      </c>
      <c r="U245" s="17"/>
    </row>
    <row r="246" spans="1:21" x14ac:dyDescent="0.25">
      <c r="A246" s="2">
        <v>1991</v>
      </c>
      <c r="B246" s="2">
        <v>6142</v>
      </c>
      <c r="C246" s="2">
        <f t="shared" si="22"/>
        <v>225.27499999999998</v>
      </c>
      <c r="D246" s="21">
        <f t="shared" si="18"/>
        <v>106.26179245283018</v>
      </c>
      <c r="E246" s="2">
        <f t="shared" si="19"/>
        <v>112.63749999999999</v>
      </c>
      <c r="F246" s="22">
        <f t="shared" si="20"/>
        <v>53.130896226415089</v>
      </c>
      <c r="G246" s="72">
        <f t="shared" si="21"/>
        <v>2.8971698113207549</v>
      </c>
      <c r="H246" s="80"/>
      <c r="I246" s="87">
        <v>1991</v>
      </c>
      <c r="J246" s="91">
        <f t="shared" si="26"/>
        <v>26.589622641509433</v>
      </c>
      <c r="K246" s="94">
        <f t="shared" si="24"/>
        <v>-81.945050152638444</v>
      </c>
      <c r="L246" s="90">
        <f t="shared" si="23"/>
        <v>24.440212264150944</v>
      </c>
      <c r="M246" s="96">
        <f t="shared" si="25"/>
        <v>-72.291573069764453</v>
      </c>
      <c r="N246" s="17"/>
      <c r="O246" s="17"/>
      <c r="P246" s="17" t="s">
        <v>59</v>
      </c>
      <c r="Q246" s="17">
        <v>61</v>
      </c>
      <c r="R246" s="17"/>
      <c r="S246" s="17">
        <v>45</v>
      </c>
      <c r="T246" s="17" t="s">
        <v>36</v>
      </c>
      <c r="U246" s="17"/>
    </row>
    <row r="247" spans="1:21" x14ac:dyDescent="0.25">
      <c r="A247" s="2">
        <v>1992</v>
      </c>
      <c r="B247" s="2">
        <v>6078</v>
      </c>
      <c r="C247" s="2">
        <f t="shared" si="22"/>
        <v>231.35299999999998</v>
      </c>
      <c r="D247" s="21">
        <f t="shared" si="18"/>
        <v>109.12877358490564</v>
      </c>
      <c r="E247" s="2">
        <f t="shared" si="19"/>
        <v>115.67649999999999</v>
      </c>
      <c r="F247" s="22">
        <f t="shared" si="20"/>
        <v>54.564386792452822</v>
      </c>
      <c r="G247" s="72">
        <f t="shared" si="21"/>
        <v>2.8669811320754719</v>
      </c>
      <c r="H247" s="80"/>
      <c r="I247" s="87">
        <v>1992</v>
      </c>
      <c r="J247" s="91">
        <f t="shared" si="26"/>
        <v>27.053773584905663</v>
      </c>
      <c r="K247" s="94">
        <f t="shared" si="24"/>
        <v>-83.375490623637148</v>
      </c>
      <c r="L247" s="90">
        <f t="shared" si="23"/>
        <v>25.0996179245283</v>
      </c>
      <c r="M247" s="96">
        <f t="shared" si="25"/>
        <v>-74.242025543931703</v>
      </c>
      <c r="N247" s="17"/>
      <c r="O247" s="17"/>
      <c r="P247" s="17" t="s">
        <v>60</v>
      </c>
      <c r="Q247" s="17">
        <v>67</v>
      </c>
      <c r="R247" s="17"/>
      <c r="S247" s="17">
        <v>36</v>
      </c>
      <c r="T247" s="17" t="s">
        <v>49</v>
      </c>
      <c r="U247" s="17"/>
    </row>
    <row r="248" spans="1:21" x14ac:dyDescent="0.25">
      <c r="A248" s="2">
        <v>1993</v>
      </c>
      <c r="B248" s="2">
        <v>6070</v>
      </c>
      <c r="C248" s="2">
        <f t="shared" si="22"/>
        <v>237.42299999999997</v>
      </c>
      <c r="D248" s="21">
        <f t="shared" si="18"/>
        <v>111.99198113207545</v>
      </c>
      <c r="E248" s="2">
        <f t="shared" si="19"/>
        <v>118.71149999999999</v>
      </c>
      <c r="F248" s="22">
        <f t="shared" si="20"/>
        <v>55.995990566037726</v>
      </c>
      <c r="G248" s="72">
        <f t="shared" si="21"/>
        <v>2.8632075471698113</v>
      </c>
      <c r="H248" s="80"/>
      <c r="I248" s="87">
        <v>1993</v>
      </c>
      <c r="J248" s="91">
        <f t="shared" si="26"/>
        <v>27.523113207547169</v>
      </c>
      <c r="K248" s="94">
        <f t="shared" si="24"/>
        <v>-84.821921790957973</v>
      </c>
      <c r="L248" s="90">
        <f t="shared" si="23"/>
        <v>25.758155660377355</v>
      </c>
      <c r="M248" s="96">
        <f t="shared" si="25"/>
        <v>-76.189910788781191</v>
      </c>
      <c r="N248" s="17"/>
      <c r="O248" s="17"/>
      <c r="P248" s="17" t="s">
        <v>61</v>
      </c>
      <c r="Q248" s="17">
        <v>76</v>
      </c>
      <c r="R248" s="17"/>
      <c r="S248" s="17">
        <v>37</v>
      </c>
      <c r="T248" s="17" t="s">
        <v>62</v>
      </c>
      <c r="U248" s="17"/>
    </row>
    <row r="249" spans="1:21" x14ac:dyDescent="0.25">
      <c r="A249" s="2">
        <v>1994</v>
      </c>
      <c r="B249" s="2">
        <v>6174</v>
      </c>
      <c r="C249" s="2">
        <f t="shared" si="22"/>
        <v>243.59699999999998</v>
      </c>
      <c r="D249" s="21">
        <f t="shared" si="18"/>
        <v>114.90424528301885</v>
      </c>
      <c r="E249" s="2">
        <f t="shared" si="19"/>
        <v>121.79849999999999</v>
      </c>
      <c r="F249" s="22">
        <f t="shared" si="20"/>
        <v>57.452122641509426</v>
      </c>
      <c r="G249" s="72">
        <f t="shared" si="21"/>
        <v>2.9122641509433964</v>
      </c>
      <c r="H249" s="80"/>
      <c r="I249" s="87">
        <v>1994</v>
      </c>
      <c r="J249" s="91">
        <f t="shared" si="26"/>
        <v>27.955188679245285</v>
      </c>
      <c r="K249" s="94">
        <f t="shared" si="24"/>
        <v>-86.153510684692549</v>
      </c>
      <c r="L249" s="90">
        <f t="shared" si="23"/>
        <v>26.427976415094339</v>
      </c>
      <c r="M249" s="96">
        <f t="shared" si="25"/>
        <v>-78.171170014761557</v>
      </c>
      <c r="N249" s="17"/>
      <c r="O249" s="17"/>
      <c r="P249" s="17" t="s">
        <v>63</v>
      </c>
      <c r="Q249" s="17">
        <v>86</v>
      </c>
      <c r="R249" s="17"/>
      <c r="S249" s="17">
        <v>39</v>
      </c>
      <c r="T249" s="17" t="s">
        <v>62</v>
      </c>
      <c r="U249" s="17"/>
    </row>
    <row r="250" spans="1:21" x14ac:dyDescent="0.25">
      <c r="A250" s="2">
        <v>1995</v>
      </c>
      <c r="B250" s="2">
        <v>6305</v>
      </c>
      <c r="C250" s="2">
        <f t="shared" si="22"/>
        <v>249.90199999999999</v>
      </c>
      <c r="D250" s="21">
        <f t="shared" si="18"/>
        <v>117.87830188679244</v>
      </c>
      <c r="E250" s="2">
        <f t="shared" si="19"/>
        <v>124.95099999999999</v>
      </c>
      <c r="F250" s="22">
        <f t="shared" si="20"/>
        <v>58.939150943396221</v>
      </c>
      <c r="G250" s="72">
        <f t="shared" si="21"/>
        <v>2.9740566037735849</v>
      </c>
      <c r="H250" s="80"/>
      <c r="I250" s="87">
        <v>1995</v>
      </c>
      <c r="J250" s="91">
        <f t="shared" si="26"/>
        <v>28.374056603773589</v>
      </c>
      <c r="K250" s="94">
        <f t="shared" si="24"/>
        <v>-87.444395987788923</v>
      </c>
      <c r="L250" s="90">
        <f t="shared" si="23"/>
        <v>27.112009433962264</v>
      </c>
      <c r="M250" s="96">
        <f t="shared" si="25"/>
        <v>-80.194467620820234</v>
      </c>
      <c r="N250" s="17"/>
      <c r="O250" s="17"/>
      <c r="P250" s="17" t="s">
        <v>58</v>
      </c>
      <c r="Q250" s="17">
        <v>97</v>
      </c>
      <c r="R250" s="17"/>
      <c r="S250" s="17">
        <v>39</v>
      </c>
      <c r="T250" s="17" t="s">
        <v>34</v>
      </c>
      <c r="U250" s="17"/>
    </row>
    <row r="251" spans="1:21" x14ac:dyDescent="0.25">
      <c r="A251" s="2">
        <v>1996</v>
      </c>
      <c r="B251" s="2">
        <v>6448</v>
      </c>
      <c r="C251" s="2">
        <f t="shared" si="22"/>
        <v>256.34999999999997</v>
      </c>
      <c r="D251" s="21">
        <f t="shared" si="18"/>
        <v>120.91981132075469</v>
      </c>
      <c r="E251" s="2">
        <f t="shared" si="19"/>
        <v>128.17499999999998</v>
      </c>
      <c r="F251" s="22">
        <f t="shared" si="20"/>
        <v>60.459905660377345</v>
      </c>
      <c r="G251" s="72">
        <f t="shared" si="21"/>
        <v>3.0415094339622644</v>
      </c>
      <c r="H251" s="80"/>
      <c r="I251" s="87">
        <v>1996</v>
      </c>
      <c r="J251" s="91">
        <f t="shared" si="26"/>
        <v>28.782075471698118</v>
      </c>
      <c r="K251" s="94">
        <f t="shared" si="24"/>
        <v>-88.701846198575382</v>
      </c>
      <c r="L251" s="90">
        <f t="shared" si="23"/>
        <v>27.811556603773578</v>
      </c>
      <c r="M251" s="96">
        <f t="shared" si="25"/>
        <v>-82.263654450933814</v>
      </c>
      <c r="N251" s="17"/>
      <c r="O251" s="17"/>
      <c r="P251" s="17" t="s">
        <v>64</v>
      </c>
      <c r="Q251" s="17">
        <v>3</v>
      </c>
      <c r="R251" s="17"/>
      <c r="S251" s="17">
        <v>40</v>
      </c>
      <c r="T251" s="17" t="s">
        <v>49</v>
      </c>
      <c r="U251" s="17"/>
    </row>
    <row r="252" spans="1:21" x14ac:dyDescent="0.25">
      <c r="A252" s="2">
        <v>1997</v>
      </c>
      <c r="B252" s="2">
        <v>6556</v>
      </c>
      <c r="C252" s="2">
        <f t="shared" si="22"/>
        <v>262.90599999999995</v>
      </c>
      <c r="D252" s="21">
        <f t="shared" si="18"/>
        <v>124.01226415094337</v>
      </c>
      <c r="E252" s="2">
        <f t="shared" si="19"/>
        <v>131.45299999999997</v>
      </c>
      <c r="F252" s="22">
        <f t="shared" si="20"/>
        <v>62.006132075471683</v>
      </c>
      <c r="G252" s="72">
        <f t="shared" si="21"/>
        <v>3.0924528301886793</v>
      </c>
      <c r="H252" s="80"/>
      <c r="I252" s="87">
        <v>1997</v>
      </c>
      <c r="J252" s="91">
        <f t="shared" si="26"/>
        <v>29.174056603773586</v>
      </c>
      <c r="K252" s="94">
        <f t="shared" si="24"/>
        <v>-89.909870620729748</v>
      </c>
      <c r="L252" s="90">
        <f t="shared" si="23"/>
        <v>28.522820754716975</v>
      </c>
      <c r="M252" s="96">
        <f t="shared" si="25"/>
        <v>-84.367498876837146</v>
      </c>
      <c r="N252" s="17"/>
      <c r="O252" s="17"/>
      <c r="P252" s="17" t="s">
        <v>65</v>
      </c>
      <c r="Q252" s="17">
        <v>9</v>
      </c>
      <c r="R252" s="17"/>
      <c r="S252" s="17">
        <v>40</v>
      </c>
      <c r="T252" s="17" t="s">
        <v>49</v>
      </c>
      <c r="U252" s="17"/>
    </row>
    <row r="253" spans="1:21" x14ac:dyDescent="0.25">
      <c r="A253" s="2">
        <v>1998</v>
      </c>
      <c r="B253" s="2">
        <v>6576</v>
      </c>
      <c r="C253" s="2">
        <f t="shared" si="22"/>
        <v>269.48199999999997</v>
      </c>
      <c r="D253" s="21">
        <f t="shared" si="18"/>
        <v>127.11415094339621</v>
      </c>
      <c r="E253" s="2">
        <f t="shared" si="19"/>
        <v>134.74099999999999</v>
      </c>
      <c r="F253" s="22">
        <f t="shared" si="20"/>
        <v>63.557075471698106</v>
      </c>
      <c r="G253" s="72">
        <f t="shared" si="21"/>
        <v>3.1018867924528304</v>
      </c>
      <c r="H253" s="80"/>
      <c r="I253" s="87">
        <v>1998</v>
      </c>
      <c r="J253" s="91">
        <f t="shared" si="26"/>
        <v>29.47594339622642</v>
      </c>
      <c r="K253" s="94">
        <f t="shared" si="24"/>
        <v>-90.840238406745172</v>
      </c>
      <c r="L253" s="90">
        <f t="shared" si="23"/>
        <v>29.236254716981129</v>
      </c>
      <c r="M253" s="96">
        <f t="shared" si="25"/>
        <v>-86.477761376034906</v>
      </c>
      <c r="N253" s="17"/>
      <c r="O253" s="17"/>
      <c r="P253" s="17" t="s">
        <v>66</v>
      </c>
      <c r="Q253" s="17">
        <v>9</v>
      </c>
      <c r="R253" s="17"/>
      <c r="S253" s="17">
        <v>36</v>
      </c>
      <c r="T253" s="17" t="s">
        <v>34</v>
      </c>
      <c r="U253" s="17"/>
    </row>
    <row r="254" spans="1:21" x14ac:dyDescent="0.25">
      <c r="A254" s="2">
        <v>1999</v>
      </c>
      <c r="B254" s="2">
        <v>6561</v>
      </c>
      <c r="C254" s="2">
        <f t="shared" si="22"/>
        <v>276.04299999999995</v>
      </c>
      <c r="D254" s="21">
        <f t="shared" si="18"/>
        <v>130.20896226415093</v>
      </c>
      <c r="E254" s="2">
        <f t="shared" si="19"/>
        <v>138.02149999999997</v>
      </c>
      <c r="F254" s="22">
        <f t="shared" si="20"/>
        <v>65.104481132075463</v>
      </c>
      <c r="G254" s="72">
        <f t="shared" si="21"/>
        <v>3.094811320754717</v>
      </c>
      <c r="H254" s="80"/>
      <c r="I254" s="87">
        <v>1999</v>
      </c>
      <c r="J254" s="91">
        <f t="shared" si="26"/>
        <v>29.70943396226415</v>
      </c>
      <c r="K254" s="94">
        <f t="shared" si="24"/>
        <v>-91.559819741241441</v>
      </c>
      <c r="L254" s="90">
        <f t="shared" si="23"/>
        <v>29.948061320754714</v>
      </c>
      <c r="M254" s="96">
        <f t="shared" si="25"/>
        <v>-88.583210320261855</v>
      </c>
      <c r="N254" s="17"/>
      <c r="O254" s="17"/>
      <c r="P254" s="17" t="s">
        <v>67</v>
      </c>
      <c r="Q254" s="17">
        <v>17</v>
      </c>
      <c r="R254" s="17"/>
      <c r="S254" s="17">
        <v>35</v>
      </c>
      <c r="T254" s="17" t="s">
        <v>51</v>
      </c>
      <c r="U254" s="17"/>
    </row>
    <row r="255" spans="1:21" x14ac:dyDescent="0.25">
      <c r="A255" s="2">
        <v>2000</v>
      </c>
      <c r="B255" s="2">
        <v>6733</v>
      </c>
      <c r="C255" s="2">
        <f t="shared" si="22"/>
        <v>282.77599999999995</v>
      </c>
      <c r="D255" s="21">
        <f t="shared" si="18"/>
        <v>133.38490566037734</v>
      </c>
      <c r="E255" s="2">
        <f t="shared" si="19"/>
        <v>141.38799999999998</v>
      </c>
      <c r="F255" s="22">
        <f t="shared" si="20"/>
        <v>66.692452830188671</v>
      </c>
      <c r="G255" s="72">
        <f t="shared" si="21"/>
        <v>3.175943396226415</v>
      </c>
      <c r="H255" s="80"/>
      <c r="I255" s="87">
        <v>2000</v>
      </c>
      <c r="J255" s="91">
        <f t="shared" si="26"/>
        <v>30.020283018867929</v>
      </c>
      <c r="K255" s="94">
        <f t="shared" si="24"/>
        <v>-92.51780782090421</v>
      </c>
      <c r="L255" s="90">
        <f t="shared" si="23"/>
        <v>30.678528301886789</v>
      </c>
      <c r="M255" s="96">
        <f t="shared" si="25"/>
        <v>-90.743854694820612</v>
      </c>
      <c r="N255" s="17"/>
      <c r="O255" s="17"/>
      <c r="P255" s="17" t="s">
        <v>68</v>
      </c>
      <c r="Q255" s="17">
        <v>26</v>
      </c>
      <c r="R255" s="17"/>
      <c r="S255" s="17">
        <v>46</v>
      </c>
      <c r="T255" s="17" t="s">
        <v>34</v>
      </c>
      <c r="U255" s="17"/>
    </row>
    <row r="256" spans="1:21" x14ac:dyDescent="0.25">
      <c r="A256" s="2">
        <v>2001</v>
      </c>
      <c r="B256" s="2">
        <v>6893</v>
      </c>
      <c r="C256" s="2">
        <f t="shared" si="22"/>
        <v>289.66899999999993</v>
      </c>
      <c r="D256" s="21">
        <f t="shared" si="18"/>
        <v>136.63632075471693</v>
      </c>
      <c r="E256" s="2">
        <f t="shared" si="19"/>
        <v>144.83449999999996</v>
      </c>
      <c r="F256" s="22">
        <f t="shared" si="20"/>
        <v>68.318160377358467</v>
      </c>
      <c r="G256" s="72">
        <f t="shared" si="21"/>
        <v>3.2514150943396225</v>
      </c>
      <c r="H256" s="80"/>
      <c r="I256" s="87">
        <v>2001</v>
      </c>
      <c r="J256" s="91">
        <f t="shared" si="26"/>
        <v>30.374528301886794</v>
      </c>
      <c r="K256" s="94">
        <f t="shared" si="24"/>
        <v>-93.609536269806654</v>
      </c>
      <c r="L256" s="90">
        <f t="shared" si="23"/>
        <v>31.426353773584896</v>
      </c>
      <c r="M256" s="96">
        <f t="shared" si="25"/>
        <v>-92.955843655734512</v>
      </c>
      <c r="N256" s="17"/>
      <c r="O256" s="17"/>
      <c r="P256" s="17" t="s">
        <v>69</v>
      </c>
      <c r="Q256" s="17">
        <v>37</v>
      </c>
      <c r="R256" s="17"/>
      <c r="S256" s="17">
        <v>47</v>
      </c>
      <c r="T256" s="17" t="s">
        <v>49</v>
      </c>
      <c r="U256" s="17"/>
    </row>
    <row r="257" spans="1:21" x14ac:dyDescent="0.25">
      <c r="A257" s="2">
        <v>2002</v>
      </c>
      <c r="B257" s="2">
        <v>6994</v>
      </c>
      <c r="C257" s="2">
        <f t="shared" si="22"/>
        <v>296.6629999999999</v>
      </c>
      <c r="D257" s="21">
        <f t="shared" si="18"/>
        <v>139.93537735849051</v>
      </c>
      <c r="E257" s="2">
        <f t="shared" si="19"/>
        <v>148.33149999999995</v>
      </c>
      <c r="F257" s="22">
        <f t="shared" si="20"/>
        <v>69.967688679245256</v>
      </c>
      <c r="G257" s="72">
        <f t="shared" si="21"/>
        <v>3.2990566037735851</v>
      </c>
      <c r="H257" s="80"/>
      <c r="I257" s="87">
        <v>2002</v>
      </c>
      <c r="J257" s="91">
        <f t="shared" si="26"/>
        <v>30.806603773584907</v>
      </c>
      <c r="K257" s="94">
        <f t="shared" si="24"/>
        <v>-94.941125163541216</v>
      </c>
      <c r="L257" s="90">
        <f t="shared" si="23"/>
        <v>32.185136792452816</v>
      </c>
      <c r="M257" s="96">
        <f t="shared" si="25"/>
        <v>-95.200243886785145</v>
      </c>
      <c r="N257" s="17"/>
      <c r="O257" s="17"/>
      <c r="P257" s="17" t="s">
        <v>70</v>
      </c>
      <c r="Q257" s="17">
        <v>52</v>
      </c>
      <c r="R257" s="17"/>
      <c r="S257" s="17">
        <v>49</v>
      </c>
      <c r="T257" s="17" t="s">
        <v>49</v>
      </c>
      <c r="U257" s="17"/>
    </row>
    <row r="258" spans="1:21" x14ac:dyDescent="0.25">
      <c r="A258" s="2">
        <v>2003</v>
      </c>
      <c r="B258" s="2">
        <v>7376</v>
      </c>
      <c r="C258" s="2">
        <f t="shared" si="22"/>
        <v>304.03899999999987</v>
      </c>
      <c r="D258" s="21">
        <f t="shared" si="18"/>
        <v>143.41462264150937</v>
      </c>
      <c r="E258" s="2">
        <f t="shared" si="19"/>
        <v>152.01949999999994</v>
      </c>
      <c r="F258" s="22">
        <f t="shared" si="20"/>
        <v>71.707311320754684</v>
      </c>
      <c r="G258" s="72">
        <f t="shared" si="21"/>
        <v>3.479245283018868</v>
      </c>
      <c r="H258" s="80"/>
      <c r="I258" s="87">
        <v>2003</v>
      </c>
      <c r="J258" s="91">
        <f t="shared" si="26"/>
        <v>31.422641509433969</v>
      </c>
      <c r="K258" s="94">
        <f t="shared" si="24"/>
        <v>-96.839656926878916</v>
      </c>
      <c r="L258" s="90">
        <f t="shared" si="23"/>
        <v>32.985363207547159</v>
      </c>
      <c r="M258" s="96">
        <f t="shared" si="25"/>
        <v>-97.567229317758773</v>
      </c>
      <c r="N258" s="17"/>
      <c r="O258" s="17"/>
      <c r="P258" s="17" t="s">
        <v>71</v>
      </c>
      <c r="Q258" s="17">
        <v>76</v>
      </c>
      <c r="R258" s="17"/>
      <c r="S258" s="17">
        <v>48</v>
      </c>
      <c r="T258" s="17" t="s">
        <v>38</v>
      </c>
      <c r="U258" s="17"/>
    </row>
    <row r="259" spans="1:21" x14ac:dyDescent="0.25">
      <c r="A259" s="2">
        <v>2004</v>
      </c>
      <c r="B259" s="2">
        <v>7743</v>
      </c>
      <c r="C259" s="2">
        <f t="shared" si="22"/>
        <v>311.78199999999987</v>
      </c>
      <c r="D259" s="21">
        <f t="shared" si="18"/>
        <v>147.0669811320754</v>
      </c>
      <c r="E259" s="2">
        <f t="shared" si="19"/>
        <v>155.89099999999993</v>
      </c>
      <c r="F259" s="22">
        <f t="shared" si="20"/>
        <v>73.533490566037699</v>
      </c>
      <c r="G259" s="72">
        <f t="shared" si="21"/>
        <v>3.6523584905660376</v>
      </c>
      <c r="H259" s="80"/>
      <c r="I259" s="87">
        <v>2004</v>
      </c>
      <c r="J259" s="91">
        <f t="shared" si="26"/>
        <v>32.16273584905661</v>
      </c>
      <c r="K259" s="94">
        <f t="shared" si="24"/>
        <v>-99.120511702282315</v>
      </c>
      <c r="L259" s="90">
        <f t="shared" si="23"/>
        <v>33.825405660377342</v>
      </c>
      <c r="M259" s="96">
        <f t="shared" si="25"/>
        <v>-100.05198639368456</v>
      </c>
      <c r="N259" s="17"/>
      <c r="O259" s="17"/>
      <c r="P259" s="17" t="s">
        <v>72</v>
      </c>
      <c r="Q259" s="17">
        <v>98</v>
      </c>
      <c r="R259" s="17"/>
      <c r="S259" s="17">
        <v>54</v>
      </c>
      <c r="T259" s="17" t="s">
        <v>73</v>
      </c>
      <c r="U259" s="17"/>
    </row>
    <row r="260" spans="1:21" x14ac:dyDescent="0.25">
      <c r="A260" s="2">
        <v>2005</v>
      </c>
      <c r="B260" s="2">
        <v>8042</v>
      </c>
      <c r="C260" s="2">
        <f t="shared" si="22"/>
        <v>319.82399999999984</v>
      </c>
      <c r="D260" s="21">
        <f t="shared" si="18"/>
        <v>150.8603773584905</v>
      </c>
      <c r="E260" s="2">
        <f t="shared" si="19"/>
        <v>159.91199999999992</v>
      </c>
      <c r="F260" s="22">
        <f t="shared" si="20"/>
        <v>75.430188679245248</v>
      </c>
      <c r="G260" s="72">
        <f t="shared" si="21"/>
        <v>3.7933962264150942</v>
      </c>
      <c r="H260" s="80"/>
      <c r="I260" s="87">
        <v>2005</v>
      </c>
      <c r="J260" s="91">
        <f t="shared" si="26"/>
        <v>32.982075471698117</v>
      </c>
      <c r="K260" s="94">
        <f t="shared" si="24"/>
        <v>-101.64558802151475</v>
      </c>
      <c r="L260" s="90">
        <f t="shared" si="23"/>
        <v>34.697886792452813</v>
      </c>
      <c r="M260" s="96">
        <f t="shared" si="25"/>
        <v>-102.6326936653616</v>
      </c>
      <c r="N260" s="17"/>
      <c r="O260" s="17"/>
      <c r="P260" s="17" t="s">
        <v>74</v>
      </c>
      <c r="Q260" s="17">
        <v>20</v>
      </c>
      <c r="R260" s="17"/>
      <c r="S260" s="17">
        <v>60</v>
      </c>
      <c r="T260" s="17" t="s">
        <v>45</v>
      </c>
      <c r="U260" s="17"/>
    </row>
    <row r="261" spans="1:21" x14ac:dyDescent="0.25">
      <c r="A261" s="2">
        <v>2006</v>
      </c>
      <c r="B261" s="2">
        <v>8336</v>
      </c>
      <c r="C261" s="2">
        <f t="shared" si="22"/>
        <v>328.15999999999985</v>
      </c>
      <c r="D261" s="21">
        <f t="shared" si="18"/>
        <v>154.79245283018861</v>
      </c>
      <c r="E261" s="2">
        <f t="shared" si="19"/>
        <v>164.07999999999993</v>
      </c>
      <c r="F261" s="22">
        <f t="shared" si="20"/>
        <v>77.396226415094304</v>
      </c>
      <c r="G261" s="72">
        <f t="shared" si="21"/>
        <v>3.9320754716981132</v>
      </c>
      <c r="H261" s="80"/>
      <c r="I261" s="87">
        <v>2006</v>
      </c>
      <c r="J261" s="91">
        <f t="shared" si="26"/>
        <v>33.872641509433961</v>
      </c>
      <c r="K261" s="94">
        <f t="shared" si="24"/>
        <v>-104.39017299026018</v>
      </c>
      <c r="L261" s="90">
        <f t="shared" si="23"/>
        <v>35.602264150943384</v>
      </c>
      <c r="M261" s="96">
        <f t="shared" si="25"/>
        <v>-105.30774661446628</v>
      </c>
      <c r="N261" s="17"/>
      <c r="O261" s="17"/>
      <c r="P261" s="17" t="s">
        <v>75</v>
      </c>
      <c r="Q261" s="17">
        <v>56</v>
      </c>
      <c r="R261" s="17"/>
      <c r="S261" s="17">
        <v>62</v>
      </c>
      <c r="T261" s="17" t="s">
        <v>76</v>
      </c>
      <c r="U261" s="17"/>
    </row>
    <row r="262" spans="1:21" x14ac:dyDescent="0.25">
      <c r="A262" s="2">
        <v>2007</v>
      </c>
      <c r="B262" s="2">
        <v>8503</v>
      </c>
      <c r="C262" s="2">
        <f t="shared" si="22"/>
        <v>336.66299999999984</v>
      </c>
      <c r="D262" s="21">
        <f t="shared" si="18"/>
        <v>158.80330188679238</v>
      </c>
      <c r="E262" s="2">
        <f t="shared" si="19"/>
        <v>168.33149999999992</v>
      </c>
      <c r="F262" s="22">
        <f t="shared" si="20"/>
        <v>79.401650943396191</v>
      </c>
      <c r="G262" s="72">
        <f t="shared" si="21"/>
        <v>4.0108490566037736</v>
      </c>
      <c r="H262" s="80"/>
      <c r="I262" s="87">
        <v>2007</v>
      </c>
      <c r="J262" s="91">
        <f t="shared" si="26"/>
        <v>34.791037735849059</v>
      </c>
      <c r="K262" s="94">
        <f t="shared" si="24"/>
        <v>-107.22052623927895</v>
      </c>
      <c r="L262" s="90">
        <f t="shared" si="23"/>
        <v>36.524759433962252</v>
      </c>
      <c r="M262" s="96">
        <f t="shared" si="25"/>
        <v>-108.0363904755792</v>
      </c>
      <c r="N262" s="17"/>
      <c r="O262" s="17"/>
      <c r="P262" s="17" t="s">
        <v>77</v>
      </c>
      <c r="Q262" s="17">
        <v>82</v>
      </c>
      <c r="R262" s="17"/>
      <c r="S262" s="17">
        <v>66</v>
      </c>
      <c r="T262" s="17" t="s">
        <v>78</v>
      </c>
      <c r="U262" s="17"/>
    </row>
    <row r="263" spans="1:21" x14ac:dyDescent="0.25">
      <c r="A263" s="2">
        <v>2008</v>
      </c>
      <c r="B263" s="2">
        <v>8776</v>
      </c>
      <c r="C263" s="2">
        <f t="shared" si="22"/>
        <v>345.43899999999985</v>
      </c>
      <c r="D263" s="21">
        <f t="shared" ref="D263:D269" si="27">C263/$G$4</f>
        <v>162.9429245283018</v>
      </c>
      <c r="E263" s="2">
        <f t="shared" ref="E263:E269" si="28">C263/2</f>
        <v>172.71949999999993</v>
      </c>
      <c r="F263" s="22">
        <f t="shared" ref="F263:F269" si="29">E263/$G$4</f>
        <v>81.471462264150901</v>
      </c>
      <c r="G263" s="72">
        <f t="shared" ref="G263:G269" si="30">B263/(1000*$G$4)</f>
        <v>4.1396226415094342</v>
      </c>
      <c r="H263" s="80"/>
      <c r="I263" s="87">
        <v>2008</v>
      </c>
      <c r="J263" s="91">
        <f t="shared" si="26"/>
        <v>35.828773584905662</v>
      </c>
      <c r="K263" s="94">
        <f t="shared" si="24"/>
        <v>-110.41866550370693</v>
      </c>
      <c r="L263" s="90">
        <f t="shared" si="23"/>
        <v>37.476872641509416</v>
      </c>
      <c r="M263" s="96">
        <f t="shared" si="25"/>
        <v>-110.85264103716059</v>
      </c>
      <c r="N263" s="17"/>
      <c r="O263" s="17"/>
      <c r="P263" s="17" t="s">
        <v>79</v>
      </c>
      <c r="Q263" s="17">
        <v>88</v>
      </c>
      <c r="R263" s="17"/>
      <c r="S263" s="17">
        <v>69</v>
      </c>
      <c r="T263" s="17" t="s">
        <v>80</v>
      </c>
      <c r="U263" s="17"/>
    </row>
    <row r="264" spans="1:21" x14ac:dyDescent="0.25">
      <c r="A264" s="2">
        <v>2009</v>
      </c>
      <c r="B264" s="2">
        <v>8697</v>
      </c>
      <c r="C264" s="2">
        <f t="shared" ref="C264:C269" si="31">C263+B264/1000</f>
        <v>354.13599999999985</v>
      </c>
      <c r="D264" s="21">
        <f t="shared" si="27"/>
        <v>167.04528301886785</v>
      </c>
      <c r="E264" s="2">
        <f t="shared" si="28"/>
        <v>177.06799999999993</v>
      </c>
      <c r="F264" s="22">
        <f t="shared" si="29"/>
        <v>83.522641509433925</v>
      </c>
      <c r="G264" s="72">
        <f t="shared" si="30"/>
        <v>4.1023584905660373</v>
      </c>
      <c r="H264" s="80"/>
      <c r="I264" s="87">
        <v>2009</v>
      </c>
      <c r="J264" s="91">
        <f t="shared" si="26"/>
        <v>36.836320754716986</v>
      </c>
      <c r="K264" s="94">
        <f t="shared" si="24"/>
        <v>-113.52376798953337</v>
      </c>
      <c r="L264" s="90">
        <f t="shared" si="23"/>
        <v>38.42041509433961</v>
      </c>
      <c r="M264" s="96">
        <f t="shared" si="25"/>
        <v>-113.64354020922914</v>
      </c>
      <c r="N264" s="17"/>
      <c r="O264" s="17"/>
      <c r="P264" s="17" t="s">
        <v>81</v>
      </c>
      <c r="Q264" s="17">
        <v>15</v>
      </c>
      <c r="R264" s="17"/>
      <c r="S264" s="17">
        <v>66</v>
      </c>
      <c r="T264" s="17" t="s">
        <v>78</v>
      </c>
      <c r="U264" s="17"/>
    </row>
    <row r="265" spans="1:21" x14ac:dyDescent="0.25">
      <c r="A265" s="2">
        <v>2010</v>
      </c>
      <c r="B265" s="2">
        <v>9128</v>
      </c>
      <c r="C265" s="2">
        <f t="shared" si="31"/>
        <v>363.26399999999984</v>
      </c>
      <c r="D265" s="21">
        <f t="shared" si="27"/>
        <v>171.35094339622634</v>
      </c>
      <c r="E265" s="2">
        <f t="shared" si="28"/>
        <v>181.63199999999992</v>
      </c>
      <c r="F265" s="22">
        <f t="shared" si="29"/>
        <v>85.675471698113171</v>
      </c>
      <c r="G265" s="72">
        <f t="shared" si="30"/>
        <v>4.3056603773584907</v>
      </c>
      <c r="H265" s="80"/>
      <c r="I265" s="87">
        <v>2010</v>
      </c>
      <c r="J265" s="91">
        <f t="shared" si="26"/>
        <v>37.966037735849056</v>
      </c>
      <c r="K265" s="94">
        <f t="shared" si="24"/>
        <v>-117.00537868876289</v>
      </c>
      <c r="L265" s="90">
        <f t="shared" si="23"/>
        <v>39.410716981132062</v>
      </c>
      <c r="M265" s="96">
        <f t="shared" si="25"/>
        <v>-116.57274886079195</v>
      </c>
      <c r="N265" s="17"/>
      <c r="O265" s="17"/>
      <c r="P265" s="17" t="s">
        <v>82</v>
      </c>
      <c r="Q265" s="17">
        <v>46</v>
      </c>
      <c r="R265" s="17"/>
      <c r="S265" s="17">
        <v>67</v>
      </c>
      <c r="T265" s="17" t="s">
        <v>83</v>
      </c>
      <c r="U265" s="17"/>
    </row>
    <row r="266" spans="1:21" x14ac:dyDescent="0.25">
      <c r="A266" s="2">
        <v>2011</v>
      </c>
      <c r="B266" s="2">
        <v>9503</v>
      </c>
      <c r="C266" s="2">
        <f t="shared" si="31"/>
        <v>372.76699999999983</v>
      </c>
      <c r="D266" s="21">
        <f t="shared" si="27"/>
        <v>175.83349056603765</v>
      </c>
      <c r="E266" s="2">
        <f t="shared" si="28"/>
        <v>186.38349999999991</v>
      </c>
      <c r="F266" s="22">
        <f t="shared" si="29"/>
        <v>87.916745283018827</v>
      </c>
      <c r="G266" s="72">
        <f t="shared" si="30"/>
        <v>4.4825471698113208</v>
      </c>
      <c r="H266" s="80"/>
      <c r="I266" s="87">
        <v>2011</v>
      </c>
      <c r="J266" s="91">
        <f t="shared" si="26"/>
        <v>39.197169811320755</v>
      </c>
      <c r="K266" s="94">
        <f t="shared" si="24"/>
        <v>-120.79953481610697</v>
      </c>
      <c r="L266" s="90">
        <f t="shared" si="23"/>
        <v>40.44170283018866</v>
      </c>
      <c r="M266" s="96">
        <f t="shared" si="25"/>
        <v>-119.62229638662467</v>
      </c>
      <c r="N266" s="17"/>
      <c r="O266" s="17"/>
      <c r="P266" s="17" t="s">
        <v>84</v>
      </c>
      <c r="Q266" s="17">
        <v>94</v>
      </c>
      <c r="R266" s="17"/>
      <c r="S266" s="17">
        <v>64</v>
      </c>
      <c r="T266" s="17" t="s">
        <v>85</v>
      </c>
      <c r="U266" s="17"/>
    </row>
    <row r="267" spans="1:21" x14ac:dyDescent="0.25">
      <c r="A267" s="2">
        <v>2012</v>
      </c>
      <c r="B267" s="2">
        <v>9673</v>
      </c>
      <c r="C267" s="2">
        <f t="shared" si="31"/>
        <v>382.43999999999983</v>
      </c>
      <c r="D267" s="21">
        <f t="shared" si="27"/>
        <v>180.39622641509425</v>
      </c>
      <c r="E267" s="2">
        <f t="shared" si="28"/>
        <v>191.21999999999991</v>
      </c>
      <c r="F267" s="22">
        <f t="shared" si="29"/>
        <v>90.198113207547124</v>
      </c>
      <c r="G267" s="72">
        <f t="shared" si="30"/>
        <v>4.5627358490566037</v>
      </c>
      <c r="H267" s="80"/>
      <c r="I267" s="87">
        <v>2012</v>
      </c>
      <c r="J267" s="91">
        <f t="shared" si="26"/>
        <v>40.46084905660377</v>
      </c>
      <c r="K267" s="94">
        <f t="shared" si="24"/>
        <v>-124.69399622038084</v>
      </c>
      <c r="L267" s="90">
        <f t="shared" si="23"/>
        <v>41.491132075471675</v>
      </c>
      <c r="M267" s="96">
        <f t="shared" si="25"/>
        <v>-122.72639753545978</v>
      </c>
      <c r="N267" s="17"/>
      <c r="O267" s="17"/>
      <c r="P267" s="17" t="s">
        <v>86</v>
      </c>
      <c r="Q267" s="17">
        <v>19</v>
      </c>
      <c r="R267" s="17"/>
      <c r="S267" s="17">
        <v>65</v>
      </c>
      <c r="T267" s="17" t="s">
        <v>85</v>
      </c>
      <c r="U267" s="17"/>
    </row>
    <row r="268" spans="1:21" x14ac:dyDescent="0.25">
      <c r="A268" s="2">
        <v>2013</v>
      </c>
      <c r="B268" s="2">
        <v>9773</v>
      </c>
      <c r="C268" s="2">
        <f t="shared" si="31"/>
        <v>392.21299999999985</v>
      </c>
      <c r="D268" s="21">
        <f t="shared" si="27"/>
        <v>185.00613207547161</v>
      </c>
      <c r="E268" s="2">
        <f t="shared" si="28"/>
        <v>196.10649999999993</v>
      </c>
      <c r="F268" s="22">
        <f t="shared" si="29"/>
        <v>92.503066037735806</v>
      </c>
      <c r="G268" s="72">
        <f t="shared" si="30"/>
        <v>4.6099056603773585</v>
      </c>
      <c r="H268" s="80"/>
      <c r="I268" s="87">
        <v>2013</v>
      </c>
      <c r="J268" s="91">
        <f t="shared" si="26"/>
        <v>41.591509433962258</v>
      </c>
      <c r="K268" s="94">
        <f t="shared" si="24"/>
        <v>-128.17851431894167</v>
      </c>
      <c r="L268" s="90">
        <f t="shared" si="23"/>
        <v>42.551410377358472</v>
      </c>
      <c r="M268" s="96">
        <f t="shared" si="25"/>
        <v>-125.8625890507669</v>
      </c>
      <c r="N268" s="17"/>
      <c r="O268" s="17"/>
      <c r="P268" s="17" t="s">
        <v>87</v>
      </c>
      <c r="Q268" s="17">
        <v>54</v>
      </c>
      <c r="R268" s="17"/>
      <c r="S268" s="17">
        <v>68</v>
      </c>
      <c r="T268" s="17" t="s">
        <v>85</v>
      </c>
      <c r="U268" s="17"/>
    </row>
    <row r="269" spans="1:21" x14ac:dyDescent="0.25">
      <c r="A269" s="2">
        <v>2014</v>
      </c>
      <c r="B269" s="2">
        <v>9855</v>
      </c>
      <c r="C269" s="2">
        <f t="shared" si="31"/>
        <v>402.06799999999987</v>
      </c>
      <c r="D269" s="21">
        <f t="shared" si="27"/>
        <v>189.654716981132</v>
      </c>
      <c r="E269" s="2">
        <f t="shared" si="28"/>
        <v>201.03399999999993</v>
      </c>
      <c r="F269" s="22">
        <f t="shared" si="29"/>
        <v>94.827358490565999</v>
      </c>
      <c r="G269" s="75">
        <f t="shared" si="30"/>
        <v>4.6485849056603774</v>
      </c>
      <c r="H269" s="80"/>
      <c r="I269" s="87">
        <v>2014</v>
      </c>
      <c r="J269" s="91">
        <f t="shared" si="26"/>
        <v>42.5877358490566</v>
      </c>
      <c r="K269" s="94">
        <f t="shared" si="24"/>
        <v>-131.24872801279253</v>
      </c>
      <c r="L269" s="90">
        <f t="shared" si="23"/>
        <v>43.620584905660358</v>
      </c>
      <c r="M269" s="96">
        <f t="shared" si="25"/>
        <v>-129.02509466658103</v>
      </c>
      <c r="N269" s="17"/>
      <c r="O269" s="17"/>
      <c r="P269" s="17" t="s">
        <v>88</v>
      </c>
      <c r="Q269" s="17">
        <v>68</v>
      </c>
      <c r="R269" s="17"/>
      <c r="S269" s="17">
        <v>68</v>
      </c>
      <c r="T269" s="17" t="s">
        <v>85</v>
      </c>
      <c r="U269" s="17"/>
    </row>
    <row r="270" spans="1:21" x14ac:dyDescent="0.25">
      <c r="A270" s="2">
        <v>2015</v>
      </c>
      <c r="D270" s="1">
        <v>194</v>
      </c>
      <c r="G270" s="42">
        <v>4.7</v>
      </c>
      <c r="I270" s="86">
        <v>2015</v>
      </c>
      <c r="J270" s="89">
        <f t="shared" si="26"/>
        <v>43.494339622641512</v>
      </c>
      <c r="K270" s="94">
        <f t="shared" si="24"/>
        <v>-134.04273877017008</v>
      </c>
      <c r="L270" s="92">
        <f t="shared" ref="L270" si="32">L$203*D270</f>
        <v>44.620000000000005</v>
      </c>
      <c r="M270" s="97">
        <f t="shared" si="25"/>
        <v>-131.98125922598038</v>
      </c>
      <c r="N270" s="17"/>
      <c r="O270" s="17"/>
      <c r="P270" s="17"/>
      <c r="Q270" s="17"/>
      <c r="R270" s="17"/>
      <c r="S270" s="17"/>
      <c r="T270" s="17"/>
      <c r="U270" s="17"/>
    </row>
    <row r="271" spans="1:21" x14ac:dyDescent="0.25"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x14ac:dyDescent="0.25"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1:21" x14ac:dyDescent="0.25"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1:21" x14ac:dyDescent="0.25"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1:21" x14ac:dyDescent="0.25"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1:21" x14ac:dyDescent="0.25"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1:21" x14ac:dyDescent="0.25"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1:21" x14ac:dyDescent="0.25"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1:21" x14ac:dyDescent="0.25"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1:21" x14ac:dyDescent="0.25"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1:21" x14ac:dyDescent="0.25"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1:21" x14ac:dyDescent="0.25"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1:21" x14ac:dyDescent="0.25"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1:21" x14ac:dyDescent="0.25"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1:21" x14ac:dyDescent="0.25"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1:21" x14ac:dyDescent="0.25"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1:21" x14ac:dyDescent="0.25"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1:21" x14ac:dyDescent="0.25"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1:21" x14ac:dyDescent="0.25"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1:21" x14ac:dyDescent="0.25"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1:21" x14ac:dyDescent="0.25"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1:21" x14ac:dyDescent="0.25"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1:21" x14ac:dyDescent="0.25"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1:21" x14ac:dyDescent="0.25"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1:21" x14ac:dyDescent="0.25"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1:21" x14ac:dyDescent="0.25"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1:21" x14ac:dyDescent="0.25"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1:21" x14ac:dyDescent="0.25"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1:21" x14ac:dyDescent="0.25"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1:21" x14ac:dyDescent="0.25"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1:21" x14ac:dyDescent="0.25"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1:21" x14ac:dyDescent="0.25"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1:21" x14ac:dyDescent="0.25"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1:21" x14ac:dyDescent="0.25"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1:21" x14ac:dyDescent="0.25"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1:21" x14ac:dyDescent="0.25"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1:21" x14ac:dyDescent="0.25"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1:21" x14ac:dyDescent="0.25"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1:21" x14ac:dyDescent="0.25"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1:21" x14ac:dyDescent="0.25"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1:21" x14ac:dyDescent="0.25"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1:21" x14ac:dyDescent="0.25"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1:21" x14ac:dyDescent="0.25"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1:21" x14ac:dyDescent="0.25"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1:21" x14ac:dyDescent="0.25"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1:21" x14ac:dyDescent="0.25"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1:21" x14ac:dyDescent="0.25"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1:21" x14ac:dyDescent="0.25"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1:21" x14ac:dyDescent="0.25"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1:21" x14ac:dyDescent="0.25"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1:21" x14ac:dyDescent="0.25"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1:21" x14ac:dyDescent="0.25"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1:21" x14ac:dyDescent="0.25"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1:21" x14ac:dyDescent="0.25"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1:21" x14ac:dyDescent="0.25"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1:21" x14ac:dyDescent="0.25"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1:21" x14ac:dyDescent="0.25"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1:21" x14ac:dyDescent="0.25"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1:21" x14ac:dyDescent="0.25"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1:21" x14ac:dyDescent="0.25"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1:21" x14ac:dyDescent="0.25"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1:21" x14ac:dyDescent="0.25"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1:21" x14ac:dyDescent="0.25"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1:21" x14ac:dyDescent="0.25"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1:21" x14ac:dyDescent="0.25"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1:21" x14ac:dyDescent="0.25"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1:21" x14ac:dyDescent="0.25"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1:21" x14ac:dyDescent="0.25"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1:21" x14ac:dyDescent="0.25"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1:21" x14ac:dyDescent="0.25"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1:21" x14ac:dyDescent="0.25"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1:21" x14ac:dyDescent="0.25"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1:21" x14ac:dyDescent="0.25"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1:21" x14ac:dyDescent="0.25"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1:21" x14ac:dyDescent="0.25"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1:21" x14ac:dyDescent="0.25"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1:21" x14ac:dyDescent="0.25"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1:21" x14ac:dyDescent="0.25"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1:21" x14ac:dyDescent="0.25"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1:21" x14ac:dyDescent="0.25"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1:21" x14ac:dyDescent="0.25"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1:21" x14ac:dyDescent="0.25"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1:21" x14ac:dyDescent="0.25"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1:21" x14ac:dyDescent="0.25"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1:21" x14ac:dyDescent="0.25"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1:21" x14ac:dyDescent="0.25"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1:21" x14ac:dyDescent="0.25"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1:21" x14ac:dyDescent="0.25"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1:21" x14ac:dyDescent="0.25"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1:21" x14ac:dyDescent="0.25"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1:21" x14ac:dyDescent="0.25"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1:21" x14ac:dyDescent="0.25"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1:21" x14ac:dyDescent="0.25"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1:21" x14ac:dyDescent="0.25"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1:21" x14ac:dyDescent="0.25"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1:21" x14ac:dyDescent="0.25"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1:21" x14ac:dyDescent="0.25"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1:21" x14ac:dyDescent="0.25"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1:21" x14ac:dyDescent="0.25"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1:21" x14ac:dyDescent="0.25"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1:21" x14ac:dyDescent="0.25"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1:21" x14ac:dyDescent="0.25"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1:21" x14ac:dyDescent="0.25"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1:21" x14ac:dyDescent="0.25"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1:21" x14ac:dyDescent="0.25"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1:21" x14ac:dyDescent="0.25"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1:21" x14ac:dyDescent="0.25"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1:21" x14ac:dyDescent="0.25"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1:21" x14ac:dyDescent="0.25"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1:21" x14ac:dyDescent="0.25"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1:21" x14ac:dyDescent="0.25"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1:21" x14ac:dyDescent="0.25"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1:21" x14ac:dyDescent="0.25"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1:21" x14ac:dyDescent="0.25"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1:21" x14ac:dyDescent="0.25"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1:21" x14ac:dyDescent="0.25"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1:21" x14ac:dyDescent="0.25"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1:21" x14ac:dyDescent="0.25"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1:21" x14ac:dyDescent="0.25"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1:21" x14ac:dyDescent="0.25"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1:21" x14ac:dyDescent="0.25"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1:21" x14ac:dyDescent="0.25"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1:21" x14ac:dyDescent="0.25"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1:21" x14ac:dyDescent="0.25"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1:21" x14ac:dyDescent="0.25"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1:21" x14ac:dyDescent="0.25"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1:21" x14ac:dyDescent="0.25"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1:21" x14ac:dyDescent="0.25"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1:21" x14ac:dyDescent="0.25"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1:21" x14ac:dyDescent="0.25"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</sheetData>
  <sheetProtection selectLockedCells="1" selectUnlockedCells="1"/>
  <hyperlinks>
    <hyperlink ref="A1" r:id="rId1"/>
  </hyperlink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2"/>
  <headerFooter alignWithMargins="0">
    <oddHeader>&amp;C&amp;"Times New Roman,Normal"&amp;12&amp;A</oddHeader>
    <oddFooter>&amp;C&amp;"Times New Roman,Normal"&amp;12Page &amp;P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2BED"/>
  </sheetPr>
  <dimension ref="A1:IW647"/>
  <sheetViews>
    <sheetView zoomScale="40" zoomScaleNormal="40" workbookViewId="0">
      <selection activeCell="E5" sqref="E5"/>
    </sheetView>
  </sheetViews>
  <sheetFormatPr baseColWidth="10" defaultColWidth="8.88671875" defaultRowHeight="14.4" x14ac:dyDescent="0.3"/>
  <cols>
    <col min="1" max="1" width="7.109375" style="1" customWidth="1"/>
    <col min="2" max="2" width="10.6640625" style="1" customWidth="1"/>
    <col min="3" max="3" width="8.109375" style="1" customWidth="1"/>
    <col min="4" max="4" width="12.6640625" style="1" customWidth="1"/>
    <col min="5" max="5" width="13.6640625" style="1" customWidth="1"/>
    <col min="6" max="6" width="11.109375" style="1" customWidth="1"/>
    <col min="7" max="7" width="19.33203125" style="1" customWidth="1"/>
    <col min="8" max="8" width="17" style="38" customWidth="1"/>
    <col min="9" max="9" width="16.5546875" style="1" customWidth="1"/>
    <col min="10" max="10" width="7.44140625" style="38" customWidth="1"/>
    <col min="11" max="11" width="10" style="1" customWidth="1"/>
    <col min="12" max="12" width="7.6640625" style="1" customWidth="1"/>
    <col min="13" max="13" width="11.33203125" style="1" customWidth="1"/>
    <col min="14" max="14" width="6.109375" style="1" customWidth="1"/>
    <col min="15" max="15" width="11.33203125" style="1" customWidth="1"/>
    <col min="16" max="16" width="13.6640625" style="1" customWidth="1"/>
    <col min="17" max="257" width="9.6640625" style="1" customWidth="1"/>
    <col min="258" max="1025" width="9.6640625" customWidth="1"/>
  </cols>
  <sheetData>
    <row r="1" spans="1:97" ht="21" x14ac:dyDescent="0.3">
      <c r="A1" s="152" t="s">
        <v>121</v>
      </c>
      <c r="H1" s="51"/>
    </row>
    <row r="2" spans="1:97" x14ac:dyDescent="0.3">
      <c r="A2" s="1" t="s">
        <v>122</v>
      </c>
    </row>
    <row r="3" spans="1:97" x14ac:dyDescent="0.3">
      <c r="A3" s="1" t="s">
        <v>123</v>
      </c>
    </row>
    <row r="4" spans="1:97" x14ac:dyDescent="0.3">
      <c r="AX4" s="1">
        <v>680</v>
      </c>
      <c r="AY4" s="1">
        <v>-35</v>
      </c>
      <c r="AZ4" s="100">
        <f>AX4-AY4</f>
        <v>715</v>
      </c>
      <c r="BA4" s="100"/>
      <c r="BB4" s="100"/>
    </row>
    <row r="5" spans="1:97" ht="29.1" customHeight="1" x14ac:dyDescent="0.3">
      <c r="A5" s="52" t="s">
        <v>124</v>
      </c>
      <c r="B5" s="52" t="s">
        <v>125</v>
      </c>
      <c r="C5" s="52" t="s">
        <v>126</v>
      </c>
      <c r="D5" s="52" t="s">
        <v>127</v>
      </c>
      <c r="E5" s="52" t="s">
        <v>128</v>
      </c>
      <c r="F5" s="52" t="s">
        <v>129</v>
      </c>
      <c r="G5" s="52" t="s">
        <v>130</v>
      </c>
      <c r="H5" s="53" t="s">
        <v>131</v>
      </c>
      <c r="I5" s="54" t="s">
        <v>132</v>
      </c>
      <c r="J5" s="53" t="s">
        <v>133</v>
      </c>
      <c r="K5" s="54" t="s">
        <v>134</v>
      </c>
      <c r="L5" s="52" t="s">
        <v>135</v>
      </c>
      <c r="M5" s="52" t="s">
        <v>136</v>
      </c>
      <c r="N5" s="52" t="s">
        <v>137</v>
      </c>
      <c r="O5" s="52" t="s">
        <v>138</v>
      </c>
      <c r="P5" s="52" t="s">
        <v>139</v>
      </c>
      <c r="AZ5" s="100">
        <v>155</v>
      </c>
      <c r="BA5" s="100"/>
      <c r="BB5" s="100"/>
    </row>
    <row r="6" spans="1:97" x14ac:dyDescent="0.3">
      <c r="A6" s="55" t="s">
        <v>140</v>
      </c>
      <c r="B6" s="55" t="s">
        <v>141</v>
      </c>
      <c r="C6" s="55">
        <v>2100</v>
      </c>
      <c r="D6" s="56" t="s">
        <v>142</v>
      </c>
      <c r="E6" s="56" t="s">
        <v>143</v>
      </c>
      <c r="F6" s="55">
        <v>36</v>
      </c>
      <c r="G6" s="56" t="s">
        <v>144</v>
      </c>
      <c r="H6" s="57">
        <v>1954.9549999999999</v>
      </c>
      <c r="I6" s="55">
        <v>-9.4</v>
      </c>
      <c r="J6" s="57">
        <v>-17.7</v>
      </c>
      <c r="K6" s="55">
        <v>7.5</v>
      </c>
      <c r="L6" s="55" t="s">
        <v>145</v>
      </c>
      <c r="M6" s="55" t="s">
        <v>146</v>
      </c>
      <c r="N6" s="55" t="s">
        <v>147</v>
      </c>
      <c r="O6" s="55" t="s">
        <v>148</v>
      </c>
      <c r="P6" s="55" t="s">
        <v>149</v>
      </c>
      <c r="AZ6" s="100">
        <f>AZ4-AZ5</f>
        <v>560</v>
      </c>
      <c r="BA6" s="100"/>
      <c r="BB6" s="100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</row>
    <row r="7" spans="1:97" ht="18" x14ac:dyDescent="0.35">
      <c r="A7" s="55" t="s">
        <v>140</v>
      </c>
      <c r="B7" s="55" t="s">
        <v>141</v>
      </c>
      <c r="C7" s="55">
        <v>2099</v>
      </c>
      <c r="D7" s="56" t="s">
        <v>150</v>
      </c>
      <c r="E7" s="55" t="s">
        <v>151</v>
      </c>
      <c r="F7" s="55">
        <v>-999</v>
      </c>
      <c r="G7" s="56" t="s">
        <v>150</v>
      </c>
      <c r="H7" s="57">
        <v>1955.144</v>
      </c>
      <c r="I7" s="55">
        <v>-9.4</v>
      </c>
      <c r="J7" s="57">
        <v>-10.1</v>
      </c>
      <c r="K7" s="55">
        <v>7.6</v>
      </c>
      <c r="L7" s="55" t="s">
        <v>152</v>
      </c>
      <c r="M7" s="55" t="s">
        <v>153</v>
      </c>
      <c r="N7" s="55" t="s">
        <v>147</v>
      </c>
      <c r="O7" s="55" t="s">
        <v>148</v>
      </c>
      <c r="P7" s="55" t="s">
        <v>149</v>
      </c>
      <c r="AZ7" s="102">
        <f>AZ5/AZ4</f>
        <v>0.21678321678321677</v>
      </c>
      <c r="BA7" s="101" t="e">
        <f>BA5/BA4</f>
        <v>#DIV/0!</v>
      </c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</row>
    <row r="8" spans="1:97" ht="17.399999999999999" x14ac:dyDescent="0.3">
      <c r="A8" s="55" t="s">
        <v>140</v>
      </c>
      <c r="B8" s="55" t="s">
        <v>141</v>
      </c>
      <c r="C8" s="55">
        <v>2098</v>
      </c>
      <c r="D8" s="56" t="s">
        <v>154</v>
      </c>
      <c r="E8" s="55" t="s">
        <v>151</v>
      </c>
      <c r="F8" s="55">
        <v>-999</v>
      </c>
      <c r="G8" s="56" t="s">
        <v>154</v>
      </c>
      <c r="H8" s="57">
        <v>1955.2840000000001</v>
      </c>
      <c r="I8" s="55">
        <v>-9.4</v>
      </c>
      <c r="J8" s="57">
        <v>-1.4</v>
      </c>
      <c r="K8" s="55">
        <v>7.6</v>
      </c>
      <c r="L8" s="55" t="s">
        <v>155</v>
      </c>
      <c r="M8" s="55" t="s">
        <v>153</v>
      </c>
      <c r="N8" s="55" t="s">
        <v>147</v>
      </c>
      <c r="O8" s="55" t="s">
        <v>148</v>
      </c>
      <c r="P8" s="55" t="s">
        <v>149</v>
      </c>
      <c r="AZ8" s="103">
        <f>AZ6/AZ5</f>
        <v>3.6129032258064515</v>
      </c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</row>
    <row r="9" spans="1:97" ht="17.399999999999999" x14ac:dyDescent="0.3">
      <c r="A9" s="55" t="s">
        <v>140</v>
      </c>
      <c r="B9" s="55" t="s">
        <v>141</v>
      </c>
      <c r="C9" s="55">
        <v>2097</v>
      </c>
      <c r="D9" s="56" t="s">
        <v>156</v>
      </c>
      <c r="E9" s="55" t="s">
        <v>151</v>
      </c>
      <c r="F9" s="55">
        <v>-999</v>
      </c>
      <c r="G9" s="56" t="s">
        <v>156</v>
      </c>
      <c r="H9" s="57">
        <v>1955.355</v>
      </c>
      <c r="I9" s="55">
        <v>-24.9</v>
      </c>
      <c r="J9" s="57">
        <v>-10.4</v>
      </c>
      <c r="K9" s="55">
        <v>7.6</v>
      </c>
      <c r="L9" s="55" t="s">
        <v>157</v>
      </c>
      <c r="M9" s="55" t="s">
        <v>153</v>
      </c>
      <c r="N9" s="55" t="s">
        <v>158</v>
      </c>
      <c r="O9" s="55" t="s">
        <v>148</v>
      </c>
      <c r="P9" s="55" t="s">
        <v>149</v>
      </c>
      <c r="AZ9" s="104">
        <f>1-AZ7</f>
        <v>0.78321678321678323</v>
      </c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</row>
    <row r="10" spans="1:97" x14ac:dyDescent="0.3">
      <c r="A10" s="55" t="s">
        <v>140</v>
      </c>
      <c r="B10" s="55" t="s">
        <v>141</v>
      </c>
      <c r="C10" s="55">
        <v>2102</v>
      </c>
      <c r="D10" s="56" t="s">
        <v>159</v>
      </c>
      <c r="E10" s="56" t="s">
        <v>160</v>
      </c>
      <c r="F10" s="55">
        <v>32</v>
      </c>
      <c r="G10" s="56" t="s">
        <v>161</v>
      </c>
      <c r="H10" s="57">
        <v>1955.453</v>
      </c>
      <c r="I10" s="55">
        <v>-9.4</v>
      </c>
      <c r="J10" s="57">
        <v>-4.2</v>
      </c>
      <c r="K10" s="55">
        <v>5.8</v>
      </c>
      <c r="L10" s="55" t="s">
        <v>162</v>
      </c>
      <c r="M10" s="55" t="s">
        <v>163</v>
      </c>
      <c r="N10" s="55" t="s">
        <v>158</v>
      </c>
      <c r="O10" s="55" t="s">
        <v>148</v>
      </c>
      <c r="P10" s="55" t="s">
        <v>149</v>
      </c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</row>
    <row r="11" spans="1:97" x14ac:dyDescent="0.3">
      <c r="A11" s="55" t="s">
        <v>140</v>
      </c>
      <c r="B11" s="55" t="s">
        <v>141</v>
      </c>
      <c r="C11" s="55">
        <v>2103</v>
      </c>
      <c r="D11" s="56" t="s">
        <v>164</v>
      </c>
      <c r="E11" s="56" t="s">
        <v>165</v>
      </c>
      <c r="F11" s="55">
        <v>38</v>
      </c>
      <c r="G11" s="56" t="s">
        <v>166</v>
      </c>
      <c r="H11" s="57">
        <v>1955.684</v>
      </c>
      <c r="I11" s="55">
        <v>-8.8000000000000007</v>
      </c>
      <c r="J11" s="57">
        <v>-11.8</v>
      </c>
      <c r="K11" s="55">
        <v>3.9</v>
      </c>
      <c r="L11" s="55" t="s">
        <v>167</v>
      </c>
      <c r="M11" s="55" t="s">
        <v>168</v>
      </c>
      <c r="N11" s="55" t="s">
        <v>158</v>
      </c>
      <c r="O11" s="55" t="s">
        <v>148</v>
      </c>
      <c r="P11" s="55" t="s">
        <v>149</v>
      </c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</row>
    <row r="12" spans="1:97" x14ac:dyDescent="0.3">
      <c r="A12" s="55" t="s">
        <v>140</v>
      </c>
      <c r="B12" s="55" t="s">
        <v>141</v>
      </c>
      <c r="C12" s="55">
        <v>2104</v>
      </c>
      <c r="D12" s="56" t="s">
        <v>169</v>
      </c>
      <c r="E12" s="56" t="s">
        <v>170</v>
      </c>
      <c r="F12" s="55">
        <v>69</v>
      </c>
      <c r="G12" s="56" t="s">
        <v>171</v>
      </c>
      <c r="H12" s="57">
        <v>1955.9549999999999</v>
      </c>
      <c r="I12" s="55">
        <v>-8.8000000000000007</v>
      </c>
      <c r="J12" s="57">
        <v>0.1</v>
      </c>
      <c r="K12" s="55">
        <v>5.4</v>
      </c>
      <c r="L12" s="55" t="s">
        <v>172</v>
      </c>
      <c r="M12" s="55" t="s">
        <v>173</v>
      </c>
      <c r="N12" s="55" t="s">
        <v>147</v>
      </c>
      <c r="O12" s="55" t="s">
        <v>148</v>
      </c>
      <c r="P12" s="55" t="s">
        <v>149</v>
      </c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</row>
    <row r="13" spans="1:97" x14ac:dyDescent="0.3">
      <c r="A13" s="55" t="s">
        <v>140</v>
      </c>
      <c r="B13" s="55" t="s">
        <v>141</v>
      </c>
      <c r="C13" s="55">
        <v>2105</v>
      </c>
      <c r="D13" s="56" t="s">
        <v>170</v>
      </c>
      <c r="E13" s="56" t="s">
        <v>174</v>
      </c>
      <c r="F13" s="55">
        <v>86</v>
      </c>
      <c r="G13" s="56" t="s">
        <v>175</v>
      </c>
      <c r="H13" s="57">
        <v>1956.135</v>
      </c>
      <c r="I13" s="55">
        <v>-8.8000000000000007</v>
      </c>
      <c r="J13" s="57">
        <v>5.6</v>
      </c>
      <c r="K13" s="55">
        <v>3.9</v>
      </c>
      <c r="L13" s="55" t="s">
        <v>176</v>
      </c>
      <c r="M13" s="55" t="s">
        <v>168</v>
      </c>
      <c r="N13" s="55" t="s">
        <v>158</v>
      </c>
      <c r="O13" s="55" t="s">
        <v>148</v>
      </c>
      <c r="P13" s="55" t="s">
        <v>149</v>
      </c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</row>
    <row r="14" spans="1:97" x14ac:dyDescent="0.3">
      <c r="A14" s="55" t="s">
        <v>140</v>
      </c>
      <c r="B14" s="55" t="s">
        <v>141</v>
      </c>
      <c r="C14" s="55">
        <v>2107</v>
      </c>
      <c r="D14" s="56" t="s">
        <v>174</v>
      </c>
      <c r="E14" s="56" t="s">
        <v>177</v>
      </c>
      <c r="F14" s="55">
        <v>116</v>
      </c>
      <c r="G14" s="56" t="s">
        <v>178</v>
      </c>
      <c r="H14" s="57">
        <v>1956.4549999999999</v>
      </c>
      <c r="I14" s="55">
        <v>-25</v>
      </c>
      <c r="J14" s="57">
        <v>37.799999999999997</v>
      </c>
      <c r="K14" s="55">
        <v>4.9000000000000004</v>
      </c>
      <c r="L14" s="55" t="s">
        <v>179</v>
      </c>
      <c r="M14" s="55" t="s">
        <v>180</v>
      </c>
      <c r="N14" s="55" t="s">
        <v>158</v>
      </c>
      <c r="O14" s="55" t="s">
        <v>148</v>
      </c>
      <c r="P14" s="55" t="s">
        <v>149</v>
      </c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</row>
    <row r="15" spans="1:97" x14ac:dyDescent="0.3">
      <c r="A15" s="55" t="s">
        <v>140</v>
      </c>
      <c r="B15" s="55" t="s">
        <v>141</v>
      </c>
      <c r="C15" s="55">
        <v>2109</v>
      </c>
      <c r="D15" s="56" t="s">
        <v>181</v>
      </c>
      <c r="E15" s="56" t="s">
        <v>182</v>
      </c>
      <c r="F15" s="55">
        <v>109</v>
      </c>
      <c r="G15" s="56" t="s">
        <v>183</v>
      </c>
      <c r="H15" s="57">
        <v>1956.807</v>
      </c>
      <c r="I15" s="55">
        <v>-9.1999999999999993</v>
      </c>
      <c r="J15" s="57">
        <v>18.100000000000001</v>
      </c>
      <c r="K15" s="55">
        <v>4.8</v>
      </c>
      <c r="L15" s="55" t="s">
        <v>184</v>
      </c>
      <c r="M15" s="55" t="s">
        <v>185</v>
      </c>
      <c r="N15" s="55" t="s">
        <v>147</v>
      </c>
      <c r="O15" s="55" t="s">
        <v>148</v>
      </c>
      <c r="P15" s="55" t="s">
        <v>149</v>
      </c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</row>
    <row r="16" spans="1:97" x14ac:dyDescent="0.3">
      <c r="A16" s="55" t="s">
        <v>140</v>
      </c>
      <c r="B16" s="55" t="s">
        <v>141</v>
      </c>
      <c r="C16" s="55">
        <v>2108</v>
      </c>
      <c r="D16" s="56" t="s">
        <v>186</v>
      </c>
      <c r="E16" s="56" t="s">
        <v>187</v>
      </c>
      <c r="F16" s="55">
        <v>14</v>
      </c>
      <c r="G16" s="56" t="s">
        <v>188</v>
      </c>
      <c r="H16" s="57">
        <v>1956.7339999999999</v>
      </c>
      <c r="I16" s="55">
        <v>-25.8</v>
      </c>
      <c r="J16" s="57">
        <v>10.1</v>
      </c>
      <c r="K16" s="55">
        <v>4.8</v>
      </c>
      <c r="L16" s="55" t="s">
        <v>189</v>
      </c>
      <c r="M16" s="55" t="s">
        <v>185</v>
      </c>
      <c r="N16" s="55" t="s">
        <v>147</v>
      </c>
      <c r="O16" s="55" t="s">
        <v>148</v>
      </c>
      <c r="P16" s="55" t="s">
        <v>149</v>
      </c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</row>
    <row r="17" spans="1:97" x14ac:dyDescent="0.3">
      <c r="A17" s="55" t="s">
        <v>140</v>
      </c>
      <c r="B17" s="55" t="s">
        <v>141</v>
      </c>
      <c r="C17" s="55">
        <v>2110</v>
      </c>
      <c r="D17" s="56" t="s">
        <v>186</v>
      </c>
      <c r="E17" s="56" t="s">
        <v>190</v>
      </c>
      <c r="F17" s="55">
        <v>85</v>
      </c>
      <c r="G17" s="56" t="s">
        <v>191</v>
      </c>
      <c r="H17" s="57">
        <v>1956.8050000000001</v>
      </c>
      <c r="I17" s="55">
        <v>-9</v>
      </c>
      <c r="J17" s="57">
        <v>13.6</v>
      </c>
      <c r="K17" s="55">
        <v>4.8</v>
      </c>
      <c r="L17" s="55" t="s">
        <v>192</v>
      </c>
      <c r="M17" s="55" t="s">
        <v>185</v>
      </c>
      <c r="N17" s="55" t="s">
        <v>147</v>
      </c>
      <c r="O17" s="55" t="s">
        <v>148</v>
      </c>
      <c r="P17" s="55" t="s">
        <v>149</v>
      </c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</row>
    <row r="18" spans="1:97" x14ac:dyDescent="0.3">
      <c r="A18" s="55" t="s">
        <v>140</v>
      </c>
      <c r="B18" s="55" t="s">
        <v>141</v>
      </c>
      <c r="C18" s="55">
        <v>2111</v>
      </c>
      <c r="D18" s="56" t="s">
        <v>190</v>
      </c>
      <c r="E18" s="56" t="s">
        <v>193</v>
      </c>
      <c r="F18" s="55">
        <v>98</v>
      </c>
      <c r="G18" s="56" t="s">
        <v>194</v>
      </c>
      <c r="H18" s="57">
        <v>1957.0730000000001</v>
      </c>
      <c r="I18" s="55">
        <v>-9</v>
      </c>
      <c r="J18" s="57">
        <v>18.3</v>
      </c>
      <c r="K18" s="55">
        <v>3.8</v>
      </c>
      <c r="L18" s="55" t="s">
        <v>195</v>
      </c>
      <c r="M18" s="55" t="s">
        <v>196</v>
      </c>
      <c r="N18" s="55" t="s">
        <v>147</v>
      </c>
      <c r="O18" s="55" t="s">
        <v>148</v>
      </c>
      <c r="P18" s="55" t="s">
        <v>149</v>
      </c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</row>
    <row r="19" spans="1:97" x14ac:dyDescent="0.3">
      <c r="A19" s="55" t="s">
        <v>140</v>
      </c>
      <c r="B19" s="55" t="s">
        <v>141</v>
      </c>
      <c r="C19" s="55">
        <v>2112</v>
      </c>
      <c r="D19" s="56" t="s">
        <v>190</v>
      </c>
      <c r="E19" s="56" t="s">
        <v>193</v>
      </c>
      <c r="F19" s="55">
        <v>98</v>
      </c>
      <c r="G19" s="56" t="s">
        <v>194</v>
      </c>
      <c r="H19" s="57">
        <v>1957.0730000000001</v>
      </c>
      <c r="I19" s="55">
        <v>-10.1</v>
      </c>
      <c r="J19" s="57">
        <v>24.9</v>
      </c>
      <c r="K19" s="55">
        <v>3.8</v>
      </c>
      <c r="L19" s="55" t="s">
        <v>197</v>
      </c>
      <c r="M19" s="55" t="s">
        <v>196</v>
      </c>
      <c r="N19" s="55" t="s">
        <v>147</v>
      </c>
      <c r="O19" s="55" t="s">
        <v>148</v>
      </c>
      <c r="P19" s="55" t="s">
        <v>149</v>
      </c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</row>
    <row r="20" spans="1:97" x14ac:dyDescent="0.3">
      <c r="A20" s="55" t="s">
        <v>140</v>
      </c>
      <c r="B20" s="55" t="s">
        <v>141</v>
      </c>
      <c r="C20" s="55">
        <v>2113</v>
      </c>
      <c r="D20" s="56" t="s">
        <v>193</v>
      </c>
      <c r="E20" s="56" t="s">
        <v>198</v>
      </c>
      <c r="F20" s="55">
        <v>76</v>
      </c>
      <c r="G20" s="56" t="s">
        <v>199</v>
      </c>
      <c r="H20" s="57">
        <v>1957.3219999999999</v>
      </c>
      <c r="I20" s="55">
        <v>-10.6</v>
      </c>
      <c r="J20" s="57">
        <v>39</v>
      </c>
      <c r="K20" s="55">
        <v>4.9000000000000004</v>
      </c>
      <c r="L20" s="55" t="s">
        <v>200</v>
      </c>
      <c r="M20" s="55" t="s">
        <v>180</v>
      </c>
      <c r="N20" s="55" t="s">
        <v>147</v>
      </c>
      <c r="O20" s="55" t="s">
        <v>148</v>
      </c>
      <c r="P20" s="55" t="s">
        <v>149</v>
      </c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</row>
    <row r="21" spans="1:97" x14ac:dyDescent="0.3">
      <c r="A21" s="55" t="s">
        <v>140</v>
      </c>
      <c r="B21" s="55" t="s">
        <v>141</v>
      </c>
      <c r="C21" s="55">
        <v>2114</v>
      </c>
      <c r="D21" s="56" t="s">
        <v>193</v>
      </c>
      <c r="E21" s="56" t="s">
        <v>198</v>
      </c>
      <c r="F21" s="55">
        <v>76</v>
      </c>
      <c r="G21" s="56" t="s">
        <v>199</v>
      </c>
      <c r="H21" s="57">
        <v>1957.3219999999999</v>
      </c>
      <c r="I21" s="55">
        <v>-9.8000000000000007</v>
      </c>
      <c r="J21" s="57">
        <v>41.5</v>
      </c>
      <c r="K21" s="55">
        <v>4.9000000000000004</v>
      </c>
      <c r="L21" s="55" t="s">
        <v>201</v>
      </c>
      <c r="M21" s="55" t="s">
        <v>180</v>
      </c>
      <c r="N21" s="55" t="s">
        <v>147</v>
      </c>
      <c r="O21" s="55" t="s">
        <v>148</v>
      </c>
      <c r="P21" s="55" t="s">
        <v>149</v>
      </c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</row>
    <row r="22" spans="1:97" x14ac:dyDescent="0.3">
      <c r="A22" s="55" t="s">
        <v>140</v>
      </c>
      <c r="B22" s="55" t="s">
        <v>141</v>
      </c>
      <c r="C22" s="55">
        <v>2115</v>
      </c>
      <c r="D22" s="56" t="s">
        <v>202</v>
      </c>
      <c r="E22" s="56" t="s">
        <v>203</v>
      </c>
      <c r="F22" s="55">
        <v>16</v>
      </c>
      <c r="G22" s="56" t="s">
        <v>204</v>
      </c>
      <c r="H22" s="57">
        <v>1957.3879999999999</v>
      </c>
      <c r="I22" s="55">
        <v>-24.8</v>
      </c>
      <c r="J22" s="57">
        <v>16.600000000000001</v>
      </c>
      <c r="K22" s="55">
        <v>4.8</v>
      </c>
      <c r="L22" s="55" t="s">
        <v>205</v>
      </c>
      <c r="M22" s="55" t="s">
        <v>185</v>
      </c>
      <c r="N22" s="55" t="s">
        <v>147</v>
      </c>
      <c r="O22" s="55" t="s">
        <v>148</v>
      </c>
      <c r="P22" s="55" t="s">
        <v>149</v>
      </c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</row>
    <row r="23" spans="1:97" x14ac:dyDescent="0.3">
      <c r="A23" s="55" t="s">
        <v>140</v>
      </c>
      <c r="B23" s="55" t="s">
        <v>141</v>
      </c>
      <c r="C23" s="55">
        <v>2120</v>
      </c>
      <c r="D23" s="56" t="s">
        <v>198</v>
      </c>
      <c r="E23" s="56" t="s">
        <v>206</v>
      </c>
      <c r="F23" s="55">
        <v>99</v>
      </c>
      <c r="G23" s="56" t="s">
        <v>207</v>
      </c>
      <c r="H23" s="57">
        <v>1957.558</v>
      </c>
      <c r="I23" s="55">
        <v>-9.4</v>
      </c>
      <c r="J23" s="57">
        <v>44.8</v>
      </c>
      <c r="K23" s="55">
        <v>4.2</v>
      </c>
      <c r="L23" s="55" t="s">
        <v>208</v>
      </c>
      <c r="M23" s="55" t="s">
        <v>209</v>
      </c>
      <c r="N23" s="55" t="s">
        <v>158</v>
      </c>
      <c r="O23" s="55" t="s">
        <v>148</v>
      </c>
      <c r="P23" s="55" t="s">
        <v>149</v>
      </c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</row>
    <row r="24" spans="1:97" x14ac:dyDescent="0.3">
      <c r="A24" s="55" t="s">
        <v>140</v>
      </c>
      <c r="B24" s="55" t="s">
        <v>141</v>
      </c>
      <c r="C24" s="55">
        <v>2118</v>
      </c>
      <c r="D24" s="56" t="s">
        <v>198</v>
      </c>
      <c r="E24" s="56" t="s">
        <v>206</v>
      </c>
      <c r="F24" s="55">
        <v>99</v>
      </c>
      <c r="G24" s="56" t="s">
        <v>207</v>
      </c>
      <c r="H24" s="57">
        <v>1957.558</v>
      </c>
      <c r="I24" s="55">
        <v>-9.6</v>
      </c>
      <c r="J24" s="57">
        <v>43.3</v>
      </c>
      <c r="K24" s="55">
        <v>4.2</v>
      </c>
      <c r="L24" s="55" t="s">
        <v>210</v>
      </c>
      <c r="M24" s="55" t="s">
        <v>209</v>
      </c>
      <c r="N24" s="55" t="s">
        <v>158</v>
      </c>
      <c r="O24" s="55" t="s">
        <v>148</v>
      </c>
      <c r="P24" s="55" t="s">
        <v>149</v>
      </c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</row>
    <row r="25" spans="1:97" x14ac:dyDescent="0.3">
      <c r="A25" s="55" t="s">
        <v>140</v>
      </c>
      <c r="B25" s="55" t="s">
        <v>141</v>
      </c>
      <c r="C25" s="55">
        <v>2116</v>
      </c>
      <c r="D25" s="56" t="s">
        <v>211</v>
      </c>
      <c r="E25" s="56" t="s">
        <v>212</v>
      </c>
      <c r="F25" s="55">
        <v>21</v>
      </c>
      <c r="G25" s="56" t="s">
        <v>213</v>
      </c>
      <c r="H25" s="57">
        <v>1957.653</v>
      </c>
      <c r="I25" s="55">
        <v>-24.8</v>
      </c>
      <c r="J25" s="57">
        <v>51.3</v>
      </c>
      <c r="K25" s="55">
        <v>4.2</v>
      </c>
      <c r="L25" s="55" t="s">
        <v>214</v>
      </c>
      <c r="M25" s="55" t="s">
        <v>209</v>
      </c>
      <c r="N25" s="55" t="s">
        <v>158</v>
      </c>
      <c r="O25" s="55" t="s">
        <v>148</v>
      </c>
      <c r="P25" s="55" t="s">
        <v>149</v>
      </c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</row>
    <row r="26" spans="1:97" x14ac:dyDescent="0.3">
      <c r="A26" s="55" t="s">
        <v>140</v>
      </c>
      <c r="B26" s="55" t="s">
        <v>141</v>
      </c>
      <c r="C26" s="55">
        <v>2122</v>
      </c>
      <c r="D26" s="56" t="s">
        <v>206</v>
      </c>
      <c r="E26" s="56" t="s">
        <v>215</v>
      </c>
      <c r="F26" s="55">
        <v>48</v>
      </c>
      <c r="G26" s="56" t="s">
        <v>216</v>
      </c>
      <c r="H26" s="57">
        <v>1957.771</v>
      </c>
      <c r="I26" s="55">
        <v>-12.5</v>
      </c>
      <c r="J26" s="57">
        <v>46.2</v>
      </c>
      <c r="K26" s="55">
        <v>5.3</v>
      </c>
      <c r="L26" s="55" t="s">
        <v>217</v>
      </c>
      <c r="M26" s="55" t="s">
        <v>218</v>
      </c>
      <c r="N26" s="55" t="s">
        <v>158</v>
      </c>
      <c r="O26" s="55" t="s">
        <v>148</v>
      </c>
      <c r="P26" s="55" t="s">
        <v>149</v>
      </c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</row>
    <row r="27" spans="1:97" x14ac:dyDescent="0.3">
      <c r="A27" s="55" t="s">
        <v>140</v>
      </c>
      <c r="B27" s="55" t="s">
        <v>141</v>
      </c>
      <c r="C27" s="55">
        <v>2124</v>
      </c>
      <c r="D27" s="56" t="s">
        <v>206</v>
      </c>
      <c r="E27" s="56" t="s">
        <v>219</v>
      </c>
      <c r="F27" s="55">
        <v>109</v>
      </c>
      <c r="G27" s="56" t="s">
        <v>220</v>
      </c>
      <c r="H27" s="57">
        <v>1957.848</v>
      </c>
      <c r="I27" s="55">
        <v>-9.6999999999999993</v>
      </c>
      <c r="J27" s="57">
        <v>51.6</v>
      </c>
      <c r="K27" s="55">
        <v>4.8</v>
      </c>
      <c r="L27" s="55" t="s">
        <v>221</v>
      </c>
      <c r="M27" s="55" t="s">
        <v>185</v>
      </c>
      <c r="N27" s="55" t="s">
        <v>147</v>
      </c>
      <c r="O27" s="55" t="s">
        <v>148</v>
      </c>
      <c r="P27" s="55" t="s">
        <v>149</v>
      </c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</row>
    <row r="28" spans="1:97" x14ac:dyDescent="0.3">
      <c r="A28" s="55" t="s">
        <v>140</v>
      </c>
      <c r="B28" s="55" t="s">
        <v>141</v>
      </c>
      <c r="C28" s="55">
        <v>2123</v>
      </c>
      <c r="D28" s="56" t="s">
        <v>215</v>
      </c>
      <c r="E28" s="56" t="s">
        <v>219</v>
      </c>
      <c r="F28" s="55">
        <v>61</v>
      </c>
      <c r="G28" s="56" t="s">
        <v>222</v>
      </c>
      <c r="H28" s="57">
        <v>1957.903</v>
      </c>
      <c r="I28" s="55">
        <v>-8.8000000000000007</v>
      </c>
      <c r="J28" s="57">
        <v>62</v>
      </c>
      <c r="K28" s="55">
        <v>4.9000000000000004</v>
      </c>
      <c r="L28" s="55" t="s">
        <v>223</v>
      </c>
      <c r="M28" s="55" t="s">
        <v>180</v>
      </c>
      <c r="N28" s="55" t="s">
        <v>147</v>
      </c>
      <c r="O28" s="55" t="s">
        <v>148</v>
      </c>
      <c r="P28" s="55" t="s">
        <v>149</v>
      </c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</row>
    <row r="29" spans="1:97" x14ac:dyDescent="0.3">
      <c r="A29" s="55" t="s">
        <v>140</v>
      </c>
      <c r="B29" s="55" t="s">
        <v>141</v>
      </c>
      <c r="C29" s="55">
        <v>2126</v>
      </c>
      <c r="D29" s="56" t="s">
        <v>224</v>
      </c>
      <c r="E29" s="56" t="s">
        <v>225</v>
      </c>
      <c r="F29" s="55">
        <v>100</v>
      </c>
      <c r="G29" s="56" t="s">
        <v>226</v>
      </c>
      <c r="H29" s="57">
        <v>1958.21</v>
      </c>
      <c r="I29" s="55">
        <v>-9.4</v>
      </c>
      <c r="J29" s="57">
        <v>67.5</v>
      </c>
      <c r="K29" s="55">
        <v>4.3</v>
      </c>
      <c r="L29" s="55" t="s">
        <v>227</v>
      </c>
      <c r="M29" s="55" t="s">
        <v>228</v>
      </c>
      <c r="N29" s="55" t="s">
        <v>147</v>
      </c>
      <c r="O29" s="55" t="s">
        <v>148</v>
      </c>
      <c r="P29" s="55" t="s">
        <v>149</v>
      </c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</row>
    <row r="30" spans="1:97" x14ac:dyDescent="0.3">
      <c r="A30" s="55" t="s">
        <v>140</v>
      </c>
      <c r="B30" s="55" t="s">
        <v>141</v>
      </c>
      <c r="C30" s="55">
        <v>2125</v>
      </c>
      <c r="D30" s="56" t="s">
        <v>224</v>
      </c>
      <c r="E30" s="56" t="s">
        <v>225</v>
      </c>
      <c r="F30" s="55">
        <v>100</v>
      </c>
      <c r="G30" s="56" t="s">
        <v>226</v>
      </c>
      <c r="H30" s="57">
        <v>1958.21</v>
      </c>
      <c r="I30" s="55">
        <v>-10.1</v>
      </c>
      <c r="J30" s="57">
        <v>76.2</v>
      </c>
      <c r="K30" s="55">
        <v>4.3</v>
      </c>
      <c r="L30" s="55" t="s">
        <v>229</v>
      </c>
      <c r="M30" s="55" t="s">
        <v>228</v>
      </c>
      <c r="N30" s="55" t="s">
        <v>147</v>
      </c>
      <c r="O30" s="55" t="s">
        <v>148</v>
      </c>
      <c r="P30" s="55" t="s">
        <v>149</v>
      </c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118"/>
      <c r="CO30" s="118"/>
      <c r="CP30" s="118"/>
      <c r="CQ30" s="118"/>
      <c r="CR30" s="118"/>
      <c r="CS30" s="118"/>
    </row>
    <row r="31" spans="1:97" x14ac:dyDescent="0.3">
      <c r="A31" s="55" t="s">
        <v>140</v>
      </c>
      <c r="B31" s="55" t="s">
        <v>141</v>
      </c>
      <c r="C31" s="55">
        <v>2127</v>
      </c>
      <c r="D31" s="56" t="s">
        <v>230</v>
      </c>
      <c r="E31" s="56" t="s">
        <v>231</v>
      </c>
      <c r="F31" s="55">
        <v>12</v>
      </c>
      <c r="G31" s="56" t="s">
        <v>232</v>
      </c>
      <c r="H31" s="57">
        <v>1958.6559999999999</v>
      </c>
      <c r="I31" s="55">
        <v>-25</v>
      </c>
      <c r="J31" s="57">
        <v>77.7</v>
      </c>
      <c r="K31" s="55">
        <v>4.2</v>
      </c>
      <c r="L31" s="55" t="s">
        <v>233</v>
      </c>
      <c r="M31" s="55" t="s">
        <v>209</v>
      </c>
      <c r="N31" s="55" t="s">
        <v>158</v>
      </c>
      <c r="O31" s="55" t="s">
        <v>148</v>
      </c>
      <c r="P31" s="55" t="s">
        <v>149</v>
      </c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</row>
    <row r="32" spans="1:97" x14ac:dyDescent="0.3">
      <c r="A32" s="55" t="s">
        <v>140</v>
      </c>
      <c r="B32" s="55" t="s">
        <v>141</v>
      </c>
      <c r="C32" s="55">
        <v>2128</v>
      </c>
      <c r="D32" s="56" t="s">
        <v>234</v>
      </c>
      <c r="E32" s="56" t="s">
        <v>235</v>
      </c>
      <c r="F32" s="55">
        <v>7</v>
      </c>
      <c r="G32" s="56" t="s">
        <v>236</v>
      </c>
      <c r="H32" s="57">
        <v>1958.5060000000001</v>
      </c>
      <c r="I32" s="55">
        <v>-25</v>
      </c>
      <c r="J32" s="57">
        <v>81</v>
      </c>
      <c r="K32" s="55">
        <v>4.2</v>
      </c>
      <c r="L32" s="55" t="s">
        <v>237</v>
      </c>
      <c r="M32" s="55" t="s">
        <v>209</v>
      </c>
      <c r="N32" s="55" t="s">
        <v>158</v>
      </c>
      <c r="O32" s="55" t="s">
        <v>148</v>
      </c>
      <c r="P32" s="55" t="s">
        <v>149</v>
      </c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</row>
    <row r="33" spans="1:97" x14ac:dyDescent="0.3">
      <c r="A33" s="55" t="s">
        <v>140</v>
      </c>
      <c r="B33" s="55" t="s">
        <v>141</v>
      </c>
      <c r="C33" s="55">
        <v>2129</v>
      </c>
      <c r="D33" s="56" t="s">
        <v>238</v>
      </c>
      <c r="E33" s="56" t="s">
        <v>239</v>
      </c>
      <c r="F33" s="55">
        <v>14</v>
      </c>
      <c r="G33" s="56" t="s">
        <v>240</v>
      </c>
      <c r="H33" s="57">
        <v>1958.7439999999999</v>
      </c>
      <c r="I33" s="55">
        <v>-24.8</v>
      </c>
      <c r="J33" s="57">
        <v>93.9</v>
      </c>
      <c r="K33" s="55">
        <v>3.8</v>
      </c>
      <c r="L33" s="55" t="s">
        <v>241</v>
      </c>
      <c r="M33" s="55" t="s">
        <v>196</v>
      </c>
      <c r="N33" s="55" t="s">
        <v>147</v>
      </c>
      <c r="O33" s="55" t="s">
        <v>148</v>
      </c>
      <c r="P33" s="55" t="s">
        <v>149</v>
      </c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</row>
    <row r="34" spans="1:97" x14ac:dyDescent="0.3">
      <c r="A34" s="55" t="s">
        <v>140</v>
      </c>
      <c r="B34" s="55" t="s">
        <v>141</v>
      </c>
      <c r="C34" s="55">
        <v>2130</v>
      </c>
      <c r="D34" s="56" t="s">
        <v>242</v>
      </c>
      <c r="E34" s="56" t="s">
        <v>243</v>
      </c>
      <c r="F34" s="55">
        <v>9</v>
      </c>
      <c r="G34" s="56" t="s">
        <v>244</v>
      </c>
      <c r="H34" s="57">
        <v>1958.856</v>
      </c>
      <c r="I34" s="55">
        <v>-24.6</v>
      </c>
      <c r="J34" s="57">
        <v>116.9</v>
      </c>
      <c r="K34" s="55">
        <v>5.0999999999999996</v>
      </c>
      <c r="L34" s="55" t="s">
        <v>245</v>
      </c>
      <c r="M34" s="55" t="s">
        <v>246</v>
      </c>
      <c r="N34" s="55" t="s">
        <v>158</v>
      </c>
      <c r="O34" s="55" t="s">
        <v>148</v>
      </c>
      <c r="P34" s="55" t="s">
        <v>149</v>
      </c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</row>
    <row r="35" spans="1:97" x14ac:dyDescent="0.3">
      <c r="A35" s="55" t="s">
        <v>140</v>
      </c>
      <c r="B35" s="55" t="s">
        <v>141</v>
      </c>
      <c r="C35" s="55">
        <v>2131</v>
      </c>
      <c r="D35" s="56" t="s">
        <v>247</v>
      </c>
      <c r="E35" s="56" t="s">
        <v>248</v>
      </c>
      <c r="F35" s="55">
        <v>16</v>
      </c>
      <c r="G35" s="56" t="s">
        <v>249</v>
      </c>
      <c r="H35" s="57">
        <v>1958.9770000000001</v>
      </c>
      <c r="I35" s="55">
        <v>-25</v>
      </c>
      <c r="J35" s="57">
        <v>110.1</v>
      </c>
      <c r="K35" s="55">
        <v>4.3</v>
      </c>
      <c r="L35" s="55" t="s">
        <v>250</v>
      </c>
      <c r="M35" s="55" t="s">
        <v>228</v>
      </c>
      <c r="N35" s="55" t="s">
        <v>147</v>
      </c>
      <c r="O35" s="55" t="s">
        <v>148</v>
      </c>
      <c r="P35" s="55" t="s">
        <v>149</v>
      </c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</row>
    <row r="36" spans="1:97" x14ac:dyDescent="0.3">
      <c r="A36" s="55" t="s">
        <v>140</v>
      </c>
      <c r="B36" s="55" t="s">
        <v>141</v>
      </c>
      <c r="C36" s="55">
        <v>2132</v>
      </c>
      <c r="D36" s="56" t="s">
        <v>251</v>
      </c>
      <c r="E36" s="56" t="s">
        <v>252</v>
      </c>
      <c r="F36" s="55">
        <v>9</v>
      </c>
      <c r="G36" s="56" t="s">
        <v>253</v>
      </c>
      <c r="H36" s="57">
        <v>1959.0450000000001</v>
      </c>
      <c r="I36" s="55">
        <v>-25</v>
      </c>
      <c r="J36" s="57">
        <v>121.1</v>
      </c>
      <c r="K36" s="55">
        <v>4.2</v>
      </c>
      <c r="L36" s="55" t="s">
        <v>254</v>
      </c>
      <c r="M36" s="55" t="s">
        <v>209</v>
      </c>
      <c r="N36" s="55" t="s">
        <v>147</v>
      </c>
      <c r="O36" s="55" t="s">
        <v>148</v>
      </c>
      <c r="P36" s="55" t="s">
        <v>149</v>
      </c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18"/>
      <c r="CF36" s="118"/>
      <c r="CG36" s="118"/>
      <c r="CH36" s="118"/>
      <c r="CI36" s="118"/>
      <c r="CJ36" s="118"/>
      <c r="CK36" s="118"/>
      <c r="CL36" s="118"/>
      <c r="CM36" s="118"/>
      <c r="CN36" s="118"/>
      <c r="CO36" s="118"/>
      <c r="CP36" s="118"/>
      <c r="CQ36" s="118"/>
      <c r="CR36" s="118"/>
      <c r="CS36" s="118"/>
    </row>
    <row r="37" spans="1:97" x14ac:dyDescent="0.3">
      <c r="A37" s="55" t="s">
        <v>140</v>
      </c>
      <c r="B37" s="55" t="s">
        <v>141</v>
      </c>
      <c r="C37" s="55">
        <v>2133</v>
      </c>
      <c r="D37" s="56" t="s">
        <v>255</v>
      </c>
      <c r="E37" s="56" t="s">
        <v>256</v>
      </c>
      <c r="F37" s="55">
        <v>16</v>
      </c>
      <c r="G37" s="56" t="s">
        <v>257</v>
      </c>
      <c r="H37" s="57">
        <v>1959.1659999999999</v>
      </c>
      <c r="I37" s="55">
        <v>-25</v>
      </c>
      <c r="J37" s="57">
        <v>126</v>
      </c>
      <c r="K37" s="55">
        <v>5.2</v>
      </c>
      <c r="L37" s="55" t="s">
        <v>258</v>
      </c>
      <c r="M37" s="55" t="s">
        <v>259</v>
      </c>
      <c r="N37" s="55" t="s">
        <v>147</v>
      </c>
      <c r="O37" s="55" t="s">
        <v>148</v>
      </c>
      <c r="P37" s="55" t="s">
        <v>149</v>
      </c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</row>
    <row r="38" spans="1:97" x14ac:dyDescent="0.3">
      <c r="A38" s="55" t="s">
        <v>140</v>
      </c>
      <c r="B38" s="55" t="s">
        <v>141</v>
      </c>
      <c r="C38" s="55">
        <v>2134</v>
      </c>
      <c r="D38" s="56" t="s">
        <v>260</v>
      </c>
      <c r="E38" s="56" t="s">
        <v>261</v>
      </c>
      <c r="F38" s="55">
        <v>8</v>
      </c>
      <c r="G38" s="56" t="s">
        <v>262</v>
      </c>
      <c r="H38" s="57">
        <v>1959.2750000000001</v>
      </c>
      <c r="I38" s="55">
        <v>-25.1</v>
      </c>
      <c r="J38" s="57">
        <v>137.19999999999999</v>
      </c>
      <c r="K38" s="55">
        <v>4.2</v>
      </c>
      <c r="L38" s="55" t="s">
        <v>263</v>
      </c>
      <c r="M38" s="55" t="s">
        <v>209</v>
      </c>
      <c r="N38" s="55" t="s">
        <v>147</v>
      </c>
      <c r="O38" s="55" t="s">
        <v>148</v>
      </c>
      <c r="P38" s="55" t="s">
        <v>149</v>
      </c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</row>
    <row r="39" spans="1:97" x14ac:dyDescent="0.3">
      <c r="A39" s="55" t="s">
        <v>140</v>
      </c>
      <c r="B39" s="55" t="s">
        <v>141</v>
      </c>
      <c r="C39" s="55">
        <v>2136</v>
      </c>
      <c r="D39" s="56" t="s">
        <v>264</v>
      </c>
      <c r="E39" s="56" t="s">
        <v>265</v>
      </c>
      <c r="F39" s="55">
        <v>20</v>
      </c>
      <c r="G39" s="56" t="s">
        <v>266</v>
      </c>
      <c r="H39" s="57">
        <v>1959.415</v>
      </c>
      <c r="I39" s="55">
        <v>-25.9</v>
      </c>
      <c r="J39" s="57">
        <v>132.69999999999999</v>
      </c>
      <c r="K39" s="55">
        <v>4.2</v>
      </c>
      <c r="L39" s="55" t="s">
        <v>267</v>
      </c>
      <c r="M39" s="55" t="s">
        <v>209</v>
      </c>
      <c r="N39" s="55" t="s">
        <v>158</v>
      </c>
      <c r="O39" s="55" t="s">
        <v>148</v>
      </c>
      <c r="P39" s="55" t="s">
        <v>149</v>
      </c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</row>
    <row r="40" spans="1:97" x14ac:dyDescent="0.3">
      <c r="A40" s="55" t="s">
        <v>140</v>
      </c>
      <c r="B40" s="55" t="s">
        <v>141</v>
      </c>
      <c r="C40" s="55">
        <v>2135</v>
      </c>
      <c r="D40" s="56" t="s">
        <v>268</v>
      </c>
      <c r="E40" s="56" t="s">
        <v>269</v>
      </c>
      <c r="F40" s="55">
        <v>7</v>
      </c>
      <c r="G40" s="56" t="s">
        <v>270</v>
      </c>
      <c r="H40" s="57">
        <v>1959.53</v>
      </c>
      <c r="I40" s="55">
        <v>-25.2</v>
      </c>
      <c r="J40" s="57">
        <v>150</v>
      </c>
      <c r="K40" s="55">
        <v>4.3</v>
      </c>
      <c r="L40" s="55" t="s">
        <v>271</v>
      </c>
      <c r="M40" s="55" t="s">
        <v>228</v>
      </c>
      <c r="N40" s="55" t="s">
        <v>158</v>
      </c>
      <c r="O40" s="55" t="s">
        <v>148</v>
      </c>
      <c r="P40" s="55" t="s">
        <v>149</v>
      </c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</row>
    <row r="41" spans="1:97" x14ac:dyDescent="0.3">
      <c r="A41" s="55" t="s">
        <v>140</v>
      </c>
      <c r="B41" s="55" t="s">
        <v>141</v>
      </c>
      <c r="C41" s="55">
        <v>2137</v>
      </c>
      <c r="D41" s="56" t="s">
        <v>272</v>
      </c>
      <c r="E41" s="55" t="s">
        <v>151</v>
      </c>
      <c r="F41" s="55">
        <v>-999</v>
      </c>
      <c r="G41" s="56" t="s">
        <v>272</v>
      </c>
      <c r="H41" s="57">
        <v>1959.615</v>
      </c>
      <c r="I41" s="55">
        <v>-25</v>
      </c>
      <c r="J41" s="57">
        <v>141.9</v>
      </c>
      <c r="K41" s="55">
        <v>5.0999999999999996</v>
      </c>
      <c r="L41" s="55" t="s">
        <v>273</v>
      </c>
      <c r="M41" s="55" t="s">
        <v>246</v>
      </c>
      <c r="N41" s="55" t="s">
        <v>158</v>
      </c>
      <c r="O41" s="55" t="s">
        <v>148</v>
      </c>
      <c r="P41" s="55" t="s">
        <v>149</v>
      </c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</row>
    <row r="42" spans="1:97" x14ac:dyDescent="0.3">
      <c r="A42" s="55" t="s">
        <v>140</v>
      </c>
      <c r="B42" s="55" t="s">
        <v>141</v>
      </c>
      <c r="C42" s="55">
        <v>2138</v>
      </c>
      <c r="D42" s="56" t="s">
        <v>274</v>
      </c>
      <c r="E42" s="55" t="s">
        <v>151</v>
      </c>
      <c r="F42" s="55">
        <v>-999</v>
      </c>
      <c r="G42" s="56" t="s">
        <v>274</v>
      </c>
      <c r="H42" s="57">
        <v>1959.749</v>
      </c>
      <c r="I42" s="55">
        <v>-26.4</v>
      </c>
      <c r="J42" s="57">
        <v>164.6</v>
      </c>
      <c r="K42" s="55">
        <v>5.2</v>
      </c>
      <c r="L42" s="55" t="s">
        <v>275</v>
      </c>
      <c r="M42" s="55" t="s">
        <v>259</v>
      </c>
      <c r="N42" s="55" t="s">
        <v>147</v>
      </c>
      <c r="O42" s="55" t="s">
        <v>148</v>
      </c>
      <c r="P42" s="55" t="s">
        <v>149</v>
      </c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  <c r="CC42" s="118"/>
      <c r="CD42" s="118"/>
      <c r="CE42" s="118"/>
      <c r="CF42" s="118"/>
      <c r="CG42" s="118"/>
      <c r="CH42" s="118"/>
      <c r="CI42" s="118"/>
      <c r="CJ42" s="118"/>
      <c r="CK42" s="118"/>
      <c r="CL42" s="118"/>
      <c r="CM42" s="118"/>
      <c r="CN42" s="118"/>
      <c r="CO42" s="118"/>
      <c r="CP42" s="118"/>
      <c r="CQ42" s="118"/>
      <c r="CR42" s="118"/>
      <c r="CS42" s="118"/>
    </row>
    <row r="43" spans="1:97" x14ac:dyDescent="0.3">
      <c r="A43" s="55" t="s">
        <v>140</v>
      </c>
      <c r="B43" s="55" t="s">
        <v>141</v>
      </c>
      <c r="C43" s="55">
        <v>2139</v>
      </c>
      <c r="D43" s="56" t="s">
        <v>276</v>
      </c>
      <c r="E43" s="56" t="s">
        <v>277</v>
      </c>
      <c r="F43" s="55">
        <v>12</v>
      </c>
      <c r="G43" s="56" t="s">
        <v>278</v>
      </c>
      <c r="H43" s="57">
        <v>1959.884</v>
      </c>
      <c r="I43" s="55">
        <v>-24.5</v>
      </c>
      <c r="J43" s="57">
        <v>171.4</v>
      </c>
      <c r="K43" s="55">
        <v>5.2</v>
      </c>
      <c r="L43" s="55" t="s">
        <v>279</v>
      </c>
      <c r="M43" s="55" t="s">
        <v>259</v>
      </c>
      <c r="N43" s="55" t="s">
        <v>147</v>
      </c>
      <c r="O43" s="55" t="s">
        <v>148</v>
      </c>
      <c r="P43" s="55" t="s">
        <v>149</v>
      </c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  <c r="BY43" s="118"/>
      <c r="BZ43" s="118"/>
      <c r="CA43" s="118"/>
      <c r="CB43" s="118"/>
      <c r="CC43" s="118"/>
      <c r="CD43" s="118"/>
      <c r="CE43" s="118"/>
      <c r="CF43" s="118"/>
      <c r="CG43" s="118"/>
      <c r="CH43" s="118"/>
      <c r="CI43" s="118"/>
      <c r="CJ43" s="118"/>
      <c r="CK43" s="118"/>
      <c r="CL43" s="118"/>
      <c r="CM43" s="118"/>
      <c r="CN43" s="118"/>
      <c r="CO43" s="118"/>
      <c r="CP43" s="118"/>
      <c r="CQ43" s="118"/>
      <c r="CR43" s="118"/>
      <c r="CS43" s="118"/>
    </row>
    <row r="44" spans="1:97" x14ac:dyDescent="0.3">
      <c r="A44" s="55" t="s">
        <v>140</v>
      </c>
      <c r="B44" s="55" t="s">
        <v>141</v>
      </c>
      <c r="C44" s="55">
        <v>2140</v>
      </c>
      <c r="D44" s="56" t="s">
        <v>280</v>
      </c>
      <c r="E44" s="56" t="s">
        <v>281</v>
      </c>
      <c r="F44" s="55">
        <v>6</v>
      </c>
      <c r="G44" s="56" t="s">
        <v>282</v>
      </c>
      <c r="H44" s="57">
        <v>1959.9659999999999</v>
      </c>
      <c r="I44" s="55">
        <v>-25</v>
      </c>
      <c r="J44" s="57">
        <v>181.7</v>
      </c>
      <c r="K44" s="55">
        <v>5.3</v>
      </c>
      <c r="L44" s="55" t="s">
        <v>283</v>
      </c>
      <c r="M44" s="55" t="s">
        <v>218</v>
      </c>
      <c r="N44" s="55" t="s">
        <v>147</v>
      </c>
      <c r="O44" s="55" t="s">
        <v>148</v>
      </c>
      <c r="P44" s="55" t="s">
        <v>149</v>
      </c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18"/>
      <c r="CI44" s="118"/>
      <c r="CJ44" s="118"/>
      <c r="CK44" s="118"/>
      <c r="CL44" s="118"/>
      <c r="CM44" s="118"/>
      <c r="CN44" s="118"/>
      <c r="CO44" s="118"/>
      <c r="CP44" s="118"/>
      <c r="CQ44" s="118"/>
      <c r="CR44" s="118"/>
      <c r="CS44" s="118"/>
    </row>
    <row r="45" spans="1:97" x14ac:dyDescent="0.3">
      <c r="A45" s="55" t="s">
        <v>140</v>
      </c>
      <c r="B45" s="55" t="s">
        <v>141</v>
      </c>
      <c r="C45" s="55">
        <v>2141</v>
      </c>
      <c r="D45" s="56" t="s">
        <v>284</v>
      </c>
      <c r="E45" s="56" t="s">
        <v>285</v>
      </c>
      <c r="F45" s="55">
        <v>7</v>
      </c>
      <c r="G45" s="56" t="s">
        <v>286</v>
      </c>
      <c r="H45" s="57">
        <v>1960.056</v>
      </c>
      <c r="I45" s="55">
        <v>-25.2</v>
      </c>
      <c r="J45" s="57">
        <v>181.8</v>
      </c>
      <c r="K45" s="55">
        <v>5.3</v>
      </c>
      <c r="L45" s="55" t="s">
        <v>287</v>
      </c>
      <c r="M45" s="55" t="s">
        <v>218</v>
      </c>
      <c r="N45" s="55" t="s">
        <v>147</v>
      </c>
      <c r="O45" s="55" t="s">
        <v>148</v>
      </c>
      <c r="P45" s="55" t="s">
        <v>149</v>
      </c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  <c r="CA45" s="118"/>
      <c r="CB45" s="118"/>
      <c r="CC45" s="118"/>
      <c r="CD45" s="118"/>
      <c r="CE45" s="118"/>
      <c r="CF45" s="118"/>
      <c r="CG45" s="118"/>
      <c r="CH45" s="118"/>
      <c r="CI45" s="118"/>
      <c r="CJ45" s="118"/>
      <c r="CK45" s="118"/>
      <c r="CL45" s="118"/>
      <c r="CM45" s="118"/>
      <c r="CN45" s="118"/>
      <c r="CO45" s="118"/>
      <c r="CP45" s="118"/>
      <c r="CQ45" s="118"/>
      <c r="CR45" s="118"/>
      <c r="CS45" s="118"/>
    </row>
    <row r="46" spans="1:97" x14ac:dyDescent="0.3">
      <c r="A46" s="55" t="s">
        <v>140</v>
      </c>
      <c r="B46" s="55" t="s">
        <v>141</v>
      </c>
      <c r="C46" s="55">
        <v>2142</v>
      </c>
      <c r="D46" s="56" t="s">
        <v>288</v>
      </c>
      <c r="E46" s="56" t="s">
        <v>289</v>
      </c>
      <c r="F46" s="55">
        <v>8</v>
      </c>
      <c r="G46" s="56" t="s">
        <v>290</v>
      </c>
      <c r="H46" s="57">
        <v>1960.2860000000001</v>
      </c>
      <c r="I46" s="55">
        <v>-23.4</v>
      </c>
      <c r="J46" s="57">
        <v>187.9</v>
      </c>
      <c r="K46" s="55">
        <v>5.3</v>
      </c>
      <c r="L46" s="55" t="s">
        <v>291</v>
      </c>
      <c r="M46" s="55" t="s">
        <v>218</v>
      </c>
      <c r="N46" s="55" t="s">
        <v>147</v>
      </c>
      <c r="O46" s="55" t="s">
        <v>148</v>
      </c>
      <c r="P46" s="55" t="s">
        <v>149</v>
      </c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  <c r="CL46" s="118"/>
      <c r="CM46" s="118"/>
      <c r="CN46" s="118"/>
      <c r="CO46" s="118"/>
      <c r="CP46" s="118"/>
      <c r="CQ46" s="118"/>
      <c r="CR46" s="118"/>
      <c r="CS46" s="118"/>
    </row>
    <row r="47" spans="1:97" x14ac:dyDescent="0.3">
      <c r="A47" s="55" t="s">
        <v>140</v>
      </c>
      <c r="B47" s="55" t="s">
        <v>141</v>
      </c>
      <c r="C47" s="55">
        <v>2143</v>
      </c>
      <c r="D47" s="56" t="s">
        <v>292</v>
      </c>
      <c r="E47" s="56" t="s">
        <v>293</v>
      </c>
      <c r="F47" s="55">
        <v>7</v>
      </c>
      <c r="G47" s="56" t="s">
        <v>294</v>
      </c>
      <c r="H47" s="57">
        <v>1960.5340000000001</v>
      </c>
      <c r="I47" s="55">
        <v>-24</v>
      </c>
      <c r="J47" s="57">
        <v>187.3</v>
      </c>
      <c r="K47" s="55">
        <v>5.3</v>
      </c>
      <c r="L47" s="55" t="s">
        <v>295</v>
      </c>
      <c r="M47" s="55" t="s">
        <v>218</v>
      </c>
      <c r="N47" s="55" t="s">
        <v>158</v>
      </c>
      <c r="O47" s="55" t="s">
        <v>148</v>
      </c>
      <c r="P47" s="55" t="s">
        <v>149</v>
      </c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8"/>
      <c r="BY47" s="118"/>
      <c r="BZ47" s="118"/>
      <c r="CA47" s="118"/>
      <c r="CB47" s="118"/>
      <c r="CC47" s="118"/>
      <c r="CD47" s="118"/>
      <c r="CE47" s="118"/>
      <c r="CF47" s="118"/>
      <c r="CG47" s="118"/>
      <c r="CH47" s="118"/>
      <c r="CI47" s="118"/>
      <c r="CJ47" s="118"/>
      <c r="CK47" s="118"/>
      <c r="CL47" s="118"/>
      <c r="CM47" s="118"/>
      <c r="CN47" s="118"/>
      <c r="CO47" s="118"/>
      <c r="CP47" s="118"/>
      <c r="CQ47" s="118"/>
      <c r="CR47" s="118"/>
      <c r="CS47" s="118"/>
    </row>
    <row r="48" spans="1:97" x14ac:dyDescent="0.3">
      <c r="A48" s="55" t="s">
        <v>140</v>
      </c>
      <c r="B48" s="55" t="s">
        <v>141</v>
      </c>
      <c r="C48" s="55">
        <v>2145</v>
      </c>
      <c r="D48" s="56" t="s">
        <v>296</v>
      </c>
      <c r="E48" s="56" t="s">
        <v>297</v>
      </c>
      <c r="F48" s="55">
        <v>7</v>
      </c>
      <c r="G48" s="56" t="s">
        <v>298</v>
      </c>
      <c r="H48" s="57">
        <v>1960.6869999999999</v>
      </c>
      <c r="I48" s="55">
        <v>-22.8</v>
      </c>
      <c r="J48" s="57">
        <v>193.6</v>
      </c>
      <c r="K48" s="55">
        <v>5.3</v>
      </c>
      <c r="L48" s="55" t="s">
        <v>299</v>
      </c>
      <c r="M48" s="55" t="s">
        <v>218</v>
      </c>
      <c r="N48" s="55" t="s">
        <v>158</v>
      </c>
      <c r="O48" s="55" t="s">
        <v>148</v>
      </c>
      <c r="P48" s="55" t="s">
        <v>149</v>
      </c>
      <c r="AT48" s="1">
        <f>125/735</f>
        <v>0.17006802721088435</v>
      </c>
      <c r="AU48" s="1">
        <f>1/AT48</f>
        <v>5.88</v>
      </c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  <c r="CA48" s="118"/>
      <c r="CB48" s="118"/>
      <c r="CC48" s="118"/>
      <c r="CD48" s="118"/>
      <c r="CE48" s="118"/>
      <c r="CF48" s="118"/>
      <c r="CG48" s="118"/>
      <c r="CH48" s="118"/>
      <c r="CI48" s="118"/>
      <c r="CJ48" s="118"/>
      <c r="CK48" s="118"/>
      <c r="CL48" s="118"/>
      <c r="CM48" s="118"/>
      <c r="CN48" s="118"/>
      <c r="CO48" s="118"/>
      <c r="CP48" s="118"/>
      <c r="CQ48" s="118"/>
      <c r="CR48" s="118"/>
      <c r="CS48" s="118"/>
    </row>
    <row r="49" spans="1:113" ht="15.6" x14ac:dyDescent="0.3">
      <c r="A49" s="55" t="s">
        <v>140</v>
      </c>
      <c r="B49" s="55" t="s">
        <v>141</v>
      </c>
      <c r="C49" s="55">
        <v>2144</v>
      </c>
      <c r="D49" s="56" t="s">
        <v>300</v>
      </c>
      <c r="E49" s="56" t="s">
        <v>301</v>
      </c>
      <c r="F49" s="55">
        <v>8</v>
      </c>
      <c r="G49" s="56" t="s">
        <v>302</v>
      </c>
      <c r="H49" s="57">
        <v>1960.7449999999999</v>
      </c>
      <c r="I49" s="55">
        <v>-22.5</v>
      </c>
      <c r="J49" s="57">
        <v>195.8</v>
      </c>
      <c r="K49" s="55">
        <v>5.4</v>
      </c>
      <c r="L49" s="55" t="s">
        <v>303</v>
      </c>
      <c r="M49" s="55" t="s">
        <v>173</v>
      </c>
      <c r="N49" s="55" t="s">
        <v>158</v>
      </c>
      <c r="O49" s="55" t="s">
        <v>148</v>
      </c>
      <c r="P49" s="55" t="s">
        <v>149</v>
      </c>
      <c r="AT49" s="1">
        <f>125/610</f>
        <v>0.20491803278688525</v>
      </c>
      <c r="AU49" s="58">
        <f>1/AT49</f>
        <v>4.88</v>
      </c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  <c r="BV49" s="118"/>
      <c r="BW49" s="118"/>
      <c r="BX49" s="118"/>
      <c r="BY49" s="118"/>
      <c r="BZ49" s="118"/>
      <c r="CA49" s="118"/>
      <c r="CB49" s="118"/>
      <c r="CC49" s="118"/>
      <c r="CD49" s="118"/>
      <c r="CE49" s="118"/>
      <c r="CF49" s="118"/>
      <c r="CG49" s="118"/>
      <c r="CH49" s="118"/>
      <c r="CI49" s="118"/>
      <c r="CJ49" s="118"/>
      <c r="CK49" s="118"/>
      <c r="CL49" s="118"/>
      <c r="CM49" s="118"/>
      <c r="CN49" s="118"/>
      <c r="CO49" s="118"/>
      <c r="CP49" s="118"/>
      <c r="CQ49" s="118"/>
      <c r="CR49" s="118"/>
      <c r="CS49" s="118"/>
    </row>
    <row r="50" spans="1:113" x14ac:dyDescent="0.3">
      <c r="A50" s="55" t="s">
        <v>140</v>
      </c>
      <c r="B50" s="55" t="s">
        <v>141</v>
      </c>
      <c r="C50" s="55">
        <v>2147</v>
      </c>
      <c r="D50" s="56" t="s">
        <v>304</v>
      </c>
      <c r="E50" s="55" t="s">
        <v>151</v>
      </c>
      <c r="F50" s="55">
        <v>-999</v>
      </c>
      <c r="G50" s="56" t="s">
        <v>304</v>
      </c>
      <c r="H50" s="57">
        <v>1960.8679999999999</v>
      </c>
      <c r="I50" s="55">
        <v>-26.4</v>
      </c>
      <c r="J50" s="57">
        <v>198.4</v>
      </c>
      <c r="K50" s="55">
        <v>5.4</v>
      </c>
      <c r="L50" s="55" t="s">
        <v>305</v>
      </c>
      <c r="M50" s="55" t="s">
        <v>173</v>
      </c>
      <c r="N50" s="55" t="s">
        <v>147</v>
      </c>
      <c r="O50" s="55" t="s">
        <v>148</v>
      </c>
      <c r="P50" s="55" t="s">
        <v>149</v>
      </c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  <c r="BV50" s="118"/>
      <c r="BW50" s="118"/>
      <c r="BX50" s="118"/>
      <c r="BY50" s="118"/>
      <c r="BZ50" s="118"/>
      <c r="CA50" s="118"/>
      <c r="CB50" s="118"/>
      <c r="CC50" s="118"/>
      <c r="CD50" s="118"/>
      <c r="CE50" s="118"/>
      <c r="CF50" s="118"/>
      <c r="CG50" s="118"/>
      <c r="CH50" s="118"/>
      <c r="CI50" s="118"/>
      <c r="CJ50" s="118"/>
      <c r="CK50" s="118"/>
      <c r="CL50" s="118"/>
      <c r="CM50" s="118"/>
      <c r="CN50" s="118"/>
      <c r="CO50" s="118"/>
      <c r="CP50" s="118"/>
      <c r="CQ50" s="118"/>
      <c r="CR50" s="118"/>
      <c r="CS50" s="118"/>
    </row>
    <row r="51" spans="1:113" x14ac:dyDescent="0.3">
      <c r="A51" s="55" t="s">
        <v>140</v>
      </c>
      <c r="B51" s="55" t="s">
        <v>141</v>
      </c>
      <c r="C51" s="55">
        <v>2146</v>
      </c>
      <c r="D51" s="56" t="s">
        <v>306</v>
      </c>
      <c r="E51" s="56" t="s">
        <v>307</v>
      </c>
      <c r="F51" s="55">
        <v>7</v>
      </c>
      <c r="G51" s="56" t="s">
        <v>308</v>
      </c>
      <c r="H51" s="57">
        <v>1960.9659999999999</v>
      </c>
      <c r="I51" s="55">
        <v>-24.5</v>
      </c>
      <c r="J51" s="57">
        <v>193.7</v>
      </c>
      <c r="K51" s="55">
        <v>5.3</v>
      </c>
      <c r="L51" s="55" t="s">
        <v>309</v>
      </c>
      <c r="M51" s="55" t="s">
        <v>218</v>
      </c>
      <c r="N51" s="55" t="s">
        <v>147</v>
      </c>
      <c r="O51" s="55" t="s">
        <v>148</v>
      </c>
      <c r="P51" s="55" t="s">
        <v>149</v>
      </c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  <c r="BV51" s="118"/>
      <c r="BW51" s="118"/>
      <c r="BX51" s="118"/>
      <c r="BY51" s="118"/>
      <c r="BZ51" s="118"/>
      <c r="CA51" s="118"/>
      <c r="CB51" s="118"/>
      <c r="CC51" s="118"/>
      <c r="CD51" s="118"/>
      <c r="CE51" s="118"/>
      <c r="CF51" s="118"/>
      <c r="CG51" s="118"/>
      <c r="CH51" s="118"/>
      <c r="CI51" s="118"/>
      <c r="CJ51" s="118"/>
      <c r="CK51" s="118"/>
      <c r="CL51" s="118"/>
      <c r="CM51" s="118"/>
      <c r="CN51" s="118"/>
      <c r="CO51" s="118"/>
      <c r="CP51" s="118"/>
      <c r="CQ51" s="118"/>
      <c r="CR51" s="118"/>
      <c r="CS51" s="118"/>
    </row>
    <row r="52" spans="1:113" x14ac:dyDescent="0.3">
      <c r="A52" s="55" t="s">
        <v>140</v>
      </c>
      <c r="B52" s="55" t="s">
        <v>141</v>
      </c>
      <c r="C52" s="55">
        <v>2148</v>
      </c>
      <c r="D52" s="56" t="s">
        <v>310</v>
      </c>
      <c r="E52" s="56" t="s">
        <v>311</v>
      </c>
      <c r="F52" s="55">
        <v>9</v>
      </c>
      <c r="G52" s="56" t="s">
        <v>312</v>
      </c>
      <c r="H52" s="57">
        <v>1961.0530000000001</v>
      </c>
      <c r="I52" s="55">
        <v>-25.5</v>
      </c>
      <c r="J52" s="57">
        <v>194.9</v>
      </c>
      <c r="K52" s="55">
        <v>5.4</v>
      </c>
      <c r="L52" s="55" t="s">
        <v>313</v>
      </c>
      <c r="M52" s="55" t="s">
        <v>173</v>
      </c>
      <c r="N52" s="55" t="s">
        <v>147</v>
      </c>
      <c r="O52" s="55" t="s">
        <v>148</v>
      </c>
      <c r="P52" s="55" t="s">
        <v>149</v>
      </c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</row>
    <row r="53" spans="1:113" x14ac:dyDescent="0.3">
      <c r="A53" s="55" t="s">
        <v>140</v>
      </c>
      <c r="B53" s="55" t="s">
        <v>141</v>
      </c>
      <c r="C53" s="55">
        <v>2149</v>
      </c>
      <c r="D53" s="56" t="s">
        <v>314</v>
      </c>
      <c r="E53" s="56" t="s">
        <v>315</v>
      </c>
      <c r="F53" s="55">
        <v>7</v>
      </c>
      <c r="G53" s="56" t="s">
        <v>316</v>
      </c>
      <c r="H53" s="57">
        <v>1961.1880000000001</v>
      </c>
      <c r="I53" s="55">
        <v>-24.9</v>
      </c>
      <c r="J53" s="57">
        <v>207.1</v>
      </c>
      <c r="K53" s="55">
        <v>6.2</v>
      </c>
      <c r="L53" s="55" t="s">
        <v>317</v>
      </c>
      <c r="M53" s="55" t="s">
        <v>318</v>
      </c>
      <c r="N53" s="55" t="s">
        <v>147</v>
      </c>
      <c r="O53" s="55" t="s">
        <v>148</v>
      </c>
      <c r="P53" s="55" t="s">
        <v>149</v>
      </c>
      <c r="AT53" s="1">
        <v>1</v>
      </c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</row>
    <row r="54" spans="1:113" x14ac:dyDescent="0.3">
      <c r="A54" s="55" t="s">
        <v>140</v>
      </c>
      <c r="B54" s="55" t="s">
        <v>141</v>
      </c>
      <c r="C54" s="55">
        <v>2150</v>
      </c>
      <c r="D54" s="56" t="s">
        <v>319</v>
      </c>
      <c r="E54" s="56" t="s">
        <v>320</v>
      </c>
      <c r="F54" s="55">
        <v>7</v>
      </c>
      <c r="G54" s="56" t="s">
        <v>321</v>
      </c>
      <c r="H54" s="57">
        <v>1961.2840000000001</v>
      </c>
      <c r="I54" s="55">
        <v>-25</v>
      </c>
      <c r="J54" s="57">
        <v>201.9</v>
      </c>
      <c r="K54" s="55">
        <v>5.4</v>
      </c>
      <c r="L54" s="55" t="s">
        <v>322</v>
      </c>
      <c r="M54" s="55" t="s">
        <v>173</v>
      </c>
      <c r="N54" s="55" t="s">
        <v>147</v>
      </c>
      <c r="O54" s="55" t="s">
        <v>148</v>
      </c>
      <c r="P54" s="55" t="s">
        <v>149</v>
      </c>
      <c r="AT54" s="1">
        <v>0.26</v>
      </c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  <c r="CL54" s="118"/>
      <c r="CM54" s="118"/>
      <c r="CN54" s="118"/>
      <c r="CO54" s="118"/>
      <c r="CP54" s="118"/>
      <c r="CQ54" s="118"/>
      <c r="CR54" s="118"/>
      <c r="CS54" s="118"/>
      <c r="DI54" s="1" t="s">
        <v>2150</v>
      </c>
    </row>
    <row r="55" spans="1:113" ht="15.6" x14ac:dyDescent="0.3">
      <c r="A55" s="55" t="s">
        <v>140</v>
      </c>
      <c r="B55" s="55" t="s">
        <v>141</v>
      </c>
      <c r="C55" s="55">
        <v>2151</v>
      </c>
      <c r="D55" s="56" t="s">
        <v>323</v>
      </c>
      <c r="E55" s="56" t="s">
        <v>324</v>
      </c>
      <c r="F55" s="55">
        <v>7</v>
      </c>
      <c r="G55" s="56" t="s">
        <v>325</v>
      </c>
      <c r="H55" s="57">
        <v>1961.3989999999999</v>
      </c>
      <c r="I55" s="55">
        <v>-26.3</v>
      </c>
      <c r="J55" s="57">
        <v>196.6</v>
      </c>
      <c r="K55" s="55">
        <v>5.4</v>
      </c>
      <c r="L55" s="55" t="s">
        <v>326</v>
      </c>
      <c r="M55" s="55" t="s">
        <v>173</v>
      </c>
      <c r="N55" s="55" t="s">
        <v>158</v>
      </c>
      <c r="O55" s="55" t="s">
        <v>148</v>
      </c>
      <c r="P55" s="55" t="s">
        <v>149</v>
      </c>
      <c r="AT55" s="1">
        <f>AT53-AT54</f>
        <v>0.74</v>
      </c>
      <c r="AU55" s="59">
        <f>AT55/AT54</f>
        <v>2.8461538461538458</v>
      </c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</row>
    <row r="56" spans="1:113" x14ac:dyDescent="0.3">
      <c r="A56" s="55" t="s">
        <v>140</v>
      </c>
      <c r="B56" s="55" t="s">
        <v>141</v>
      </c>
      <c r="C56" s="55">
        <v>2263</v>
      </c>
      <c r="D56" s="56" t="s">
        <v>327</v>
      </c>
      <c r="E56" s="56" t="s">
        <v>328</v>
      </c>
      <c r="F56" s="55">
        <v>8</v>
      </c>
      <c r="G56" s="56" t="s">
        <v>329</v>
      </c>
      <c r="H56" s="57">
        <v>1961.511</v>
      </c>
      <c r="I56" s="55">
        <v>-25.1</v>
      </c>
      <c r="J56" s="57">
        <v>198.4</v>
      </c>
      <c r="K56" s="55">
        <v>11.3</v>
      </c>
      <c r="L56" s="55" t="s">
        <v>330</v>
      </c>
      <c r="M56" s="55" t="s">
        <v>331</v>
      </c>
      <c r="N56" s="55" t="s">
        <v>158</v>
      </c>
      <c r="O56" s="55" t="s">
        <v>148</v>
      </c>
      <c r="P56" s="55" t="s">
        <v>149</v>
      </c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</row>
    <row r="57" spans="1:113" x14ac:dyDescent="0.3">
      <c r="A57" s="55" t="s">
        <v>140</v>
      </c>
      <c r="B57" s="55" t="s">
        <v>141</v>
      </c>
      <c r="C57" s="55">
        <v>2262</v>
      </c>
      <c r="D57" s="56" t="s">
        <v>332</v>
      </c>
      <c r="E57" s="56" t="s">
        <v>333</v>
      </c>
      <c r="F57" s="55">
        <v>7</v>
      </c>
      <c r="G57" s="56" t="s">
        <v>334</v>
      </c>
      <c r="H57" s="57">
        <v>1961.6320000000001</v>
      </c>
      <c r="I57" s="55">
        <v>-25.3</v>
      </c>
      <c r="J57" s="57">
        <v>197.9</v>
      </c>
      <c r="K57" s="55">
        <v>7.5</v>
      </c>
      <c r="L57" s="55" t="s">
        <v>335</v>
      </c>
      <c r="M57" s="55" t="s">
        <v>146</v>
      </c>
      <c r="N57" s="55" t="s">
        <v>147</v>
      </c>
      <c r="O57" s="55" t="s">
        <v>148</v>
      </c>
      <c r="P57" s="55" t="s">
        <v>149</v>
      </c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</row>
    <row r="58" spans="1:113" x14ac:dyDescent="0.3">
      <c r="A58" s="55" t="s">
        <v>140</v>
      </c>
      <c r="B58" s="55" t="s">
        <v>141</v>
      </c>
      <c r="C58" s="55">
        <v>2152</v>
      </c>
      <c r="D58" s="56" t="s">
        <v>336</v>
      </c>
      <c r="E58" s="56" t="s">
        <v>337</v>
      </c>
      <c r="F58" s="55">
        <v>7</v>
      </c>
      <c r="G58" s="56" t="s">
        <v>338</v>
      </c>
      <c r="H58" s="57">
        <v>1961.7550000000001</v>
      </c>
      <c r="I58" s="55">
        <v>-24.7</v>
      </c>
      <c r="J58" s="57">
        <v>182.9</v>
      </c>
      <c r="K58" s="55">
        <v>5.9</v>
      </c>
      <c r="L58" s="55" t="s">
        <v>339</v>
      </c>
      <c r="M58" s="55" t="s">
        <v>340</v>
      </c>
      <c r="N58" s="55" t="s">
        <v>158</v>
      </c>
      <c r="O58" s="55" t="s">
        <v>148</v>
      </c>
      <c r="P58" s="55" t="s">
        <v>149</v>
      </c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</row>
    <row r="59" spans="1:113" x14ac:dyDescent="0.3">
      <c r="A59" s="55" t="s">
        <v>140</v>
      </c>
      <c r="B59" s="55" t="s">
        <v>141</v>
      </c>
      <c r="C59" s="55">
        <v>2264</v>
      </c>
      <c r="D59" s="56" t="s">
        <v>341</v>
      </c>
      <c r="E59" s="56" t="s">
        <v>342</v>
      </c>
      <c r="F59" s="55">
        <v>8</v>
      </c>
      <c r="G59" s="56" t="s">
        <v>343</v>
      </c>
      <c r="H59" s="57">
        <v>1961.8620000000001</v>
      </c>
      <c r="I59" s="55">
        <v>-23.8</v>
      </c>
      <c r="J59" s="57">
        <v>237.2</v>
      </c>
      <c r="K59" s="55">
        <v>11.6</v>
      </c>
      <c r="L59" s="55" t="s">
        <v>344</v>
      </c>
      <c r="M59" s="55" t="s">
        <v>345</v>
      </c>
      <c r="N59" s="55" t="s">
        <v>147</v>
      </c>
      <c r="O59" s="55" t="s">
        <v>148</v>
      </c>
      <c r="P59" s="55" t="s">
        <v>149</v>
      </c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118"/>
      <c r="CA59" s="118"/>
      <c r="CB59" s="118"/>
      <c r="CC59" s="118"/>
      <c r="CD59" s="118"/>
      <c r="CE59" s="118"/>
      <c r="CF59" s="118"/>
      <c r="CG59" s="118"/>
      <c r="CH59" s="118"/>
      <c r="CI59" s="118"/>
      <c r="CJ59" s="118"/>
      <c r="CK59" s="118"/>
      <c r="CL59" s="118"/>
      <c r="CM59" s="118"/>
      <c r="CN59" s="118"/>
      <c r="CO59" s="118"/>
      <c r="CP59" s="118"/>
      <c r="CQ59" s="118"/>
      <c r="CR59" s="118"/>
      <c r="CS59" s="118"/>
    </row>
    <row r="60" spans="1:113" x14ac:dyDescent="0.3">
      <c r="A60" s="55" t="s">
        <v>140</v>
      </c>
      <c r="B60" s="55" t="s">
        <v>141</v>
      </c>
      <c r="C60" s="55">
        <v>2265</v>
      </c>
      <c r="D60" s="56" t="s">
        <v>346</v>
      </c>
      <c r="E60" s="56" t="s">
        <v>347</v>
      </c>
      <c r="F60" s="55">
        <v>7</v>
      </c>
      <c r="G60" s="56" t="s">
        <v>348</v>
      </c>
      <c r="H60" s="57">
        <v>1961.9659999999999</v>
      </c>
      <c r="I60" s="55">
        <v>-25.1</v>
      </c>
      <c r="J60" s="57">
        <v>227.3</v>
      </c>
      <c r="K60" s="55">
        <v>11.6</v>
      </c>
      <c r="L60" s="55" t="s">
        <v>349</v>
      </c>
      <c r="M60" s="55" t="s">
        <v>345</v>
      </c>
      <c r="N60" s="55" t="s">
        <v>147</v>
      </c>
      <c r="O60" s="55" t="s">
        <v>148</v>
      </c>
      <c r="P60" s="55" t="s">
        <v>149</v>
      </c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</row>
    <row r="61" spans="1:113" x14ac:dyDescent="0.3">
      <c r="A61" s="55" t="s">
        <v>140</v>
      </c>
      <c r="B61" s="55" t="s">
        <v>141</v>
      </c>
      <c r="C61" s="55">
        <v>2268</v>
      </c>
      <c r="D61" s="56" t="s">
        <v>350</v>
      </c>
      <c r="E61" s="56" t="s">
        <v>351</v>
      </c>
      <c r="F61" s="55">
        <v>8</v>
      </c>
      <c r="G61" s="56" t="s">
        <v>352</v>
      </c>
      <c r="H61" s="57">
        <v>1962.0509999999999</v>
      </c>
      <c r="I61" s="55">
        <v>-24.6</v>
      </c>
      <c r="J61" s="57">
        <v>197.4</v>
      </c>
      <c r="K61" s="55">
        <v>6</v>
      </c>
      <c r="L61" s="55" t="s">
        <v>353</v>
      </c>
      <c r="M61" s="55" t="s">
        <v>354</v>
      </c>
      <c r="N61" s="55" t="s">
        <v>147</v>
      </c>
      <c r="O61" s="55" t="s">
        <v>148</v>
      </c>
      <c r="P61" s="55" t="s">
        <v>149</v>
      </c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  <c r="BV61" s="118"/>
      <c r="BW61" s="118"/>
      <c r="BX61" s="118"/>
      <c r="BY61" s="118"/>
      <c r="BZ61" s="118"/>
      <c r="CA61" s="118"/>
      <c r="CB61" s="118"/>
      <c r="CC61" s="118"/>
      <c r="CD61" s="118"/>
      <c r="CE61" s="118"/>
      <c r="CF61" s="118"/>
      <c r="CG61" s="118"/>
      <c r="CH61" s="118"/>
      <c r="CI61" s="118"/>
      <c r="CJ61" s="118"/>
      <c r="CK61" s="118"/>
      <c r="CL61" s="118"/>
      <c r="CM61" s="118"/>
      <c r="CN61" s="118"/>
      <c r="CO61" s="118"/>
      <c r="CP61" s="118"/>
      <c r="CQ61" s="118"/>
      <c r="CR61" s="118"/>
      <c r="CS61" s="118"/>
    </row>
    <row r="62" spans="1:113" x14ac:dyDescent="0.3">
      <c r="A62" s="55" t="s">
        <v>140</v>
      </c>
      <c r="B62" s="55" t="s">
        <v>141</v>
      </c>
      <c r="C62" s="55">
        <v>2266</v>
      </c>
      <c r="D62" s="56" t="s">
        <v>355</v>
      </c>
      <c r="E62" s="56" t="s">
        <v>356</v>
      </c>
      <c r="F62" s="55">
        <v>7</v>
      </c>
      <c r="G62" s="56" t="s">
        <v>357</v>
      </c>
      <c r="H62" s="57">
        <v>1962.1659999999999</v>
      </c>
      <c r="I62" s="55">
        <v>-23.4</v>
      </c>
      <c r="J62" s="57">
        <v>207.3</v>
      </c>
      <c r="K62" s="55">
        <v>9</v>
      </c>
      <c r="L62" s="55" t="s">
        <v>358</v>
      </c>
      <c r="M62" s="55" t="s">
        <v>359</v>
      </c>
      <c r="N62" s="55" t="s">
        <v>147</v>
      </c>
      <c r="O62" s="55" t="s">
        <v>148</v>
      </c>
      <c r="P62" s="55" t="s">
        <v>149</v>
      </c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  <c r="BV62" s="118"/>
      <c r="BW62" s="118"/>
      <c r="BX62" s="118"/>
      <c r="BY62" s="118"/>
      <c r="BZ62" s="118"/>
      <c r="CA62" s="118"/>
      <c r="CB62" s="118"/>
      <c r="CC62" s="118"/>
      <c r="CD62" s="118"/>
      <c r="CE62" s="118"/>
      <c r="CF62" s="118"/>
      <c r="CG62" s="118"/>
      <c r="CH62" s="118"/>
      <c r="CI62" s="118"/>
      <c r="CJ62" s="118"/>
      <c r="CK62" s="118"/>
      <c r="CL62" s="118"/>
      <c r="CM62" s="118"/>
      <c r="CN62" s="118"/>
      <c r="CO62" s="118"/>
      <c r="CP62" s="118"/>
      <c r="CQ62" s="118"/>
      <c r="CR62" s="118"/>
      <c r="CS62" s="118"/>
    </row>
    <row r="63" spans="1:113" x14ac:dyDescent="0.3">
      <c r="A63" s="55" t="s">
        <v>140</v>
      </c>
      <c r="B63" s="55" t="s">
        <v>141</v>
      </c>
      <c r="C63" s="55">
        <v>2267</v>
      </c>
      <c r="D63" s="56" t="s">
        <v>360</v>
      </c>
      <c r="E63" s="56" t="s">
        <v>361</v>
      </c>
      <c r="F63" s="55">
        <v>12</v>
      </c>
      <c r="G63" s="56" t="s">
        <v>362</v>
      </c>
      <c r="H63" s="57">
        <v>1962.3140000000001</v>
      </c>
      <c r="I63" s="55">
        <v>-24.5</v>
      </c>
      <c r="J63" s="57">
        <v>214.3</v>
      </c>
      <c r="K63" s="55">
        <v>6.2</v>
      </c>
      <c r="L63" s="55" t="s">
        <v>363</v>
      </c>
      <c r="M63" s="55" t="s">
        <v>318</v>
      </c>
      <c r="N63" s="55" t="s">
        <v>147</v>
      </c>
      <c r="O63" s="55" t="s">
        <v>148</v>
      </c>
      <c r="P63" s="55" t="s">
        <v>149</v>
      </c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118"/>
      <c r="CA63" s="118"/>
      <c r="CB63" s="118"/>
      <c r="CC63" s="118"/>
      <c r="CD63" s="118"/>
      <c r="CE63" s="118"/>
      <c r="CF63" s="118"/>
      <c r="CG63" s="118"/>
      <c r="CH63" s="118"/>
      <c r="CI63" s="118"/>
      <c r="CJ63" s="118"/>
      <c r="CK63" s="118"/>
      <c r="CL63" s="118"/>
      <c r="CM63" s="118"/>
      <c r="CN63" s="118"/>
      <c r="CO63" s="118"/>
      <c r="CP63" s="118"/>
      <c r="CQ63" s="118"/>
      <c r="CR63" s="118"/>
      <c r="CS63" s="118"/>
    </row>
    <row r="64" spans="1:113" x14ac:dyDescent="0.3">
      <c r="A64" s="55" t="s">
        <v>140</v>
      </c>
      <c r="B64" s="55" t="s">
        <v>141</v>
      </c>
      <c r="C64" s="55">
        <v>2269</v>
      </c>
      <c r="D64" s="56" t="s">
        <v>364</v>
      </c>
      <c r="E64" s="56" t="s">
        <v>365</v>
      </c>
      <c r="F64" s="55">
        <v>7</v>
      </c>
      <c r="G64" s="56" t="s">
        <v>366</v>
      </c>
      <c r="H64" s="57">
        <v>1962.396</v>
      </c>
      <c r="I64" s="55">
        <v>-24.5</v>
      </c>
      <c r="J64" s="57">
        <v>189.4</v>
      </c>
      <c r="K64" s="55">
        <v>11.3</v>
      </c>
      <c r="L64" s="55" t="s">
        <v>367</v>
      </c>
      <c r="M64" s="55" t="s">
        <v>331</v>
      </c>
      <c r="N64" s="55" t="s">
        <v>147</v>
      </c>
      <c r="O64" s="55" t="s">
        <v>148</v>
      </c>
      <c r="P64" s="55" t="s">
        <v>149</v>
      </c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  <c r="CM64" s="118"/>
      <c r="CN64" s="118"/>
      <c r="CO64" s="118"/>
      <c r="CP64" s="118"/>
      <c r="CQ64" s="118"/>
      <c r="CR64" s="118"/>
      <c r="CS64" s="118"/>
    </row>
    <row r="65" spans="1:97" x14ac:dyDescent="0.3">
      <c r="A65" s="55" t="s">
        <v>140</v>
      </c>
      <c r="B65" s="55" t="s">
        <v>141</v>
      </c>
      <c r="C65" s="55">
        <v>2155</v>
      </c>
      <c r="D65" s="56" t="s">
        <v>368</v>
      </c>
      <c r="E65" s="56" t="s">
        <v>369</v>
      </c>
      <c r="F65" s="55">
        <v>8</v>
      </c>
      <c r="G65" s="56" t="s">
        <v>370</v>
      </c>
      <c r="H65" s="57">
        <v>1962.741</v>
      </c>
      <c r="I65" s="55">
        <v>-24.5</v>
      </c>
      <c r="J65" s="57">
        <v>233.5</v>
      </c>
      <c r="K65" s="55">
        <v>5.5</v>
      </c>
      <c r="L65" s="55" t="s">
        <v>371</v>
      </c>
      <c r="M65" s="55" t="s">
        <v>372</v>
      </c>
      <c r="N65" s="55" t="s">
        <v>147</v>
      </c>
      <c r="O65" s="55" t="s">
        <v>148</v>
      </c>
      <c r="P65" s="55" t="s">
        <v>149</v>
      </c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  <c r="BV65" s="118"/>
      <c r="BW65" s="118"/>
      <c r="BX65" s="118"/>
      <c r="BY65" s="118"/>
      <c r="BZ65" s="118"/>
      <c r="CA65" s="118"/>
      <c r="CB65" s="118"/>
      <c r="CC65" s="118"/>
      <c r="CD65" s="118"/>
      <c r="CE65" s="118"/>
      <c r="CF65" s="118"/>
      <c r="CG65" s="118"/>
      <c r="CH65" s="118"/>
      <c r="CI65" s="118"/>
      <c r="CJ65" s="118"/>
      <c r="CK65" s="118"/>
      <c r="CL65" s="118"/>
      <c r="CM65" s="118"/>
      <c r="CN65" s="118"/>
      <c r="CO65" s="118"/>
      <c r="CP65" s="118"/>
      <c r="CQ65" s="118"/>
      <c r="CR65" s="118"/>
      <c r="CS65" s="118"/>
    </row>
    <row r="66" spans="1:97" x14ac:dyDescent="0.3">
      <c r="A66" s="55" t="s">
        <v>140</v>
      </c>
      <c r="B66" s="55" t="s">
        <v>141</v>
      </c>
      <c r="C66" s="55">
        <v>2270</v>
      </c>
      <c r="D66" s="56" t="s">
        <v>373</v>
      </c>
      <c r="E66" s="56" t="s">
        <v>374</v>
      </c>
      <c r="F66" s="55">
        <v>8</v>
      </c>
      <c r="G66" s="56" t="s">
        <v>375</v>
      </c>
      <c r="H66" s="57">
        <v>1962.856</v>
      </c>
      <c r="I66" s="55">
        <v>-24</v>
      </c>
      <c r="J66" s="57">
        <v>250.5</v>
      </c>
      <c r="K66" s="55">
        <v>7.3</v>
      </c>
      <c r="L66" s="55" t="s">
        <v>376</v>
      </c>
      <c r="M66" s="55" t="s">
        <v>377</v>
      </c>
      <c r="N66" s="55" t="s">
        <v>158</v>
      </c>
      <c r="O66" s="55" t="s">
        <v>148</v>
      </c>
      <c r="P66" s="55" t="s">
        <v>149</v>
      </c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8"/>
      <c r="CA66" s="118"/>
      <c r="CB66" s="118"/>
      <c r="CC66" s="118"/>
      <c r="CD66" s="118"/>
      <c r="CE66" s="118"/>
      <c r="CF66" s="118"/>
      <c r="CG66" s="118"/>
      <c r="CH66" s="118"/>
      <c r="CI66" s="118"/>
      <c r="CJ66" s="118"/>
      <c r="CK66" s="118"/>
      <c r="CL66" s="118"/>
      <c r="CM66" s="118"/>
      <c r="CN66" s="118"/>
      <c r="CO66" s="118"/>
      <c r="CP66" s="118"/>
      <c r="CQ66" s="118"/>
      <c r="CR66" s="118"/>
      <c r="CS66" s="118"/>
    </row>
    <row r="67" spans="1:97" x14ac:dyDescent="0.3">
      <c r="A67" s="55" t="s">
        <v>140</v>
      </c>
      <c r="B67" s="55" t="s">
        <v>141</v>
      </c>
      <c r="C67" s="55">
        <v>2153</v>
      </c>
      <c r="D67" s="56" t="s">
        <v>378</v>
      </c>
      <c r="E67" s="56" t="s">
        <v>379</v>
      </c>
      <c r="F67" s="55">
        <v>7</v>
      </c>
      <c r="G67" s="56" t="s">
        <v>380</v>
      </c>
      <c r="H67" s="57">
        <v>1962.9690000000001</v>
      </c>
      <c r="I67" s="55">
        <v>-28.4</v>
      </c>
      <c r="J67" s="57">
        <v>266.60000000000002</v>
      </c>
      <c r="K67" s="55">
        <v>5</v>
      </c>
      <c r="L67" s="55" t="s">
        <v>381</v>
      </c>
      <c r="M67" s="55" t="s">
        <v>382</v>
      </c>
      <c r="N67" s="55" t="s">
        <v>147</v>
      </c>
      <c r="O67" s="55" t="s">
        <v>148</v>
      </c>
      <c r="P67" s="55" t="s">
        <v>149</v>
      </c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118"/>
      <c r="CA67" s="118"/>
      <c r="CB67" s="118"/>
      <c r="CC67" s="118"/>
      <c r="CD67" s="118"/>
      <c r="CE67" s="118"/>
      <c r="CF67" s="118"/>
      <c r="CG67" s="118"/>
      <c r="CH67" s="118"/>
      <c r="CI67" s="118"/>
      <c r="CJ67" s="118"/>
      <c r="CK67" s="118"/>
      <c r="CL67" s="118"/>
      <c r="CM67" s="118"/>
      <c r="CN67" s="118"/>
      <c r="CO67" s="118"/>
      <c r="CP67" s="118"/>
      <c r="CQ67" s="118"/>
      <c r="CR67" s="118"/>
      <c r="CS67" s="118"/>
    </row>
    <row r="68" spans="1:97" x14ac:dyDescent="0.3">
      <c r="A68" s="55" t="s">
        <v>140</v>
      </c>
      <c r="B68" s="55" t="s">
        <v>141</v>
      </c>
      <c r="C68" s="55">
        <v>2154</v>
      </c>
      <c r="D68" s="56" t="s">
        <v>383</v>
      </c>
      <c r="E68" s="56" t="s">
        <v>384</v>
      </c>
      <c r="F68" s="55">
        <v>8</v>
      </c>
      <c r="G68" s="56" t="s">
        <v>385</v>
      </c>
      <c r="H68" s="57">
        <v>1963.048</v>
      </c>
      <c r="I68" s="55">
        <v>-25.9</v>
      </c>
      <c r="J68" s="57">
        <v>265.5</v>
      </c>
      <c r="K68" s="55">
        <v>4.9000000000000004</v>
      </c>
      <c r="L68" s="55" t="s">
        <v>386</v>
      </c>
      <c r="M68" s="55" t="s">
        <v>180</v>
      </c>
      <c r="N68" s="55" t="s">
        <v>147</v>
      </c>
      <c r="O68" s="55" t="s">
        <v>148</v>
      </c>
      <c r="P68" s="55" t="s">
        <v>149</v>
      </c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118"/>
      <c r="CA68" s="118"/>
      <c r="CB68" s="118"/>
      <c r="CC68" s="118"/>
      <c r="CD68" s="118"/>
      <c r="CE68" s="118"/>
      <c r="CF68" s="118"/>
      <c r="CG68" s="118"/>
      <c r="CH68" s="118"/>
      <c r="CI68" s="118"/>
      <c r="CJ68" s="118"/>
      <c r="CK68" s="118"/>
      <c r="CL68" s="118"/>
      <c r="CM68" s="118"/>
      <c r="CN68" s="118"/>
      <c r="CO68" s="118"/>
      <c r="CP68" s="118"/>
      <c r="CQ68" s="118"/>
      <c r="CR68" s="118"/>
      <c r="CS68" s="118"/>
    </row>
    <row r="69" spans="1:97" x14ac:dyDescent="0.3">
      <c r="A69" s="55" t="s">
        <v>140</v>
      </c>
      <c r="B69" s="55" t="s">
        <v>141</v>
      </c>
      <c r="C69" s="55">
        <v>2156</v>
      </c>
      <c r="D69" s="56" t="s">
        <v>387</v>
      </c>
      <c r="E69" s="55" t="s">
        <v>151</v>
      </c>
      <c r="F69" s="55">
        <v>-999</v>
      </c>
      <c r="G69" s="56" t="s">
        <v>387</v>
      </c>
      <c r="H69" s="57">
        <v>1963.163</v>
      </c>
      <c r="I69" s="55">
        <v>-23.6</v>
      </c>
      <c r="J69" s="57">
        <v>269.7</v>
      </c>
      <c r="K69" s="55">
        <v>5.0999999999999996</v>
      </c>
      <c r="L69" s="55" t="s">
        <v>388</v>
      </c>
      <c r="M69" s="55" t="s">
        <v>246</v>
      </c>
      <c r="N69" s="55" t="s">
        <v>147</v>
      </c>
      <c r="O69" s="55" t="s">
        <v>148</v>
      </c>
      <c r="P69" s="55" t="s">
        <v>149</v>
      </c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18"/>
      <c r="BS69" s="118"/>
      <c r="BT69" s="118"/>
      <c r="BU69" s="118"/>
      <c r="BV69" s="118"/>
      <c r="BW69" s="118"/>
      <c r="BX69" s="118"/>
      <c r="BY69" s="118"/>
      <c r="BZ69" s="118"/>
      <c r="CA69" s="118"/>
      <c r="CB69" s="118"/>
      <c r="CC69" s="118"/>
      <c r="CD69" s="118"/>
      <c r="CE69" s="118"/>
      <c r="CF69" s="118"/>
      <c r="CG69" s="118"/>
      <c r="CH69" s="118"/>
      <c r="CI69" s="118"/>
      <c r="CJ69" s="118"/>
      <c r="CK69" s="118"/>
      <c r="CL69" s="118"/>
      <c r="CM69" s="118"/>
      <c r="CN69" s="118"/>
      <c r="CO69" s="118"/>
      <c r="CP69" s="118"/>
      <c r="CQ69" s="118"/>
      <c r="CR69" s="118"/>
      <c r="CS69" s="118"/>
    </row>
    <row r="70" spans="1:97" x14ac:dyDescent="0.3">
      <c r="A70" s="55" t="s">
        <v>140</v>
      </c>
      <c r="B70" s="55" t="s">
        <v>141</v>
      </c>
      <c r="C70" s="55">
        <v>2159</v>
      </c>
      <c r="D70" s="56" t="s">
        <v>387</v>
      </c>
      <c r="E70" s="55" t="s">
        <v>151</v>
      </c>
      <c r="F70" s="55">
        <v>-999</v>
      </c>
      <c r="G70" s="56" t="s">
        <v>387</v>
      </c>
      <c r="H70" s="57">
        <v>1963.163</v>
      </c>
      <c r="I70" s="55">
        <v>-23.6</v>
      </c>
      <c r="J70" s="57">
        <v>266.3</v>
      </c>
      <c r="K70" s="55">
        <v>4.9000000000000004</v>
      </c>
      <c r="L70" s="55" t="s">
        <v>389</v>
      </c>
      <c r="M70" s="55" t="s">
        <v>180</v>
      </c>
      <c r="N70" s="55" t="s">
        <v>158</v>
      </c>
      <c r="O70" s="55" t="s">
        <v>148</v>
      </c>
      <c r="P70" s="55" t="s">
        <v>149</v>
      </c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118"/>
      <c r="CA70" s="118"/>
      <c r="CB70" s="118"/>
      <c r="CC70" s="118"/>
      <c r="CD70" s="118"/>
      <c r="CE70" s="118"/>
      <c r="CF70" s="118"/>
      <c r="CG70" s="118"/>
      <c r="CH70" s="118"/>
      <c r="CI70" s="118"/>
      <c r="CJ70" s="118"/>
      <c r="CK70" s="118"/>
      <c r="CL70" s="118"/>
      <c r="CM70" s="118"/>
      <c r="CN70" s="118"/>
      <c r="CO70" s="118"/>
      <c r="CP70" s="118"/>
      <c r="CQ70" s="118"/>
      <c r="CR70" s="118"/>
      <c r="CS70" s="118"/>
    </row>
    <row r="71" spans="1:97" x14ac:dyDescent="0.3">
      <c r="A71" s="55" t="s">
        <v>140</v>
      </c>
      <c r="B71" s="55" t="s">
        <v>141</v>
      </c>
      <c r="C71" s="55">
        <v>2160</v>
      </c>
      <c r="D71" s="56" t="s">
        <v>390</v>
      </c>
      <c r="E71" s="56" t="s">
        <v>391</v>
      </c>
      <c r="F71" s="55">
        <v>10</v>
      </c>
      <c r="G71" s="56" t="s">
        <v>392</v>
      </c>
      <c r="H71" s="57">
        <v>1963.2840000000001</v>
      </c>
      <c r="I71" s="55">
        <v>-23.5</v>
      </c>
      <c r="J71" s="57">
        <v>280.89999999999998</v>
      </c>
      <c r="K71" s="55">
        <v>4.9000000000000004</v>
      </c>
      <c r="L71" s="55" t="s">
        <v>393</v>
      </c>
      <c r="M71" s="55" t="s">
        <v>180</v>
      </c>
      <c r="N71" s="55" t="s">
        <v>147</v>
      </c>
      <c r="O71" s="55" t="s">
        <v>148</v>
      </c>
      <c r="P71" s="55" t="s">
        <v>149</v>
      </c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  <c r="BV71" s="118"/>
      <c r="BW71" s="118"/>
      <c r="BX71" s="118"/>
      <c r="BY71" s="118"/>
      <c r="BZ71" s="118"/>
      <c r="CA71" s="118"/>
      <c r="CB71" s="118"/>
      <c r="CC71" s="118"/>
      <c r="CD71" s="118"/>
      <c r="CE71" s="118"/>
      <c r="CF71" s="118"/>
      <c r="CG71" s="118"/>
      <c r="CH71" s="118"/>
      <c r="CI71" s="118"/>
      <c r="CJ71" s="118"/>
      <c r="CK71" s="118"/>
      <c r="CL71" s="118"/>
      <c r="CM71" s="118"/>
      <c r="CN71" s="118"/>
      <c r="CO71" s="118"/>
      <c r="CP71" s="118"/>
      <c r="CQ71" s="118"/>
      <c r="CR71" s="118"/>
      <c r="CS71" s="118"/>
    </row>
    <row r="72" spans="1:97" x14ac:dyDescent="0.3">
      <c r="A72" s="55" t="s">
        <v>140</v>
      </c>
      <c r="B72" s="55" t="s">
        <v>141</v>
      </c>
      <c r="C72" s="55">
        <v>2157</v>
      </c>
      <c r="D72" s="56" t="s">
        <v>390</v>
      </c>
      <c r="E72" s="56" t="s">
        <v>391</v>
      </c>
      <c r="F72" s="55">
        <v>10</v>
      </c>
      <c r="G72" s="56" t="s">
        <v>392</v>
      </c>
      <c r="H72" s="57">
        <v>1963.2840000000001</v>
      </c>
      <c r="I72" s="55">
        <v>-23.5</v>
      </c>
      <c r="J72" s="57">
        <v>284.3</v>
      </c>
      <c r="K72" s="55">
        <v>5.0999999999999996</v>
      </c>
      <c r="L72" s="55" t="s">
        <v>394</v>
      </c>
      <c r="M72" s="55" t="s">
        <v>246</v>
      </c>
      <c r="N72" s="55" t="s">
        <v>147</v>
      </c>
      <c r="O72" s="55" t="s">
        <v>148</v>
      </c>
      <c r="P72" s="55" t="s">
        <v>149</v>
      </c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8"/>
      <c r="CE72" s="118"/>
      <c r="CF72" s="118"/>
      <c r="CG72" s="118"/>
      <c r="CH72" s="118"/>
      <c r="CI72" s="118"/>
      <c r="CJ72" s="118"/>
      <c r="CK72" s="118"/>
      <c r="CL72" s="118"/>
      <c r="CM72" s="118"/>
      <c r="CN72" s="118"/>
      <c r="CO72" s="118"/>
      <c r="CP72" s="118"/>
      <c r="CQ72" s="118"/>
      <c r="CR72" s="118"/>
      <c r="CS72" s="118"/>
    </row>
    <row r="73" spans="1:97" x14ac:dyDescent="0.3">
      <c r="A73" s="55" t="s">
        <v>140</v>
      </c>
      <c r="B73" s="55" t="s">
        <v>141</v>
      </c>
      <c r="C73" s="55">
        <v>2163</v>
      </c>
      <c r="D73" s="56" t="s">
        <v>395</v>
      </c>
      <c r="E73" s="56" t="s">
        <v>396</v>
      </c>
      <c r="F73" s="55">
        <v>7</v>
      </c>
      <c r="G73" s="56" t="s">
        <v>397</v>
      </c>
      <c r="H73" s="57">
        <v>1963.3989999999999</v>
      </c>
      <c r="I73" s="55">
        <v>-24.2</v>
      </c>
      <c r="J73" s="57">
        <v>313.2</v>
      </c>
      <c r="K73" s="55">
        <v>5.4</v>
      </c>
      <c r="L73" s="55" t="s">
        <v>398</v>
      </c>
      <c r="M73" s="55" t="s">
        <v>173</v>
      </c>
      <c r="N73" s="55" t="s">
        <v>147</v>
      </c>
      <c r="O73" s="55" t="s">
        <v>148</v>
      </c>
      <c r="P73" s="55" t="s">
        <v>149</v>
      </c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/>
      <c r="CF73" s="118"/>
      <c r="CG73" s="118"/>
      <c r="CH73" s="118"/>
      <c r="CI73" s="118"/>
      <c r="CJ73" s="118"/>
      <c r="CK73" s="118"/>
      <c r="CL73" s="118"/>
      <c r="CM73" s="118"/>
      <c r="CN73" s="118"/>
      <c r="CO73" s="118"/>
      <c r="CP73" s="118"/>
      <c r="CQ73" s="118"/>
      <c r="CR73" s="118"/>
      <c r="CS73" s="118"/>
    </row>
    <row r="74" spans="1:97" x14ac:dyDescent="0.3">
      <c r="A74" s="55" t="s">
        <v>140</v>
      </c>
      <c r="B74" s="55" t="s">
        <v>141</v>
      </c>
      <c r="C74" s="55">
        <v>2161</v>
      </c>
      <c r="D74" s="56" t="s">
        <v>399</v>
      </c>
      <c r="E74" s="56" t="s">
        <v>400</v>
      </c>
      <c r="F74" s="55">
        <v>7</v>
      </c>
      <c r="G74" s="56" t="s">
        <v>401</v>
      </c>
      <c r="H74" s="57">
        <v>1963.511</v>
      </c>
      <c r="I74" s="55">
        <v>-24.7</v>
      </c>
      <c r="J74" s="57">
        <v>331</v>
      </c>
      <c r="K74" s="55">
        <v>5.5</v>
      </c>
      <c r="L74" s="55" t="s">
        <v>402</v>
      </c>
      <c r="M74" s="55" t="s">
        <v>372</v>
      </c>
      <c r="N74" s="55" t="s">
        <v>158</v>
      </c>
      <c r="O74" s="55" t="s">
        <v>148</v>
      </c>
      <c r="P74" s="55" t="s">
        <v>149</v>
      </c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  <c r="CB74" s="118"/>
      <c r="CC74" s="118"/>
      <c r="CD74" s="118"/>
      <c r="CE74" s="118"/>
      <c r="CF74" s="118"/>
      <c r="CG74" s="118"/>
      <c r="CH74" s="118"/>
      <c r="CI74" s="118"/>
      <c r="CJ74" s="118"/>
      <c r="CK74" s="118"/>
      <c r="CL74" s="118"/>
      <c r="CM74" s="118"/>
      <c r="CN74" s="118"/>
      <c r="CO74" s="118"/>
      <c r="CP74" s="118"/>
      <c r="CQ74" s="118"/>
      <c r="CR74" s="118"/>
      <c r="CS74" s="118"/>
    </row>
    <row r="75" spans="1:97" x14ac:dyDescent="0.3">
      <c r="A75" s="55" t="s">
        <v>140</v>
      </c>
      <c r="B75" s="55" t="s">
        <v>141</v>
      </c>
      <c r="C75" s="55">
        <v>2162</v>
      </c>
      <c r="D75" s="56" t="s">
        <v>403</v>
      </c>
      <c r="E75" s="56" t="s">
        <v>404</v>
      </c>
      <c r="F75" s="55">
        <v>7</v>
      </c>
      <c r="G75" s="56" t="s">
        <v>405</v>
      </c>
      <c r="H75" s="57">
        <v>1963.626</v>
      </c>
      <c r="I75" s="55">
        <v>-24.7</v>
      </c>
      <c r="J75" s="57">
        <v>355.5</v>
      </c>
      <c r="K75" s="55">
        <v>5.7</v>
      </c>
      <c r="L75" s="55" t="s">
        <v>406</v>
      </c>
      <c r="M75" s="55" t="s">
        <v>407</v>
      </c>
      <c r="N75" s="55" t="s">
        <v>158</v>
      </c>
      <c r="O75" s="55" t="s">
        <v>148</v>
      </c>
      <c r="P75" s="55" t="s">
        <v>149</v>
      </c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18"/>
      <c r="BY75" s="118"/>
      <c r="BZ75" s="118"/>
      <c r="CA75" s="118"/>
      <c r="CB75" s="118"/>
      <c r="CC75" s="118"/>
      <c r="CD75" s="118"/>
      <c r="CE75" s="118"/>
      <c r="CF75" s="118"/>
      <c r="CG75" s="118"/>
      <c r="CH75" s="118"/>
      <c r="CI75" s="118"/>
      <c r="CJ75" s="118"/>
      <c r="CK75" s="118"/>
      <c r="CL75" s="118"/>
      <c r="CM75" s="118"/>
      <c r="CN75" s="118"/>
      <c r="CO75" s="118"/>
      <c r="CP75" s="118"/>
      <c r="CQ75" s="118"/>
      <c r="CR75" s="118"/>
      <c r="CS75" s="118"/>
    </row>
    <row r="76" spans="1:97" x14ac:dyDescent="0.3">
      <c r="A76" s="55" t="s">
        <v>140</v>
      </c>
      <c r="B76" s="55" t="s">
        <v>141</v>
      </c>
      <c r="C76" s="55">
        <v>2164</v>
      </c>
      <c r="D76" s="56" t="s">
        <v>408</v>
      </c>
      <c r="E76" s="56" t="s">
        <v>409</v>
      </c>
      <c r="F76" s="55">
        <v>7</v>
      </c>
      <c r="G76" s="56" t="s">
        <v>410</v>
      </c>
      <c r="H76" s="57">
        <v>1963.7439999999999</v>
      </c>
      <c r="I76" s="55">
        <v>-23.7</v>
      </c>
      <c r="J76" s="57">
        <v>405.1</v>
      </c>
      <c r="K76" s="55">
        <v>5.4</v>
      </c>
      <c r="L76" s="55" t="s">
        <v>411</v>
      </c>
      <c r="M76" s="55" t="s">
        <v>173</v>
      </c>
      <c r="N76" s="55" t="s">
        <v>158</v>
      </c>
      <c r="O76" s="55" t="s">
        <v>148</v>
      </c>
      <c r="P76" s="55" t="s">
        <v>149</v>
      </c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</row>
    <row r="77" spans="1:97" x14ac:dyDescent="0.3">
      <c r="A77" s="55" t="s">
        <v>140</v>
      </c>
      <c r="B77" s="55" t="s">
        <v>141</v>
      </c>
      <c r="C77" s="55">
        <v>2165</v>
      </c>
      <c r="D77" s="56" t="s">
        <v>412</v>
      </c>
      <c r="E77" s="56" t="s">
        <v>413</v>
      </c>
      <c r="F77" s="55">
        <v>7</v>
      </c>
      <c r="G77" s="56" t="s">
        <v>414</v>
      </c>
      <c r="H77" s="57">
        <v>1963.8589999999999</v>
      </c>
      <c r="I77" s="55">
        <v>-24.7</v>
      </c>
      <c r="J77" s="57">
        <v>374.8</v>
      </c>
      <c r="K77" s="55">
        <v>5.6</v>
      </c>
      <c r="L77" s="55" t="s">
        <v>415</v>
      </c>
      <c r="M77" s="55" t="s">
        <v>416</v>
      </c>
      <c r="N77" s="55" t="s">
        <v>147</v>
      </c>
      <c r="O77" s="55" t="s">
        <v>148</v>
      </c>
      <c r="P77" s="55" t="s">
        <v>149</v>
      </c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18"/>
      <c r="BY77" s="118"/>
      <c r="BZ77" s="118"/>
      <c r="CA77" s="118"/>
      <c r="CB77" s="118"/>
      <c r="CC77" s="118"/>
      <c r="CD77" s="118"/>
      <c r="CE77" s="118"/>
      <c r="CF77" s="118"/>
      <c r="CG77" s="118"/>
      <c r="CH77" s="118"/>
      <c r="CI77" s="118"/>
      <c r="CJ77" s="118"/>
      <c r="CK77" s="118"/>
      <c r="CL77" s="118"/>
      <c r="CM77" s="118"/>
      <c r="CN77" s="118"/>
      <c r="CO77" s="118"/>
      <c r="CP77" s="118"/>
      <c r="CQ77" s="118"/>
      <c r="CR77" s="118"/>
      <c r="CS77" s="118"/>
    </row>
    <row r="78" spans="1:97" x14ac:dyDescent="0.3">
      <c r="A78" s="55" t="s">
        <v>140</v>
      </c>
      <c r="B78" s="55" t="s">
        <v>141</v>
      </c>
      <c r="C78" s="55">
        <v>2166</v>
      </c>
      <c r="D78" s="56" t="s">
        <v>417</v>
      </c>
      <c r="E78" s="56" t="s">
        <v>418</v>
      </c>
      <c r="F78" s="55">
        <v>7</v>
      </c>
      <c r="G78" s="56" t="s">
        <v>419</v>
      </c>
      <c r="H78" s="57">
        <v>1963.9690000000001</v>
      </c>
      <c r="I78" s="55">
        <v>-24.7</v>
      </c>
      <c r="J78" s="57">
        <v>429.5</v>
      </c>
      <c r="K78" s="55">
        <v>5.3</v>
      </c>
      <c r="L78" s="55" t="s">
        <v>420</v>
      </c>
      <c r="M78" s="55" t="s">
        <v>218</v>
      </c>
      <c r="N78" s="55" t="s">
        <v>147</v>
      </c>
      <c r="O78" s="55" t="s">
        <v>148</v>
      </c>
      <c r="P78" s="55" t="s">
        <v>149</v>
      </c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18"/>
      <c r="BY78" s="118"/>
      <c r="BZ78" s="118"/>
      <c r="CA78" s="118"/>
      <c r="CB78" s="118"/>
      <c r="CC78" s="118"/>
      <c r="CD78" s="118"/>
      <c r="CE78" s="118"/>
      <c r="CF78" s="118"/>
      <c r="CG78" s="118"/>
      <c r="CH78" s="118"/>
      <c r="CI78" s="118"/>
      <c r="CJ78" s="118"/>
      <c r="CK78" s="118"/>
      <c r="CL78" s="118"/>
      <c r="CM78" s="118"/>
      <c r="CN78" s="118"/>
      <c r="CO78" s="118"/>
      <c r="CP78" s="118"/>
      <c r="CQ78" s="118"/>
      <c r="CR78" s="118"/>
      <c r="CS78" s="118"/>
    </row>
    <row r="79" spans="1:97" x14ac:dyDescent="0.3">
      <c r="A79" s="55" t="s">
        <v>140</v>
      </c>
      <c r="B79" s="55" t="s">
        <v>141</v>
      </c>
      <c r="C79" s="55">
        <v>2167</v>
      </c>
      <c r="D79" s="56" t="s">
        <v>421</v>
      </c>
      <c r="E79" s="56" t="s">
        <v>422</v>
      </c>
      <c r="F79" s="55">
        <v>8</v>
      </c>
      <c r="G79" s="56" t="s">
        <v>423</v>
      </c>
      <c r="H79" s="57">
        <v>1964.0450000000001</v>
      </c>
      <c r="I79" s="55">
        <v>-23.1</v>
      </c>
      <c r="J79" s="57">
        <v>445.7</v>
      </c>
      <c r="K79" s="55">
        <v>5.4</v>
      </c>
      <c r="L79" s="55" t="s">
        <v>424</v>
      </c>
      <c r="M79" s="55" t="s">
        <v>173</v>
      </c>
      <c r="N79" s="55" t="s">
        <v>147</v>
      </c>
      <c r="O79" s="55" t="s">
        <v>148</v>
      </c>
      <c r="P79" s="55" t="s">
        <v>149</v>
      </c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  <c r="BV79" s="118"/>
      <c r="BW79" s="118"/>
      <c r="BX79" s="118"/>
      <c r="BY79" s="118"/>
      <c r="BZ79" s="118"/>
      <c r="CA79" s="118"/>
      <c r="CB79" s="118"/>
      <c r="CC79" s="118"/>
      <c r="CD79" s="118"/>
      <c r="CE79" s="118"/>
      <c r="CF79" s="118"/>
      <c r="CG79" s="118"/>
      <c r="CH79" s="118"/>
      <c r="CI79" s="118"/>
      <c r="CJ79" s="118"/>
      <c r="CK79" s="118"/>
      <c r="CL79" s="118"/>
      <c r="CM79" s="118"/>
      <c r="CN79" s="118"/>
      <c r="CO79" s="118"/>
      <c r="CP79" s="118"/>
      <c r="CQ79" s="118"/>
      <c r="CR79" s="118"/>
      <c r="CS79" s="118"/>
    </row>
    <row r="80" spans="1:97" x14ac:dyDescent="0.3">
      <c r="A80" s="55" t="s">
        <v>140</v>
      </c>
      <c r="B80" s="55" t="s">
        <v>141</v>
      </c>
      <c r="C80" s="55">
        <v>2168</v>
      </c>
      <c r="D80" s="56" t="s">
        <v>425</v>
      </c>
      <c r="E80" s="56" t="s">
        <v>426</v>
      </c>
      <c r="F80" s="55">
        <v>7</v>
      </c>
      <c r="G80" s="56" t="s">
        <v>427</v>
      </c>
      <c r="H80" s="57">
        <v>1964.165</v>
      </c>
      <c r="I80" s="55">
        <v>-22.8</v>
      </c>
      <c r="J80" s="57">
        <v>472.5</v>
      </c>
      <c r="K80" s="55">
        <v>5.9</v>
      </c>
      <c r="L80" s="55" t="s">
        <v>428</v>
      </c>
      <c r="M80" s="55" t="s">
        <v>340</v>
      </c>
      <c r="N80" s="55" t="s">
        <v>147</v>
      </c>
      <c r="O80" s="55" t="s">
        <v>148</v>
      </c>
      <c r="P80" s="55" t="s">
        <v>149</v>
      </c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  <c r="BV80" s="118"/>
      <c r="BW80" s="118"/>
      <c r="BX80" s="118"/>
      <c r="BY80" s="118"/>
      <c r="BZ80" s="118"/>
      <c r="CA80" s="118"/>
      <c r="CB80" s="118"/>
      <c r="CC80" s="118"/>
      <c r="CD80" s="118"/>
      <c r="CE80" s="118"/>
      <c r="CF80" s="118"/>
      <c r="CG80" s="118"/>
      <c r="CH80" s="118"/>
      <c r="CI80" s="118"/>
      <c r="CJ80" s="118"/>
      <c r="CK80" s="118"/>
      <c r="CL80" s="118"/>
      <c r="CM80" s="118"/>
      <c r="CN80" s="118"/>
      <c r="CO80" s="118"/>
      <c r="CP80" s="118"/>
      <c r="CQ80" s="118"/>
      <c r="CR80" s="118"/>
      <c r="CS80" s="118"/>
    </row>
    <row r="81" spans="1:97" x14ac:dyDescent="0.3">
      <c r="A81" s="55" t="s">
        <v>140</v>
      </c>
      <c r="B81" s="55" t="s">
        <v>141</v>
      </c>
      <c r="C81" s="55">
        <v>2169</v>
      </c>
      <c r="D81" s="56" t="s">
        <v>429</v>
      </c>
      <c r="E81" s="56" t="s">
        <v>430</v>
      </c>
      <c r="F81" s="55">
        <v>8</v>
      </c>
      <c r="G81" s="56" t="s">
        <v>431</v>
      </c>
      <c r="H81" s="57">
        <v>1964.277</v>
      </c>
      <c r="I81" s="55">
        <v>-23.7</v>
      </c>
      <c r="J81" s="57">
        <v>500.2</v>
      </c>
      <c r="K81" s="55">
        <v>6</v>
      </c>
      <c r="L81" s="55" t="s">
        <v>432</v>
      </c>
      <c r="M81" s="55" t="s">
        <v>354</v>
      </c>
      <c r="N81" s="55" t="s">
        <v>158</v>
      </c>
      <c r="O81" s="55" t="s">
        <v>148</v>
      </c>
      <c r="P81" s="55" t="s">
        <v>149</v>
      </c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  <c r="BV81" s="118"/>
      <c r="BW81" s="118"/>
      <c r="BX81" s="118"/>
      <c r="BY81" s="118"/>
      <c r="BZ81" s="118"/>
      <c r="CA81" s="118"/>
      <c r="CB81" s="118"/>
      <c r="CC81" s="118"/>
      <c r="CD81" s="118"/>
      <c r="CE81" s="118"/>
      <c r="CF81" s="118"/>
      <c r="CG81" s="118"/>
      <c r="CH81" s="118"/>
      <c r="CI81" s="118"/>
      <c r="CJ81" s="118"/>
      <c r="CK81" s="118"/>
      <c r="CL81" s="118"/>
      <c r="CM81" s="118"/>
      <c r="CN81" s="118"/>
      <c r="CO81" s="118"/>
      <c r="CP81" s="118"/>
      <c r="CQ81" s="118"/>
      <c r="CR81" s="118"/>
      <c r="CS81" s="118"/>
    </row>
    <row r="82" spans="1:97" x14ac:dyDescent="0.3">
      <c r="A82" s="55" t="s">
        <v>140</v>
      </c>
      <c r="B82" s="55" t="s">
        <v>141</v>
      </c>
      <c r="C82" s="55">
        <v>2170</v>
      </c>
      <c r="D82" s="56" t="s">
        <v>433</v>
      </c>
      <c r="E82" s="56" t="s">
        <v>434</v>
      </c>
      <c r="F82" s="55">
        <v>7</v>
      </c>
      <c r="G82" s="56" t="s">
        <v>435</v>
      </c>
      <c r="H82" s="57">
        <v>1964.3920000000001</v>
      </c>
      <c r="I82" s="55">
        <v>-25.9</v>
      </c>
      <c r="J82" s="57">
        <v>498.2</v>
      </c>
      <c r="K82" s="55">
        <v>5.8</v>
      </c>
      <c r="L82" s="55" t="s">
        <v>436</v>
      </c>
      <c r="M82" s="55" t="s">
        <v>163</v>
      </c>
      <c r="N82" s="55" t="s">
        <v>158</v>
      </c>
      <c r="O82" s="55" t="s">
        <v>148</v>
      </c>
      <c r="P82" s="55" t="s">
        <v>149</v>
      </c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  <c r="CB82" s="118"/>
      <c r="CC82" s="118"/>
      <c r="CD82" s="118"/>
      <c r="CE82" s="118"/>
      <c r="CF82" s="118"/>
      <c r="CG82" s="118"/>
      <c r="CH82" s="118"/>
      <c r="CI82" s="118"/>
      <c r="CJ82" s="118"/>
      <c r="CK82" s="118"/>
      <c r="CL82" s="118"/>
      <c r="CM82" s="118"/>
      <c r="CN82" s="118"/>
      <c r="CO82" s="118"/>
      <c r="CP82" s="118"/>
      <c r="CQ82" s="118"/>
      <c r="CR82" s="118"/>
      <c r="CS82" s="118"/>
    </row>
    <row r="83" spans="1:97" x14ac:dyDescent="0.3">
      <c r="A83" s="55" t="s">
        <v>140</v>
      </c>
      <c r="B83" s="55" t="s">
        <v>141</v>
      </c>
      <c r="C83" s="55">
        <v>2171</v>
      </c>
      <c r="D83" s="56" t="s">
        <v>437</v>
      </c>
      <c r="E83" s="56" t="s">
        <v>438</v>
      </c>
      <c r="F83" s="55">
        <v>7</v>
      </c>
      <c r="G83" s="56" t="s">
        <v>439</v>
      </c>
      <c r="H83" s="57">
        <v>1964.5039999999999</v>
      </c>
      <c r="I83" s="55">
        <v>-24.7</v>
      </c>
      <c r="J83" s="57">
        <v>542.29999999999995</v>
      </c>
      <c r="K83" s="55">
        <v>5.8</v>
      </c>
      <c r="L83" s="55" t="s">
        <v>440</v>
      </c>
      <c r="M83" s="55" t="s">
        <v>163</v>
      </c>
      <c r="N83" s="55" t="s">
        <v>158</v>
      </c>
      <c r="O83" s="55" t="s">
        <v>148</v>
      </c>
      <c r="P83" s="55" t="s">
        <v>149</v>
      </c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118"/>
      <c r="BV83" s="118"/>
      <c r="BW83" s="118"/>
      <c r="BX83" s="118"/>
      <c r="BY83" s="118"/>
      <c r="BZ83" s="118"/>
      <c r="CA83" s="118"/>
      <c r="CB83" s="118"/>
      <c r="CC83" s="118"/>
      <c r="CD83" s="118"/>
      <c r="CE83" s="118"/>
      <c r="CF83" s="118"/>
      <c r="CG83" s="118"/>
      <c r="CH83" s="118"/>
      <c r="CI83" s="118"/>
      <c r="CJ83" s="118"/>
      <c r="CK83" s="118"/>
      <c r="CL83" s="118"/>
      <c r="CM83" s="118"/>
      <c r="CN83" s="118"/>
      <c r="CO83" s="118"/>
      <c r="CP83" s="118"/>
      <c r="CQ83" s="118"/>
      <c r="CR83" s="118"/>
      <c r="CS83" s="118"/>
    </row>
    <row r="84" spans="1:97" x14ac:dyDescent="0.3">
      <c r="A84" s="55" t="s">
        <v>140</v>
      </c>
      <c r="B84" s="55" t="s">
        <v>141</v>
      </c>
      <c r="C84" s="55">
        <v>2173</v>
      </c>
      <c r="D84" s="56" t="s">
        <v>441</v>
      </c>
      <c r="E84" s="56" t="s">
        <v>442</v>
      </c>
      <c r="F84" s="55">
        <v>6</v>
      </c>
      <c r="G84" s="56" t="s">
        <v>443</v>
      </c>
      <c r="H84" s="57">
        <v>1964.6220000000001</v>
      </c>
      <c r="I84" s="55">
        <v>-24.6</v>
      </c>
      <c r="J84" s="57">
        <v>567.5</v>
      </c>
      <c r="K84" s="55">
        <v>6.2</v>
      </c>
      <c r="L84" s="55" t="s">
        <v>444</v>
      </c>
      <c r="M84" s="55" t="s">
        <v>318</v>
      </c>
      <c r="N84" s="55" t="s">
        <v>158</v>
      </c>
      <c r="O84" s="55" t="s">
        <v>148</v>
      </c>
      <c r="P84" s="55" t="s">
        <v>149</v>
      </c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8"/>
      <c r="BW84" s="118"/>
      <c r="BX84" s="118"/>
      <c r="BY84" s="118"/>
      <c r="BZ84" s="118"/>
      <c r="CA84" s="118"/>
      <c r="CB84" s="118"/>
      <c r="CC84" s="118"/>
      <c r="CD84" s="118"/>
      <c r="CE84" s="118"/>
      <c r="CF84" s="118"/>
      <c r="CG84" s="118"/>
      <c r="CH84" s="118"/>
      <c r="CI84" s="118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</row>
    <row r="85" spans="1:97" x14ac:dyDescent="0.3">
      <c r="A85" s="55" t="s">
        <v>140</v>
      </c>
      <c r="B85" s="55" t="s">
        <v>141</v>
      </c>
      <c r="C85" s="55">
        <v>2172</v>
      </c>
      <c r="D85" s="56" t="s">
        <v>445</v>
      </c>
      <c r="E85" s="56" t="s">
        <v>446</v>
      </c>
      <c r="F85" s="55">
        <v>7</v>
      </c>
      <c r="G85" s="56" t="s">
        <v>447</v>
      </c>
      <c r="H85" s="57">
        <v>1964.7560000000001</v>
      </c>
      <c r="I85" s="55">
        <v>-25.4</v>
      </c>
      <c r="J85" s="57">
        <v>506.9</v>
      </c>
      <c r="K85" s="55">
        <v>5.8</v>
      </c>
      <c r="L85" s="55" t="s">
        <v>448</v>
      </c>
      <c r="M85" s="55" t="s">
        <v>163</v>
      </c>
      <c r="N85" s="55" t="s">
        <v>158</v>
      </c>
      <c r="O85" s="55" t="s">
        <v>148</v>
      </c>
      <c r="P85" s="55" t="s">
        <v>149</v>
      </c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8"/>
      <c r="BW85" s="118"/>
      <c r="BX85" s="118"/>
      <c r="BY85" s="118"/>
      <c r="BZ85" s="118"/>
      <c r="CA85" s="118"/>
      <c r="CB85" s="118"/>
      <c r="CC85" s="118"/>
      <c r="CD85" s="118"/>
      <c r="CE85" s="118"/>
      <c r="CF85" s="118"/>
      <c r="CG85" s="118"/>
      <c r="CH85" s="118"/>
      <c r="CI85" s="118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</row>
    <row r="86" spans="1:97" x14ac:dyDescent="0.3">
      <c r="A86" s="55" t="s">
        <v>140</v>
      </c>
      <c r="B86" s="55" t="s">
        <v>141</v>
      </c>
      <c r="C86" s="55">
        <v>2174</v>
      </c>
      <c r="D86" s="56" t="s">
        <v>449</v>
      </c>
      <c r="E86" s="56" t="s">
        <v>450</v>
      </c>
      <c r="F86" s="55">
        <v>8</v>
      </c>
      <c r="G86" s="56" t="s">
        <v>451</v>
      </c>
      <c r="H86" s="57">
        <v>1964.848</v>
      </c>
      <c r="I86" s="55">
        <v>-24.7</v>
      </c>
      <c r="J86" s="57">
        <v>621.9</v>
      </c>
      <c r="K86" s="55">
        <v>6.5</v>
      </c>
      <c r="L86" s="55" t="s">
        <v>452</v>
      </c>
      <c r="M86" s="55" t="s">
        <v>453</v>
      </c>
      <c r="N86" s="55" t="s">
        <v>147</v>
      </c>
      <c r="O86" s="55" t="s">
        <v>148</v>
      </c>
      <c r="P86" s="55" t="s">
        <v>149</v>
      </c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</row>
    <row r="87" spans="1:97" x14ac:dyDescent="0.3">
      <c r="A87" s="55" t="s">
        <v>140</v>
      </c>
      <c r="B87" s="55" t="s">
        <v>141</v>
      </c>
      <c r="C87" s="55">
        <v>2175</v>
      </c>
      <c r="D87" s="56" t="s">
        <v>454</v>
      </c>
      <c r="E87" s="56" t="s">
        <v>455</v>
      </c>
      <c r="F87" s="55">
        <v>7</v>
      </c>
      <c r="G87" s="56" t="s">
        <v>456</v>
      </c>
      <c r="H87" s="57">
        <v>1964.96</v>
      </c>
      <c r="I87" s="55">
        <v>-19.899999999999999</v>
      </c>
      <c r="J87" s="57">
        <v>615.79999999999995</v>
      </c>
      <c r="K87" s="55">
        <v>6.4</v>
      </c>
      <c r="L87" s="55" t="s">
        <v>457</v>
      </c>
      <c r="M87" s="55" t="s">
        <v>458</v>
      </c>
      <c r="N87" s="55" t="s">
        <v>158</v>
      </c>
      <c r="O87" s="55" t="s">
        <v>148</v>
      </c>
      <c r="P87" s="55" t="s">
        <v>149</v>
      </c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</row>
    <row r="88" spans="1:97" x14ac:dyDescent="0.3">
      <c r="A88" s="55" t="s">
        <v>140</v>
      </c>
      <c r="B88" s="55" t="s">
        <v>141</v>
      </c>
      <c r="C88" s="55">
        <v>2271</v>
      </c>
      <c r="D88" s="56" t="s">
        <v>459</v>
      </c>
      <c r="E88" s="56" t="s">
        <v>460</v>
      </c>
      <c r="F88" s="55">
        <v>7</v>
      </c>
      <c r="G88" s="56" t="s">
        <v>461</v>
      </c>
      <c r="H88" s="57">
        <v>1965.04</v>
      </c>
      <c r="I88" s="55">
        <v>-22</v>
      </c>
      <c r="J88" s="153">
        <v>689.4</v>
      </c>
      <c r="K88" s="55">
        <v>12.8</v>
      </c>
      <c r="L88" s="55" t="s">
        <v>462</v>
      </c>
      <c r="M88" s="55" t="s">
        <v>463</v>
      </c>
      <c r="N88" s="55" t="s">
        <v>147</v>
      </c>
      <c r="O88" s="55" t="s">
        <v>148</v>
      </c>
      <c r="P88" s="55" t="s">
        <v>149</v>
      </c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8"/>
      <c r="CA88" s="118"/>
      <c r="CB88" s="118"/>
      <c r="CC88" s="118"/>
      <c r="CD88" s="118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</row>
    <row r="89" spans="1:97" x14ac:dyDescent="0.3">
      <c r="A89" s="55" t="s">
        <v>140</v>
      </c>
      <c r="B89" s="55" t="s">
        <v>141</v>
      </c>
      <c r="C89" s="55">
        <v>2176</v>
      </c>
      <c r="D89" s="56" t="s">
        <v>464</v>
      </c>
      <c r="E89" s="56" t="s">
        <v>465</v>
      </c>
      <c r="F89" s="55">
        <v>9</v>
      </c>
      <c r="G89" s="56" t="s">
        <v>466</v>
      </c>
      <c r="H89" s="57">
        <v>1965.1579999999999</v>
      </c>
      <c r="I89" s="55">
        <v>-23.6</v>
      </c>
      <c r="J89" s="153">
        <v>633.6</v>
      </c>
      <c r="K89" s="55">
        <v>6.5</v>
      </c>
      <c r="L89" s="55" t="s">
        <v>467</v>
      </c>
      <c r="M89" s="55" t="s">
        <v>453</v>
      </c>
      <c r="N89" s="55" t="s">
        <v>147</v>
      </c>
      <c r="O89" s="55" t="s">
        <v>148</v>
      </c>
      <c r="P89" s="55" t="s">
        <v>149</v>
      </c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</row>
    <row r="90" spans="1:97" x14ac:dyDescent="0.3">
      <c r="A90" s="55" t="s">
        <v>140</v>
      </c>
      <c r="B90" s="55" t="s">
        <v>141</v>
      </c>
      <c r="C90" s="55">
        <v>2178</v>
      </c>
      <c r="D90" s="56" t="s">
        <v>468</v>
      </c>
      <c r="E90" s="56" t="s">
        <v>469</v>
      </c>
      <c r="F90" s="55">
        <v>8</v>
      </c>
      <c r="G90" s="56" t="s">
        <v>470</v>
      </c>
      <c r="H90" s="57">
        <v>1965.2670000000001</v>
      </c>
      <c r="I90" s="55">
        <v>-23.9</v>
      </c>
      <c r="J90" s="153">
        <v>634</v>
      </c>
      <c r="K90" s="55">
        <v>6.3</v>
      </c>
      <c r="L90" s="55" t="s">
        <v>471</v>
      </c>
      <c r="M90" s="55" t="s">
        <v>472</v>
      </c>
      <c r="N90" s="55" t="s">
        <v>158</v>
      </c>
      <c r="O90" s="55" t="s">
        <v>148</v>
      </c>
      <c r="P90" s="55" t="s">
        <v>149</v>
      </c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</row>
    <row r="91" spans="1:97" x14ac:dyDescent="0.3">
      <c r="A91" s="55" t="s">
        <v>140</v>
      </c>
      <c r="B91" s="55" t="s">
        <v>141</v>
      </c>
      <c r="C91" s="55">
        <v>2177</v>
      </c>
      <c r="D91" s="56" t="s">
        <v>473</v>
      </c>
      <c r="E91" s="56" t="s">
        <v>474</v>
      </c>
      <c r="F91" s="55">
        <v>7</v>
      </c>
      <c r="G91" s="56" t="s">
        <v>475</v>
      </c>
      <c r="H91" s="57">
        <v>1965.385</v>
      </c>
      <c r="I91" s="55">
        <v>-21.4</v>
      </c>
      <c r="J91" s="153">
        <v>615.1</v>
      </c>
      <c r="K91" s="55">
        <v>6.2</v>
      </c>
      <c r="L91" s="55" t="s">
        <v>476</v>
      </c>
      <c r="M91" s="55" t="s">
        <v>318</v>
      </c>
      <c r="N91" s="55" t="s">
        <v>158</v>
      </c>
      <c r="O91" s="55" t="s">
        <v>148</v>
      </c>
      <c r="P91" s="55" t="s">
        <v>149</v>
      </c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</row>
    <row r="92" spans="1:97" x14ac:dyDescent="0.3">
      <c r="A92" s="55" t="s">
        <v>140</v>
      </c>
      <c r="B92" s="55" t="s">
        <v>141</v>
      </c>
      <c r="C92" s="55">
        <v>2180</v>
      </c>
      <c r="D92" s="56" t="s">
        <v>477</v>
      </c>
      <c r="E92" s="56" t="s">
        <v>478</v>
      </c>
      <c r="F92" s="55">
        <v>7</v>
      </c>
      <c r="G92" s="56" t="s">
        <v>479</v>
      </c>
      <c r="H92" s="57">
        <v>1965.5</v>
      </c>
      <c r="I92" s="55">
        <v>-25.7</v>
      </c>
      <c r="J92" s="153">
        <v>694.6</v>
      </c>
      <c r="K92" s="55">
        <v>6.5</v>
      </c>
      <c r="L92" s="55" t="s">
        <v>480</v>
      </c>
      <c r="M92" s="55" t="s">
        <v>453</v>
      </c>
      <c r="N92" s="55" t="s">
        <v>158</v>
      </c>
      <c r="O92" s="55" t="s">
        <v>148</v>
      </c>
      <c r="P92" s="55" t="s">
        <v>149</v>
      </c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</row>
    <row r="93" spans="1:97" x14ac:dyDescent="0.3">
      <c r="A93" s="55" t="s">
        <v>140</v>
      </c>
      <c r="B93" s="55" t="s">
        <v>141</v>
      </c>
      <c r="C93" s="55">
        <v>2179</v>
      </c>
      <c r="D93" s="56" t="s">
        <v>481</v>
      </c>
      <c r="E93" s="56" t="s">
        <v>482</v>
      </c>
      <c r="F93" s="55">
        <v>7</v>
      </c>
      <c r="G93" s="56" t="s">
        <v>483</v>
      </c>
      <c r="H93" s="57">
        <v>1965.615</v>
      </c>
      <c r="I93" s="55">
        <v>-23.9</v>
      </c>
      <c r="J93" s="57">
        <v>614.1</v>
      </c>
      <c r="K93" s="55">
        <v>6.2</v>
      </c>
      <c r="L93" s="55" t="s">
        <v>484</v>
      </c>
      <c r="M93" s="55" t="s">
        <v>318</v>
      </c>
      <c r="N93" s="55" t="s">
        <v>147</v>
      </c>
      <c r="O93" s="55" t="s">
        <v>148</v>
      </c>
      <c r="P93" s="55" t="s">
        <v>149</v>
      </c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</row>
    <row r="94" spans="1:97" x14ac:dyDescent="0.3">
      <c r="A94" s="55" t="s">
        <v>140</v>
      </c>
      <c r="B94" s="55" t="s">
        <v>141</v>
      </c>
      <c r="C94" s="55">
        <v>2181</v>
      </c>
      <c r="D94" s="56" t="s">
        <v>485</v>
      </c>
      <c r="E94" s="56" t="s">
        <v>486</v>
      </c>
      <c r="F94" s="55">
        <v>7</v>
      </c>
      <c r="G94" s="56" t="s">
        <v>487</v>
      </c>
      <c r="H94" s="57">
        <v>1965.73</v>
      </c>
      <c r="I94" s="55">
        <v>-25.2</v>
      </c>
      <c r="J94" s="57">
        <v>634.20000000000005</v>
      </c>
      <c r="K94" s="55">
        <v>6.5</v>
      </c>
      <c r="L94" s="55" t="s">
        <v>488</v>
      </c>
      <c r="M94" s="55" t="s">
        <v>453</v>
      </c>
      <c r="N94" s="55" t="s">
        <v>147</v>
      </c>
      <c r="O94" s="55" t="s">
        <v>148</v>
      </c>
      <c r="P94" s="55" t="s">
        <v>149</v>
      </c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</row>
    <row r="95" spans="1:97" x14ac:dyDescent="0.3">
      <c r="A95" s="55" t="s">
        <v>140</v>
      </c>
      <c r="B95" s="55" t="s">
        <v>141</v>
      </c>
      <c r="C95" s="55">
        <v>2182</v>
      </c>
      <c r="D95" s="56" t="s">
        <v>489</v>
      </c>
      <c r="E95" s="56" t="s">
        <v>490</v>
      </c>
      <c r="F95" s="55">
        <v>7</v>
      </c>
      <c r="G95" s="56" t="s">
        <v>491</v>
      </c>
      <c r="H95" s="57">
        <v>1965.848</v>
      </c>
      <c r="I95" s="55">
        <v>-18.100000000000001</v>
      </c>
      <c r="J95" s="57">
        <v>625.79999999999995</v>
      </c>
      <c r="K95" s="55">
        <v>6.5</v>
      </c>
      <c r="L95" s="55" t="s">
        <v>492</v>
      </c>
      <c r="M95" s="55" t="s">
        <v>453</v>
      </c>
      <c r="N95" s="55" t="s">
        <v>158</v>
      </c>
      <c r="O95" s="55" t="s">
        <v>148</v>
      </c>
      <c r="P95" s="55" t="s">
        <v>149</v>
      </c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8"/>
      <c r="BW95" s="118"/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</row>
    <row r="96" spans="1:97" x14ac:dyDescent="0.3">
      <c r="A96" s="55" t="s">
        <v>140</v>
      </c>
      <c r="B96" s="55" t="s">
        <v>141</v>
      </c>
      <c r="C96" s="55">
        <v>2183</v>
      </c>
      <c r="D96" s="56" t="s">
        <v>493</v>
      </c>
      <c r="E96" s="56" t="s">
        <v>494</v>
      </c>
      <c r="F96" s="55">
        <v>13</v>
      </c>
      <c r="G96" s="56" t="s">
        <v>495</v>
      </c>
      <c r="H96" s="153">
        <v>1965.98</v>
      </c>
      <c r="I96" s="154">
        <v>-24.9</v>
      </c>
      <c r="J96" s="153">
        <v>634.4</v>
      </c>
      <c r="K96" s="55">
        <v>6.3</v>
      </c>
      <c r="L96" s="55" t="s">
        <v>496</v>
      </c>
      <c r="M96" s="55" t="s">
        <v>472</v>
      </c>
      <c r="N96" s="55" t="s">
        <v>147</v>
      </c>
      <c r="O96" s="55" t="s">
        <v>148</v>
      </c>
      <c r="P96" s="55" t="s">
        <v>149</v>
      </c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</row>
    <row r="97" spans="1:97" x14ac:dyDescent="0.3">
      <c r="A97" s="55" t="s">
        <v>140</v>
      </c>
      <c r="B97" s="55" t="s">
        <v>141</v>
      </c>
      <c r="C97" s="55">
        <v>2184</v>
      </c>
      <c r="D97" s="56" t="s">
        <v>497</v>
      </c>
      <c r="E97" s="56" t="s">
        <v>498</v>
      </c>
      <c r="F97" s="55">
        <v>7</v>
      </c>
      <c r="G97" s="56" t="s">
        <v>499</v>
      </c>
      <c r="H97" s="153">
        <v>1966.095</v>
      </c>
      <c r="I97" s="154">
        <v>-24.6</v>
      </c>
      <c r="J97" s="153">
        <v>647.29999999999995</v>
      </c>
      <c r="K97" s="55">
        <v>6.4</v>
      </c>
      <c r="L97" s="55" t="s">
        <v>500</v>
      </c>
      <c r="M97" s="55" t="s">
        <v>458</v>
      </c>
      <c r="N97" s="55" t="s">
        <v>147</v>
      </c>
      <c r="O97" s="55" t="s">
        <v>148</v>
      </c>
      <c r="P97" s="55" t="s">
        <v>149</v>
      </c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</row>
    <row r="98" spans="1:97" x14ac:dyDescent="0.3">
      <c r="A98" s="55" t="s">
        <v>140</v>
      </c>
      <c r="B98" s="55" t="s">
        <v>141</v>
      </c>
      <c r="C98" s="55">
        <v>2185</v>
      </c>
      <c r="D98" s="56" t="s">
        <v>501</v>
      </c>
      <c r="E98" s="56" t="s">
        <v>502</v>
      </c>
      <c r="F98" s="55">
        <v>12</v>
      </c>
      <c r="G98" s="56" t="s">
        <v>503</v>
      </c>
      <c r="H98" s="153">
        <v>1966.182</v>
      </c>
      <c r="I98" s="154">
        <v>-26.4</v>
      </c>
      <c r="J98" s="153">
        <v>646.5</v>
      </c>
      <c r="K98" s="55">
        <v>6.4</v>
      </c>
      <c r="L98" s="55" t="s">
        <v>504</v>
      </c>
      <c r="M98" s="55" t="s">
        <v>458</v>
      </c>
      <c r="N98" s="55" t="s">
        <v>147</v>
      </c>
      <c r="O98" s="55" t="s">
        <v>148</v>
      </c>
      <c r="P98" s="55" t="s">
        <v>149</v>
      </c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</row>
    <row r="99" spans="1:97" x14ac:dyDescent="0.3">
      <c r="A99" s="55" t="s">
        <v>140</v>
      </c>
      <c r="B99" s="55" t="s">
        <v>141</v>
      </c>
      <c r="C99" s="55">
        <v>2186</v>
      </c>
      <c r="D99" s="56" t="s">
        <v>505</v>
      </c>
      <c r="E99" s="56" t="s">
        <v>506</v>
      </c>
      <c r="F99" s="55">
        <v>8</v>
      </c>
      <c r="G99" s="56" t="s">
        <v>507</v>
      </c>
      <c r="H99" s="153">
        <v>1966.251</v>
      </c>
      <c r="I99" s="154">
        <v>-23.9</v>
      </c>
      <c r="J99" s="153">
        <v>631.79999999999995</v>
      </c>
      <c r="K99" s="55">
        <v>5.9</v>
      </c>
      <c r="L99" s="55" t="s">
        <v>508</v>
      </c>
      <c r="M99" s="55" t="s">
        <v>340</v>
      </c>
      <c r="N99" s="55" t="s">
        <v>147</v>
      </c>
      <c r="O99" s="55" t="s">
        <v>148</v>
      </c>
      <c r="P99" s="55" t="s">
        <v>149</v>
      </c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</row>
    <row r="100" spans="1:97" x14ac:dyDescent="0.3">
      <c r="A100" s="55" t="s">
        <v>140</v>
      </c>
      <c r="B100" s="55" t="s">
        <v>141</v>
      </c>
      <c r="C100" s="55">
        <v>2189</v>
      </c>
      <c r="D100" s="56" t="s">
        <v>509</v>
      </c>
      <c r="E100" s="56" t="s">
        <v>510</v>
      </c>
      <c r="F100" s="55">
        <v>66</v>
      </c>
      <c r="G100" s="56" t="s">
        <v>511</v>
      </c>
      <c r="H100" s="153">
        <v>1966.3820000000001</v>
      </c>
      <c r="I100" s="154">
        <v>-26.1</v>
      </c>
      <c r="J100" s="153">
        <v>622</v>
      </c>
      <c r="K100" s="55">
        <v>6.3</v>
      </c>
      <c r="L100" s="55" t="s">
        <v>512</v>
      </c>
      <c r="M100" s="55" t="s">
        <v>472</v>
      </c>
      <c r="N100" s="55" t="s">
        <v>158</v>
      </c>
      <c r="O100" s="55" t="s">
        <v>148</v>
      </c>
      <c r="P100" s="55" t="s">
        <v>149</v>
      </c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</row>
    <row r="101" spans="1:97" x14ac:dyDescent="0.3">
      <c r="A101" s="55" t="s">
        <v>140</v>
      </c>
      <c r="B101" s="55" t="s">
        <v>141</v>
      </c>
      <c r="C101" s="55">
        <v>2188</v>
      </c>
      <c r="D101" s="56" t="s">
        <v>510</v>
      </c>
      <c r="E101" s="56" t="s">
        <v>513</v>
      </c>
      <c r="F101" s="55">
        <v>6</v>
      </c>
      <c r="G101" s="56" t="s">
        <v>514</v>
      </c>
      <c r="H101" s="153">
        <v>1966.44</v>
      </c>
      <c r="I101" s="154">
        <v>-25</v>
      </c>
      <c r="J101" s="153">
        <v>612.4</v>
      </c>
      <c r="K101" s="55">
        <v>6.8</v>
      </c>
      <c r="L101" s="55" t="s">
        <v>515</v>
      </c>
      <c r="M101" s="55" t="s">
        <v>516</v>
      </c>
      <c r="N101" s="55" t="s">
        <v>147</v>
      </c>
      <c r="O101" s="55" t="s">
        <v>148</v>
      </c>
      <c r="P101" s="55" t="s">
        <v>149</v>
      </c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118"/>
      <c r="BS101" s="118"/>
      <c r="BT101" s="118"/>
      <c r="BU101" s="118"/>
      <c r="BV101" s="118"/>
      <c r="BW101" s="118"/>
      <c r="BX101" s="118"/>
      <c r="BY101" s="118"/>
      <c r="BZ101" s="118"/>
      <c r="CA101" s="118"/>
      <c r="CB101" s="118"/>
      <c r="CC101" s="118"/>
      <c r="CD101" s="118"/>
      <c r="CE101" s="118"/>
      <c r="CF101" s="118"/>
      <c r="CG101" s="118"/>
      <c r="CH101" s="118"/>
      <c r="CI101" s="118"/>
      <c r="CJ101" s="118"/>
      <c r="CK101" s="118"/>
      <c r="CL101" s="118"/>
      <c r="CM101" s="118"/>
      <c r="CN101" s="118"/>
      <c r="CO101" s="118"/>
      <c r="CP101" s="118"/>
      <c r="CQ101" s="118"/>
      <c r="CR101" s="118"/>
      <c r="CS101" s="118"/>
    </row>
    <row r="102" spans="1:97" x14ac:dyDescent="0.3">
      <c r="A102" s="55" t="s">
        <v>140</v>
      </c>
      <c r="B102" s="55" t="s">
        <v>141</v>
      </c>
      <c r="C102" s="55">
        <v>2187</v>
      </c>
      <c r="D102" s="56" t="s">
        <v>517</v>
      </c>
      <c r="E102" s="56" t="s">
        <v>518</v>
      </c>
      <c r="F102" s="55">
        <v>4</v>
      </c>
      <c r="G102" s="56" t="s">
        <v>519</v>
      </c>
      <c r="H102" s="153">
        <v>1966.511</v>
      </c>
      <c r="I102" s="154">
        <v>-23.1</v>
      </c>
      <c r="J102" s="153">
        <v>612.1</v>
      </c>
      <c r="K102" s="55">
        <v>7.2</v>
      </c>
      <c r="L102" s="55" t="s">
        <v>520</v>
      </c>
      <c r="M102" s="55" t="s">
        <v>521</v>
      </c>
      <c r="N102" s="55" t="s">
        <v>158</v>
      </c>
      <c r="O102" s="55" t="s">
        <v>148</v>
      </c>
      <c r="P102" s="55" t="s">
        <v>149</v>
      </c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  <c r="BV102" s="118"/>
      <c r="BW102" s="118"/>
      <c r="BX102" s="118"/>
      <c r="BY102" s="118"/>
      <c r="BZ102" s="118"/>
      <c r="CA102" s="118"/>
      <c r="CB102" s="118"/>
      <c r="CC102" s="118"/>
      <c r="CD102" s="118"/>
      <c r="CE102" s="118"/>
      <c r="CF102" s="118"/>
      <c r="CG102" s="118"/>
      <c r="CH102" s="118"/>
      <c r="CI102" s="118"/>
      <c r="CJ102" s="118"/>
      <c r="CK102" s="118"/>
      <c r="CL102" s="118"/>
      <c r="CM102" s="118"/>
      <c r="CN102" s="118"/>
      <c r="CO102" s="118"/>
      <c r="CP102" s="118"/>
      <c r="CQ102" s="118"/>
      <c r="CR102" s="118"/>
      <c r="CS102" s="118"/>
    </row>
    <row r="103" spans="1:97" x14ac:dyDescent="0.3">
      <c r="A103" s="55" t="s">
        <v>140</v>
      </c>
      <c r="B103" s="55" t="s">
        <v>141</v>
      </c>
      <c r="C103" s="55">
        <v>2190</v>
      </c>
      <c r="D103" s="56" t="s">
        <v>522</v>
      </c>
      <c r="E103" s="56" t="s">
        <v>523</v>
      </c>
      <c r="F103" s="55">
        <v>34</v>
      </c>
      <c r="G103" s="56" t="s">
        <v>524</v>
      </c>
      <c r="H103" s="153">
        <v>1966.6320000000001</v>
      </c>
      <c r="I103" s="154">
        <v>-24.8</v>
      </c>
      <c r="J103" s="153">
        <v>590.9</v>
      </c>
      <c r="K103" s="55">
        <v>6.1</v>
      </c>
      <c r="L103" s="55" t="s">
        <v>525</v>
      </c>
      <c r="M103" s="55" t="s">
        <v>526</v>
      </c>
      <c r="N103" s="55" t="s">
        <v>158</v>
      </c>
      <c r="O103" s="55" t="s">
        <v>148</v>
      </c>
      <c r="P103" s="55" t="s">
        <v>149</v>
      </c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118"/>
      <c r="BV103" s="118"/>
      <c r="BW103" s="118"/>
      <c r="BX103" s="118"/>
      <c r="BY103" s="118"/>
      <c r="BZ103" s="118"/>
      <c r="CA103" s="118"/>
      <c r="CB103" s="118"/>
      <c r="CC103" s="118"/>
      <c r="CD103" s="118"/>
      <c r="CE103" s="118"/>
      <c r="CF103" s="118"/>
      <c r="CG103" s="118"/>
      <c r="CH103" s="118"/>
      <c r="CI103" s="118"/>
      <c r="CJ103" s="118"/>
      <c r="CK103" s="118"/>
      <c r="CL103" s="118"/>
      <c r="CM103" s="118"/>
      <c r="CN103" s="118"/>
      <c r="CO103" s="118"/>
      <c r="CP103" s="118"/>
      <c r="CQ103" s="118"/>
      <c r="CR103" s="118"/>
      <c r="CS103" s="118"/>
    </row>
    <row r="104" spans="1:97" x14ac:dyDescent="0.3">
      <c r="A104" s="55" t="s">
        <v>140</v>
      </c>
      <c r="B104" s="55" t="s">
        <v>141</v>
      </c>
      <c r="C104" s="55">
        <v>2191</v>
      </c>
      <c r="D104" s="56" t="s">
        <v>523</v>
      </c>
      <c r="E104" s="56" t="s">
        <v>527</v>
      </c>
      <c r="F104" s="55">
        <v>7</v>
      </c>
      <c r="G104" s="56" t="s">
        <v>528</v>
      </c>
      <c r="H104" s="153">
        <v>1966.6890000000001</v>
      </c>
      <c r="I104" s="154">
        <v>-26.8</v>
      </c>
      <c r="J104" s="153">
        <v>625.29999999999995</v>
      </c>
      <c r="K104" s="55">
        <v>6.3</v>
      </c>
      <c r="L104" s="55" t="s">
        <v>529</v>
      </c>
      <c r="M104" s="55" t="s">
        <v>472</v>
      </c>
      <c r="N104" s="55" t="s">
        <v>158</v>
      </c>
      <c r="O104" s="55" t="s">
        <v>148</v>
      </c>
      <c r="P104" s="55" t="s">
        <v>149</v>
      </c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118"/>
      <c r="BS104" s="118"/>
      <c r="BT104" s="118"/>
      <c r="BU104" s="118"/>
      <c r="BV104" s="118"/>
      <c r="BW104" s="118"/>
      <c r="BX104" s="118"/>
      <c r="BY104" s="118"/>
      <c r="BZ104" s="118"/>
      <c r="CA104" s="118"/>
      <c r="CB104" s="118"/>
      <c r="CC104" s="118"/>
      <c r="CD104" s="118"/>
      <c r="CE104" s="118"/>
      <c r="CF104" s="118"/>
      <c r="CG104" s="118"/>
      <c r="CH104" s="118"/>
      <c r="CI104" s="118"/>
      <c r="CJ104" s="118"/>
      <c r="CK104" s="118"/>
      <c r="CL104" s="118"/>
      <c r="CM104" s="118"/>
      <c r="CN104" s="118"/>
      <c r="CO104" s="118"/>
      <c r="CP104" s="118"/>
      <c r="CQ104" s="118"/>
      <c r="CR104" s="118"/>
      <c r="CS104" s="118"/>
    </row>
    <row r="105" spans="1:97" x14ac:dyDescent="0.3">
      <c r="A105" s="55" t="s">
        <v>140</v>
      </c>
      <c r="B105" s="55" t="s">
        <v>141</v>
      </c>
      <c r="C105" s="55">
        <v>2192</v>
      </c>
      <c r="D105" s="56" t="s">
        <v>530</v>
      </c>
      <c r="E105" s="56" t="s">
        <v>531</v>
      </c>
      <c r="F105" s="55">
        <v>7</v>
      </c>
      <c r="G105" s="56" t="s">
        <v>532</v>
      </c>
      <c r="H105" s="153">
        <v>1966.7660000000001</v>
      </c>
      <c r="I105" s="154">
        <v>-23.8</v>
      </c>
      <c r="J105" s="153">
        <v>614.79999999999995</v>
      </c>
      <c r="K105" s="55">
        <v>6.2</v>
      </c>
      <c r="L105" s="55" t="s">
        <v>476</v>
      </c>
      <c r="M105" s="55" t="s">
        <v>318</v>
      </c>
      <c r="N105" s="55" t="s">
        <v>147</v>
      </c>
      <c r="O105" s="55" t="s">
        <v>148</v>
      </c>
      <c r="P105" s="55" t="s">
        <v>149</v>
      </c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118"/>
      <c r="BS105" s="118"/>
      <c r="BT105" s="118"/>
      <c r="BU105" s="118"/>
      <c r="BV105" s="118"/>
      <c r="BW105" s="118"/>
      <c r="BX105" s="118"/>
      <c r="BY105" s="118"/>
      <c r="BZ105" s="118"/>
      <c r="CA105" s="118"/>
      <c r="CB105" s="118"/>
      <c r="CC105" s="118"/>
      <c r="CD105" s="118"/>
      <c r="CE105" s="118"/>
      <c r="CF105" s="118"/>
      <c r="CG105" s="118"/>
      <c r="CH105" s="118"/>
      <c r="CI105" s="118"/>
      <c r="CJ105" s="118"/>
      <c r="CK105" s="118"/>
      <c r="CL105" s="118"/>
      <c r="CM105" s="118"/>
      <c r="CN105" s="118"/>
      <c r="CO105" s="118"/>
      <c r="CP105" s="118"/>
      <c r="CQ105" s="118"/>
      <c r="CR105" s="118"/>
      <c r="CS105" s="118"/>
    </row>
    <row r="106" spans="1:97" x14ac:dyDescent="0.3">
      <c r="A106" s="55" t="s">
        <v>140</v>
      </c>
      <c r="B106" s="55" t="s">
        <v>141</v>
      </c>
      <c r="C106" s="55">
        <v>2193</v>
      </c>
      <c r="D106" s="56" t="s">
        <v>533</v>
      </c>
      <c r="E106" s="56" t="s">
        <v>534</v>
      </c>
      <c r="F106" s="55">
        <v>6</v>
      </c>
      <c r="G106" s="56" t="s">
        <v>535</v>
      </c>
      <c r="H106" s="153">
        <v>1966.845</v>
      </c>
      <c r="I106" s="154">
        <v>-25.1</v>
      </c>
      <c r="J106" s="153">
        <v>614.9</v>
      </c>
      <c r="K106" s="55">
        <v>6.6</v>
      </c>
      <c r="L106" s="55" t="s">
        <v>536</v>
      </c>
      <c r="M106" s="55" t="s">
        <v>537</v>
      </c>
      <c r="N106" s="55" t="s">
        <v>147</v>
      </c>
      <c r="O106" s="55" t="s">
        <v>148</v>
      </c>
      <c r="P106" s="55" t="s">
        <v>149</v>
      </c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  <c r="BT106" s="118"/>
      <c r="BU106" s="118"/>
      <c r="BV106" s="118"/>
      <c r="BW106" s="118"/>
      <c r="BX106" s="118"/>
      <c r="BY106" s="118"/>
      <c r="BZ106" s="118"/>
      <c r="CA106" s="118"/>
      <c r="CB106" s="118"/>
      <c r="CC106" s="118"/>
      <c r="CD106" s="118"/>
      <c r="CE106" s="118"/>
      <c r="CF106" s="118"/>
      <c r="CG106" s="118"/>
      <c r="CH106" s="118"/>
      <c r="CI106" s="118"/>
      <c r="CJ106" s="118"/>
      <c r="CK106" s="118"/>
      <c r="CL106" s="118"/>
      <c r="CM106" s="118"/>
      <c r="CN106" s="118"/>
      <c r="CO106" s="118"/>
      <c r="CP106" s="118"/>
      <c r="CQ106" s="118"/>
      <c r="CR106" s="118"/>
      <c r="CS106" s="118"/>
    </row>
    <row r="107" spans="1:97" x14ac:dyDescent="0.3">
      <c r="A107" s="55" t="s">
        <v>140</v>
      </c>
      <c r="B107" s="55" t="s">
        <v>141</v>
      </c>
      <c r="C107" s="55">
        <v>2194</v>
      </c>
      <c r="D107" s="56" t="s">
        <v>538</v>
      </c>
      <c r="E107" s="56" t="s">
        <v>539</v>
      </c>
      <c r="F107" s="55">
        <v>7</v>
      </c>
      <c r="G107" s="56" t="s">
        <v>540</v>
      </c>
      <c r="H107" s="153">
        <v>1966.944</v>
      </c>
      <c r="I107" s="154">
        <v>-24.8</v>
      </c>
      <c r="J107" s="153">
        <v>627.79999999999995</v>
      </c>
      <c r="K107" s="55">
        <v>6.5</v>
      </c>
      <c r="L107" s="55" t="s">
        <v>541</v>
      </c>
      <c r="M107" s="55" t="s">
        <v>453</v>
      </c>
      <c r="N107" s="55" t="s">
        <v>147</v>
      </c>
      <c r="O107" s="55" t="s">
        <v>148</v>
      </c>
      <c r="P107" s="55" t="s">
        <v>149</v>
      </c>
      <c r="BA107" s="118"/>
      <c r="BB107" s="118"/>
      <c r="BC107" s="118"/>
      <c r="BD107" s="118"/>
      <c r="BE107" s="118"/>
      <c r="BF107" s="118"/>
      <c r="BG107" s="118"/>
      <c r="BH107" s="118"/>
      <c r="BI107" s="118"/>
      <c r="BJ107" s="118"/>
      <c r="BK107" s="118"/>
      <c r="BL107" s="118"/>
      <c r="BM107" s="118"/>
      <c r="BN107" s="118"/>
      <c r="BO107" s="118"/>
      <c r="BP107" s="118"/>
      <c r="BQ107" s="118"/>
      <c r="BR107" s="118"/>
      <c r="BS107" s="118"/>
      <c r="BT107" s="118"/>
      <c r="BU107" s="118"/>
      <c r="BV107" s="118"/>
      <c r="BW107" s="118"/>
      <c r="BX107" s="118"/>
      <c r="BY107" s="118"/>
      <c r="BZ107" s="118"/>
      <c r="CA107" s="118"/>
      <c r="CB107" s="118"/>
      <c r="CC107" s="118"/>
      <c r="CD107" s="118"/>
      <c r="CE107" s="118"/>
      <c r="CF107" s="118"/>
      <c r="CG107" s="118"/>
      <c r="CH107" s="118"/>
      <c r="CI107" s="118"/>
      <c r="CJ107" s="118"/>
      <c r="CK107" s="118"/>
      <c r="CL107" s="118"/>
      <c r="CM107" s="118"/>
      <c r="CN107" s="118"/>
      <c r="CO107" s="118"/>
      <c r="CP107" s="118"/>
      <c r="CQ107" s="118"/>
      <c r="CR107" s="118"/>
      <c r="CS107" s="118"/>
    </row>
    <row r="108" spans="1:97" x14ac:dyDescent="0.3">
      <c r="A108" s="55" t="s">
        <v>140</v>
      </c>
      <c r="B108" s="55" t="s">
        <v>141</v>
      </c>
      <c r="C108" s="55">
        <v>2195</v>
      </c>
      <c r="D108" s="56" t="s">
        <v>542</v>
      </c>
      <c r="E108" s="56" t="s">
        <v>543</v>
      </c>
      <c r="F108" s="55">
        <v>7</v>
      </c>
      <c r="G108" s="56" t="s">
        <v>544</v>
      </c>
      <c r="H108" s="153">
        <v>1967.0229999999999</v>
      </c>
      <c r="I108" s="154">
        <v>-24.6</v>
      </c>
      <c r="J108" s="153">
        <v>616.4</v>
      </c>
      <c r="K108" s="55">
        <v>6.4</v>
      </c>
      <c r="L108" s="55" t="s">
        <v>545</v>
      </c>
      <c r="M108" s="55" t="s">
        <v>458</v>
      </c>
      <c r="N108" s="55" t="s">
        <v>147</v>
      </c>
      <c r="O108" s="55" t="s">
        <v>148</v>
      </c>
      <c r="P108" s="55" t="s">
        <v>149</v>
      </c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  <c r="BK108" s="118"/>
      <c r="BL108" s="118"/>
      <c r="BM108" s="118"/>
      <c r="BN108" s="118"/>
      <c r="BO108" s="118"/>
      <c r="BP108" s="118"/>
      <c r="BQ108" s="118"/>
      <c r="BR108" s="118"/>
      <c r="BS108" s="118"/>
      <c r="BT108" s="118"/>
      <c r="BU108" s="118"/>
      <c r="BV108" s="118"/>
      <c r="BW108" s="118"/>
      <c r="BX108" s="118"/>
      <c r="BY108" s="118"/>
      <c r="BZ108" s="118"/>
      <c r="CA108" s="118"/>
      <c r="CB108" s="118"/>
      <c r="CC108" s="118"/>
      <c r="CD108" s="118"/>
      <c r="CE108" s="118"/>
      <c r="CF108" s="118"/>
      <c r="CG108" s="118"/>
      <c r="CH108" s="118"/>
      <c r="CI108" s="118"/>
      <c r="CJ108" s="118"/>
      <c r="CK108" s="118"/>
      <c r="CL108" s="118"/>
      <c r="CM108" s="118"/>
      <c r="CN108" s="118"/>
      <c r="CO108" s="118"/>
      <c r="CP108" s="118"/>
      <c r="CQ108" s="118"/>
      <c r="CR108" s="118"/>
      <c r="CS108" s="118"/>
    </row>
    <row r="109" spans="1:97" x14ac:dyDescent="0.3">
      <c r="A109" s="55" t="s">
        <v>140</v>
      </c>
      <c r="B109" s="55" t="s">
        <v>141</v>
      </c>
      <c r="C109" s="55">
        <v>2196</v>
      </c>
      <c r="D109" s="56" t="s">
        <v>546</v>
      </c>
      <c r="E109" s="56" t="s">
        <v>547</v>
      </c>
      <c r="F109" s="55">
        <v>7</v>
      </c>
      <c r="G109" s="56" t="s">
        <v>548</v>
      </c>
      <c r="H109" s="155">
        <v>1967.1489999999999</v>
      </c>
      <c r="I109" s="156">
        <v>-23</v>
      </c>
      <c r="J109" s="155">
        <v>602.9</v>
      </c>
      <c r="K109" s="55">
        <v>7.2</v>
      </c>
      <c r="L109" s="55" t="s">
        <v>549</v>
      </c>
      <c r="M109" s="55" t="s">
        <v>521</v>
      </c>
      <c r="N109" s="55" t="s">
        <v>147</v>
      </c>
      <c r="O109" s="55" t="s">
        <v>148</v>
      </c>
      <c r="P109" s="55" t="s">
        <v>149</v>
      </c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  <c r="BK109" s="118"/>
      <c r="BL109" s="118"/>
      <c r="BM109" s="118"/>
      <c r="BN109" s="118"/>
      <c r="BO109" s="118"/>
      <c r="BP109" s="118"/>
      <c r="BQ109" s="118"/>
      <c r="BR109" s="118"/>
      <c r="BS109" s="118"/>
      <c r="BT109" s="118"/>
      <c r="BU109" s="118"/>
      <c r="BV109" s="118"/>
      <c r="BW109" s="118"/>
      <c r="BX109" s="118"/>
      <c r="BY109" s="118"/>
      <c r="BZ109" s="118"/>
      <c r="CA109" s="118"/>
      <c r="CB109" s="118"/>
      <c r="CC109" s="118"/>
      <c r="CD109" s="118"/>
      <c r="CE109" s="118"/>
      <c r="CF109" s="118"/>
      <c r="CG109" s="118"/>
      <c r="CH109" s="118"/>
      <c r="CI109" s="118"/>
      <c r="CJ109" s="118"/>
      <c r="CK109" s="118"/>
      <c r="CL109" s="118"/>
      <c r="CM109" s="118"/>
      <c r="CN109" s="118"/>
      <c r="CO109" s="118"/>
      <c r="CP109" s="118"/>
      <c r="CQ109" s="118"/>
      <c r="CR109" s="118"/>
      <c r="CS109" s="118"/>
    </row>
    <row r="110" spans="1:97" x14ac:dyDescent="0.3">
      <c r="A110" s="55" t="s">
        <v>140</v>
      </c>
      <c r="B110" s="55" t="s">
        <v>141</v>
      </c>
      <c r="C110" s="55">
        <v>2197</v>
      </c>
      <c r="D110" s="56" t="s">
        <v>550</v>
      </c>
      <c r="E110" s="56" t="s">
        <v>551</v>
      </c>
      <c r="F110" s="55">
        <v>7</v>
      </c>
      <c r="G110" s="56" t="s">
        <v>552</v>
      </c>
      <c r="H110" s="57">
        <v>1967.2670000000001</v>
      </c>
      <c r="I110" s="55">
        <v>-23.4</v>
      </c>
      <c r="J110" s="57">
        <v>608.9</v>
      </c>
      <c r="K110" s="55">
        <v>6.2</v>
      </c>
      <c r="L110" s="55" t="s">
        <v>553</v>
      </c>
      <c r="M110" s="55" t="s">
        <v>318</v>
      </c>
      <c r="N110" s="55" t="s">
        <v>158</v>
      </c>
      <c r="O110" s="55" t="s">
        <v>148</v>
      </c>
      <c r="P110" s="55" t="s">
        <v>149</v>
      </c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  <c r="BK110" s="118"/>
      <c r="BL110" s="118"/>
      <c r="BM110" s="118"/>
      <c r="BN110" s="118"/>
      <c r="BO110" s="118"/>
      <c r="BP110" s="118"/>
      <c r="BQ110" s="118"/>
      <c r="BR110" s="118"/>
      <c r="BS110" s="118"/>
      <c r="BT110" s="118"/>
      <c r="BU110" s="118"/>
      <c r="BV110" s="118"/>
      <c r="BW110" s="118"/>
      <c r="BX110" s="118"/>
      <c r="BY110" s="118"/>
      <c r="BZ110" s="118"/>
      <c r="CA110" s="118"/>
      <c r="CB110" s="118"/>
      <c r="CC110" s="118"/>
      <c r="CD110" s="118"/>
      <c r="CE110" s="118"/>
      <c r="CF110" s="118"/>
      <c r="CG110" s="118"/>
      <c r="CH110" s="118"/>
      <c r="CI110" s="118"/>
      <c r="CJ110" s="118"/>
      <c r="CK110" s="118"/>
      <c r="CL110" s="118"/>
      <c r="CM110" s="118"/>
      <c r="CN110" s="118"/>
      <c r="CO110" s="118"/>
      <c r="CP110" s="118"/>
      <c r="CQ110" s="118"/>
      <c r="CR110" s="118"/>
      <c r="CS110" s="118"/>
    </row>
    <row r="111" spans="1:97" x14ac:dyDescent="0.3">
      <c r="A111" s="55" t="s">
        <v>140</v>
      </c>
      <c r="B111" s="55" t="s">
        <v>141</v>
      </c>
      <c r="C111" s="55">
        <v>2198</v>
      </c>
      <c r="D111" s="56" t="s">
        <v>554</v>
      </c>
      <c r="E111" s="55" t="s">
        <v>151</v>
      </c>
      <c r="F111" s="55">
        <v>-999</v>
      </c>
      <c r="G111" s="56" t="s">
        <v>554</v>
      </c>
      <c r="H111" s="57">
        <v>1967.3440000000001</v>
      </c>
      <c r="I111" s="55">
        <v>-23.7</v>
      </c>
      <c r="J111" s="57">
        <v>596.5</v>
      </c>
      <c r="K111" s="55">
        <v>6.2</v>
      </c>
      <c r="L111" s="55" t="s">
        <v>555</v>
      </c>
      <c r="M111" s="55" t="s">
        <v>318</v>
      </c>
      <c r="N111" s="55" t="s">
        <v>147</v>
      </c>
      <c r="O111" s="55" t="s">
        <v>148</v>
      </c>
      <c r="P111" s="55" t="s">
        <v>149</v>
      </c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  <c r="BK111" s="118"/>
      <c r="BL111" s="118"/>
      <c r="BM111" s="118"/>
      <c r="BN111" s="118"/>
      <c r="BO111" s="118"/>
      <c r="BP111" s="118"/>
      <c r="BQ111" s="118"/>
      <c r="BR111" s="118"/>
      <c r="BS111" s="118"/>
      <c r="BT111" s="118"/>
      <c r="BU111" s="118"/>
      <c r="BV111" s="118"/>
      <c r="BW111" s="118"/>
      <c r="BX111" s="118"/>
      <c r="BY111" s="118"/>
      <c r="BZ111" s="118"/>
      <c r="CA111" s="118"/>
      <c r="CB111" s="118"/>
      <c r="CC111" s="118"/>
      <c r="CD111" s="118"/>
      <c r="CE111" s="118"/>
      <c r="CF111" s="118"/>
      <c r="CG111" s="118"/>
      <c r="CH111" s="118"/>
      <c r="CI111" s="118"/>
      <c r="CJ111" s="118"/>
      <c r="CK111" s="118"/>
      <c r="CL111" s="118"/>
      <c r="CM111" s="118"/>
      <c r="CN111" s="118"/>
      <c r="CO111" s="118"/>
      <c r="CP111" s="118"/>
      <c r="CQ111" s="118"/>
      <c r="CR111" s="118"/>
      <c r="CS111" s="118"/>
    </row>
    <row r="112" spans="1:97" x14ac:dyDescent="0.3">
      <c r="A112" s="55" t="s">
        <v>140</v>
      </c>
      <c r="B112" s="55" t="s">
        <v>141</v>
      </c>
      <c r="C112" s="55">
        <v>2273</v>
      </c>
      <c r="D112" s="56" t="s">
        <v>556</v>
      </c>
      <c r="E112" s="56" t="s">
        <v>557</v>
      </c>
      <c r="F112" s="55">
        <v>6</v>
      </c>
      <c r="G112" s="56" t="s">
        <v>558</v>
      </c>
      <c r="H112" s="57">
        <v>1967.44</v>
      </c>
      <c r="I112" s="55">
        <v>-23.7</v>
      </c>
      <c r="J112" s="57">
        <v>589.29999999999995</v>
      </c>
      <c r="K112" s="55">
        <v>6.5</v>
      </c>
      <c r="L112" s="55" t="s">
        <v>559</v>
      </c>
      <c r="M112" s="55" t="s">
        <v>453</v>
      </c>
      <c r="N112" s="55" t="s">
        <v>158</v>
      </c>
      <c r="O112" s="55" t="s">
        <v>148</v>
      </c>
      <c r="P112" s="55" t="s">
        <v>149</v>
      </c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  <c r="BK112" s="118"/>
      <c r="BL112" s="118"/>
      <c r="BM112" s="118"/>
      <c r="BN112" s="118"/>
      <c r="BO112" s="118"/>
      <c r="BP112" s="118"/>
      <c r="BQ112" s="118"/>
      <c r="BR112" s="118"/>
      <c r="BS112" s="118"/>
      <c r="BT112" s="118"/>
      <c r="BU112" s="118"/>
      <c r="BV112" s="118"/>
      <c r="BW112" s="118"/>
      <c r="BX112" s="118"/>
      <c r="BY112" s="118"/>
      <c r="BZ112" s="118"/>
      <c r="CA112" s="118"/>
      <c r="CB112" s="118"/>
      <c r="CC112" s="118"/>
      <c r="CD112" s="118"/>
      <c r="CE112" s="118"/>
      <c r="CF112" s="118"/>
      <c r="CG112" s="118"/>
      <c r="CH112" s="118"/>
      <c r="CI112" s="118"/>
      <c r="CJ112" s="118"/>
      <c r="CK112" s="118"/>
      <c r="CL112" s="118"/>
      <c r="CM112" s="118"/>
      <c r="CN112" s="118"/>
      <c r="CO112" s="118"/>
      <c r="CP112" s="118"/>
      <c r="CQ112" s="118"/>
      <c r="CR112" s="118"/>
      <c r="CS112" s="118"/>
    </row>
    <row r="113" spans="1:105" x14ac:dyDescent="0.3">
      <c r="A113" s="55" t="s">
        <v>140</v>
      </c>
      <c r="B113" s="55" t="s">
        <v>141</v>
      </c>
      <c r="C113" s="55">
        <v>2199</v>
      </c>
      <c r="D113" s="56" t="s">
        <v>560</v>
      </c>
      <c r="E113" s="56" t="s">
        <v>561</v>
      </c>
      <c r="F113" s="55">
        <v>11</v>
      </c>
      <c r="G113" s="56" t="s">
        <v>562</v>
      </c>
      <c r="H113" s="57">
        <v>1967.547</v>
      </c>
      <c r="I113" s="55">
        <v>-24.4</v>
      </c>
      <c r="J113" s="57">
        <v>571.4</v>
      </c>
      <c r="K113" s="55">
        <v>6.1</v>
      </c>
      <c r="L113" s="55" t="s">
        <v>563</v>
      </c>
      <c r="M113" s="55" t="s">
        <v>526</v>
      </c>
      <c r="N113" s="55" t="s">
        <v>158</v>
      </c>
      <c r="O113" s="55" t="s">
        <v>148</v>
      </c>
      <c r="P113" s="55" t="s">
        <v>149</v>
      </c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  <c r="BK113" s="118"/>
      <c r="BL113" s="118"/>
      <c r="BM113" s="118"/>
      <c r="BN113" s="118"/>
      <c r="BO113" s="118"/>
      <c r="BP113" s="118"/>
      <c r="BQ113" s="118"/>
      <c r="BR113" s="118"/>
      <c r="BS113" s="118"/>
      <c r="BT113" s="118"/>
      <c r="BU113" s="118"/>
      <c r="BV113" s="118"/>
      <c r="BW113" s="118"/>
      <c r="BX113" s="118"/>
      <c r="BY113" s="118"/>
      <c r="BZ113" s="118"/>
      <c r="CA113" s="118"/>
      <c r="CB113" s="118"/>
      <c r="CC113" s="118"/>
      <c r="CD113" s="118"/>
      <c r="CE113" s="118"/>
      <c r="CF113" s="118"/>
      <c r="CG113" s="118"/>
      <c r="CH113" s="118"/>
      <c r="CI113" s="118"/>
      <c r="CJ113" s="118"/>
      <c r="CK113" s="118"/>
      <c r="CL113" s="118"/>
      <c r="CM113" s="118"/>
      <c r="CN113" s="118"/>
      <c r="CO113" s="118"/>
      <c r="CP113" s="118"/>
      <c r="CQ113" s="118"/>
      <c r="CR113" s="118"/>
      <c r="CS113" s="118"/>
    </row>
    <row r="114" spans="1:105" x14ac:dyDescent="0.3">
      <c r="A114" s="55" t="s">
        <v>140</v>
      </c>
      <c r="B114" s="55" t="s">
        <v>141</v>
      </c>
      <c r="C114" s="55">
        <v>2200</v>
      </c>
      <c r="D114" s="56" t="s">
        <v>564</v>
      </c>
      <c r="E114" s="56" t="s">
        <v>565</v>
      </c>
      <c r="F114" s="55">
        <v>8</v>
      </c>
      <c r="G114" s="56" t="s">
        <v>566</v>
      </c>
      <c r="H114" s="57">
        <v>1967.7629999999999</v>
      </c>
      <c r="I114" s="55">
        <v>-23.1</v>
      </c>
      <c r="J114" s="57">
        <v>574.9</v>
      </c>
      <c r="K114" s="55">
        <v>6.1</v>
      </c>
      <c r="L114" s="55" t="s">
        <v>567</v>
      </c>
      <c r="M114" s="55" t="s">
        <v>526</v>
      </c>
      <c r="N114" s="55" t="s">
        <v>158</v>
      </c>
      <c r="O114" s="55" t="s">
        <v>148</v>
      </c>
      <c r="P114" s="55" t="s">
        <v>149</v>
      </c>
      <c r="BA114" s="118"/>
      <c r="BB114" s="118"/>
      <c r="BC114" s="118"/>
      <c r="BD114" s="118"/>
      <c r="BE114" s="118"/>
      <c r="BF114" s="118"/>
      <c r="BG114" s="118"/>
      <c r="BH114" s="118"/>
      <c r="BI114" s="118"/>
      <c r="BJ114" s="118"/>
      <c r="BK114" s="118"/>
      <c r="BL114" s="118"/>
      <c r="BM114" s="118"/>
      <c r="BN114" s="118"/>
      <c r="BO114" s="118"/>
      <c r="BP114" s="118"/>
      <c r="BQ114" s="118"/>
      <c r="BR114" s="118"/>
      <c r="BS114" s="118"/>
      <c r="BT114" s="118"/>
      <c r="BU114" s="118"/>
      <c r="BV114" s="118"/>
      <c r="BW114" s="118"/>
      <c r="BX114" s="118"/>
      <c r="BY114" s="118"/>
      <c r="BZ114" s="118"/>
      <c r="CA114" s="118"/>
      <c r="CB114" s="118"/>
      <c r="CC114" s="118"/>
      <c r="CD114" s="118"/>
      <c r="CE114" s="118"/>
      <c r="CF114" s="118"/>
      <c r="CG114" s="118"/>
      <c r="CH114" s="118"/>
      <c r="CI114" s="118"/>
      <c r="CJ114" s="118"/>
      <c r="CK114" s="118"/>
      <c r="CL114" s="118"/>
      <c r="CM114" s="118"/>
      <c r="CN114" s="118"/>
      <c r="CO114" s="118"/>
      <c r="CP114" s="118"/>
      <c r="CQ114" s="118"/>
      <c r="CR114" s="118"/>
      <c r="CS114" s="118"/>
    </row>
    <row r="115" spans="1:105" x14ac:dyDescent="0.3">
      <c r="A115" s="55" t="s">
        <v>140</v>
      </c>
      <c r="B115" s="55" t="s">
        <v>141</v>
      </c>
      <c r="C115" s="55">
        <v>2274</v>
      </c>
      <c r="D115" s="56" t="s">
        <v>568</v>
      </c>
      <c r="E115" s="56" t="s">
        <v>569</v>
      </c>
      <c r="F115" s="55">
        <v>8</v>
      </c>
      <c r="G115" s="56" t="s">
        <v>570</v>
      </c>
      <c r="H115" s="68">
        <v>1967.8589999999999</v>
      </c>
      <c r="I115" s="157">
        <v>-25.7</v>
      </c>
      <c r="J115" s="68">
        <v>586</v>
      </c>
      <c r="K115" s="55">
        <v>8.3000000000000007</v>
      </c>
      <c r="L115" s="55" t="s">
        <v>571</v>
      </c>
      <c r="M115" s="55" t="s">
        <v>572</v>
      </c>
      <c r="N115" s="55" t="s">
        <v>147</v>
      </c>
      <c r="O115" s="55" t="s">
        <v>148</v>
      </c>
      <c r="P115" s="55" t="s">
        <v>149</v>
      </c>
      <c r="BA115" s="118"/>
      <c r="BB115" s="118"/>
      <c r="BC115" s="118"/>
      <c r="BD115" s="118"/>
      <c r="BE115" s="118"/>
      <c r="BF115" s="118"/>
      <c r="BG115" s="118"/>
      <c r="BH115" s="118"/>
      <c r="BI115" s="118"/>
      <c r="BJ115" s="118"/>
      <c r="BK115" s="118"/>
      <c r="BL115" s="118"/>
      <c r="BM115" s="118"/>
      <c r="BN115" s="118"/>
      <c r="BO115" s="118"/>
      <c r="BP115" s="118"/>
      <c r="BQ115" s="118"/>
      <c r="BR115" s="118"/>
      <c r="BS115" s="118"/>
      <c r="BT115" s="118"/>
      <c r="BU115" s="118"/>
      <c r="BV115" s="118"/>
      <c r="BW115" s="118"/>
      <c r="BX115" s="118"/>
      <c r="BY115" s="118"/>
      <c r="BZ115" s="118"/>
      <c r="CA115" s="118"/>
      <c r="CB115" s="118"/>
      <c r="CC115" s="118"/>
      <c r="CD115" s="118"/>
      <c r="CE115" s="118"/>
      <c r="CF115" s="118"/>
      <c r="CG115" s="118"/>
      <c r="CH115" s="118"/>
      <c r="CI115" s="118"/>
      <c r="CJ115" s="118"/>
      <c r="CK115" s="118"/>
      <c r="CL115" s="118"/>
      <c r="CM115" s="118"/>
      <c r="CN115" s="118"/>
      <c r="CO115" s="118"/>
      <c r="CP115" s="118"/>
      <c r="CQ115" s="118"/>
      <c r="CR115" s="118"/>
      <c r="CS115" s="118"/>
      <c r="CT115" s="118"/>
      <c r="CU115" s="118"/>
      <c r="CV115" s="118"/>
      <c r="CW115" s="118"/>
      <c r="CX115" s="118"/>
      <c r="CY115" s="118"/>
      <c r="CZ115" s="118"/>
      <c r="DA115" s="118"/>
    </row>
    <row r="116" spans="1:105" x14ac:dyDescent="0.3">
      <c r="A116" s="55" t="s">
        <v>140</v>
      </c>
      <c r="B116" s="55" t="s">
        <v>141</v>
      </c>
      <c r="C116" s="55">
        <v>2201</v>
      </c>
      <c r="D116" s="56" t="s">
        <v>573</v>
      </c>
      <c r="E116" s="56" t="s">
        <v>574</v>
      </c>
      <c r="F116" s="55">
        <v>7</v>
      </c>
      <c r="G116" s="56" t="s">
        <v>575</v>
      </c>
      <c r="H116" s="68">
        <v>1967.9380000000001</v>
      </c>
      <c r="I116" s="157">
        <v>-24.4</v>
      </c>
      <c r="J116" s="68">
        <v>579.6</v>
      </c>
      <c r="K116" s="55">
        <v>6.1</v>
      </c>
      <c r="L116" s="55" t="s">
        <v>576</v>
      </c>
      <c r="M116" s="55" t="s">
        <v>526</v>
      </c>
      <c r="N116" s="55" t="s">
        <v>147</v>
      </c>
      <c r="O116" s="55" t="s">
        <v>148</v>
      </c>
      <c r="P116" s="55" t="s">
        <v>149</v>
      </c>
      <c r="Q116" s="158">
        <f>AVERAGE(J115:J117)</f>
        <v>582.86666666666667</v>
      </c>
      <c r="R116" s="159" t="s">
        <v>2943</v>
      </c>
      <c r="S116" s="159"/>
      <c r="T116" s="160"/>
      <c r="U116" s="160"/>
      <c r="V116" s="160"/>
      <c r="BA116" s="118"/>
      <c r="BB116" s="118"/>
      <c r="BC116" s="118"/>
      <c r="BD116" s="118"/>
      <c r="BE116" s="118"/>
      <c r="BF116" s="118"/>
      <c r="BG116" s="118"/>
      <c r="BH116" s="118"/>
      <c r="BI116" s="118"/>
      <c r="BJ116" s="118"/>
      <c r="BK116" s="118"/>
      <c r="BL116" s="118"/>
      <c r="BM116" s="118"/>
      <c r="BN116" s="118"/>
      <c r="BO116" s="118"/>
      <c r="BP116" s="118"/>
      <c r="BQ116" s="118"/>
      <c r="BR116" s="118"/>
      <c r="BS116" s="118"/>
      <c r="BT116" s="118"/>
      <c r="BU116" s="118"/>
      <c r="BV116" s="118"/>
      <c r="BW116" s="118"/>
      <c r="BX116" s="118"/>
      <c r="BY116" s="118"/>
      <c r="BZ116" s="118"/>
      <c r="CA116" s="118"/>
      <c r="CB116" s="118"/>
      <c r="CC116" s="118"/>
      <c r="CD116" s="118"/>
      <c r="CE116" s="118"/>
      <c r="CF116" s="118"/>
      <c r="CG116" s="118"/>
      <c r="CH116" s="118"/>
      <c r="CI116" s="118"/>
      <c r="CJ116" s="118"/>
      <c r="CK116" s="118"/>
      <c r="CL116" s="118"/>
      <c r="CM116" s="118"/>
      <c r="CN116" s="118"/>
      <c r="CO116" s="118"/>
      <c r="CP116" s="118"/>
      <c r="CQ116" s="118"/>
      <c r="CR116" s="118"/>
      <c r="CS116" s="118"/>
      <c r="CT116" s="118"/>
      <c r="CU116" s="118"/>
      <c r="CV116" s="118"/>
      <c r="CW116" s="118"/>
      <c r="CX116" s="118"/>
      <c r="CY116" s="118"/>
      <c r="CZ116" s="118"/>
      <c r="DA116" s="118"/>
    </row>
    <row r="117" spans="1:105" x14ac:dyDescent="0.3">
      <c r="A117" s="55" t="s">
        <v>140</v>
      </c>
      <c r="B117" s="55" t="s">
        <v>141</v>
      </c>
      <c r="C117" s="55">
        <v>2202</v>
      </c>
      <c r="D117" s="56" t="s">
        <v>577</v>
      </c>
      <c r="E117" s="56" t="s">
        <v>578</v>
      </c>
      <c r="F117" s="55">
        <v>9</v>
      </c>
      <c r="G117" s="56" t="s">
        <v>579</v>
      </c>
      <c r="H117" s="68">
        <v>1968.0340000000001</v>
      </c>
      <c r="I117" s="157">
        <v>-23.9</v>
      </c>
      <c r="J117" s="68">
        <v>583</v>
      </c>
      <c r="K117" s="55">
        <v>6.1</v>
      </c>
      <c r="L117" s="55" t="s">
        <v>580</v>
      </c>
      <c r="M117" s="55" t="s">
        <v>526</v>
      </c>
      <c r="N117" s="55" t="s">
        <v>147</v>
      </c>
      <c r="O117" s="55" t="s">
        <v>148</v>
      </c>
      <c r="P117" s="55" t="s">
        <v>149</v>
      </c>
      <c r="Q117" s="160"/>
      <c r="R117" s="160"/>
      <c r="S117" s="160"/>
      <c r="T117" s="160"/>
      <c r="U117" s="160"/>
      <c r="V117" s="160"/>
      <c r="BA117" s="118"/>
      <c r="BB117" s="118"/>
      <c r="BC117" s="118"/>
      <c r="BD117" s="118"/>
      <c r="BE117" s="118"/>
      <c r="BF117" s="118"/>
      <c r="BG117" s="118"/>
      <c r="BH117" s="118"/>
      <c r="BI117" s="118"/>
      <c r="BJ117" s="118"/>
      <c r="BK117" s="118"/>
      <c r="BL117" s="118"/>
      <c r="BM117" s="118"/>
      <c r="BN117" s="118"/>
      <c r="BO117" s="118"/>
      <c r="BP117" s="118"/>
      <c r="BQ117" s="118"/>
      <c r="BR117" s="118"/>
      <c r="BS117" s="118"/>
      <c r="BT117" s="118"/>
      <c r="BU117" s="118"/>
      <c r="BV117" s="118"/>
      <c r="BW117" s="118"/>
      <c r="BX117" s="118"/>
      <c r="BY117" s="118"/>
      <c r="BZ117" s="118"/>
      <c r="CA117" s="118"/>
      <c r="CB117" s="118"/>
      <c r="CC117" s="118"/>
      <c r="CD117" s="118"/>
      <c r="CE117" s="118"/>
      <c r="CF117" s="118"/>
      <c r="CG117" s="118"/>
      <c r="CH117" s="118"/>
      <c r="CI117" s="118"/>
      <c r="CJ117" s="118"/>
      <c r="CK117" s="118"/>
      <c r="CL117" s="118"/>
      <c r="CM117" s="118"/>
      <c r="CN117" s="118"/>
      <c r="CO117" s="118"/>
      <c r="CP117" s="118"/>
      <c r="CQ117" s="118"/>
      <c r="CR117" s="118"/>
      <c r="CS117" s="118"/>
      <c r="CT117" s="118"/>
      <c r="CU117" s="118"/>
      <c r="CV117" s="118"/>
      <c r="CW117" s="118"/>
      <c r="CX117" s="118"/>
      <c r="CY117" s="118"/>
      <c r="CZ117" s="118"/>
      <c r="DA117" s="118"/>
    </row>
    <row r="118" spans="1:105" x14ac:dyDescent="0.3">
      <c r="A118" s="55" t="s">
        <v>140</v>
      </c>
      <c r="B118" s="55" t="s">
        <v>141</v>
      </c>
      <c r="C118" s="55">
        <v>2203</v>
      </c>
      <c r="D118" s="56" t="s">
        <v>581</v>
      </c>
      <c r="E118" s="56" t="s">
        <v>582</v>
      </c>
      <c r="F118" s="55">
        <v>8</v>
      </c>
      <c r="G118" s="56" t="s">
        <v>583</v>
      </c>
      <c r="H118" s="68">
        <v>1968.1130000000001</v>
      </c>
      <c r="I118" s="157">
        <v>-24.5</v>
      </c>
      <c r="J118" s="68">
        <v>582.5</v>
      </c>
      <c r="K118" s="55">
        <v>6.1</v>
      </c>
      <c r="L118" s="55" t="s">
        <v>584</v>
      </c>
      <c r="M118" s="55" t="s">
        <v>526</v>
      </c>
      <c r="N118" s="55" t="s">
        <v>147</v>
      </c>
      <c r="O118" s="55" t="s">
        <v>148</v>
      </c>
      <c r="P118" s="55" t="s">
        <v>149</v>
      </c>
      <c r="Q118" s="160"/>
      <c r="R118" s="160"/>
      <c r="S118" s="160"/>
      <c r="T118" s="160"/>
      <c r="U118" s="160"/>
      <c r="V118" s="160"/>
      <c r="BA118" s="118"/>
      <c r="BB118" s="118"/>
      <c r="BC118" s="118"/>
      <c r="BD118" s="118"/>
      <c r="BE118" s="118"/>
      <c r="BF118" s="118"/>
      <c r="BG118" s="118"/>
      <c r="BH118" s="118"/>
      <c r="BI118" s="118"/>
      <c r="BJ118" s="118"/>
      <c r="BK118" s="118"/>
      <c r="BL118" s="118"/>
      <c r="BM118" s="118"/>
      <c r="BN118" s="118"/>
      <c r="BO118" s="118"/>
      <c r="BP118" s="118"/>
      <c r="BQ118" s="118"/>
      <c r="BR118" s="118"/>
      <c r="BS118" s="118"/>
      <c r="BT118" s="118"/>
      <c r="BU118" s="118"/>
      <c r="BV118" s="118"/>
      <c r="BW118" s="118"/>
      <c r="BX118" s="118"/>
      <c r="BY118" s="118"/>
      <c r="BZ118" s="118"/>
      <c r="CA118" s="118"/>
      <c r="CB118" s="118"/>
      <c r="CC118" s="118"/>
      <c r="CD118" s="118"/>
      <c r="CE118" s="118"/>
      <c r="CF118" s="118"/>
      <c r="CG118" s="118"/>
      <c r="CH118" s="118"/>
      <c r="CI118" s="118"/>
      <c r="CJ118" s="118"/>
      <c r="CK118" s="118"/>
      <c r="CL118" s="118"/>
      <c r="CM118" s="118"/>
      <c r="CN118" s="118"/>
      <c r="CO118" s="118"/>
      <c r="CP118" s="118"/>
      <c r="CQ118" s="118"/>
      <c r="CR118" s="118"/>
      <c r="CS118" s="118"/>
      <c r="CT118" s="118"/>
      <c r="CU118" s="118"/>
      <c r="CV118" s="118"/>
      <c r="CW118" s="118"/>
      <c r="CX118" s="118"/>
      <c r="CY118" s="118"/>
      <c r="CZ118" s="118"/>
      <c r="DA118" s="118"/>
    </row>
    <row r="119" spans="1:105" x14ac:dyDescent="0.3">
      <c r="A119" s="55" t="s">
        <v>140</v>
      </c>
      <c r="B119" s="55" t="s">
        <v>141</v>
      </c>
      <c r="C119" s="55">
        <v>2204</v>
      </c>
      <c r="D119" s="56" t="s">
        <v>585</v>
      </c>
      <c r="E119" s="56" t="s">
        <v>586</v>
      </c>
      <c r="F119" s="55">
        <v>14</v>
      </c>
      <c r="G119" s="56" t="s">
        <v>587</v>
      </c>
      <c r="H119" s="68">
        <v>1968.193</v>
      </c>
      <c r="I119" s="157">
        <v>-22.5</v>
      </c>
      <c r="J119" s="68">
        <v>572.79999999999995</v>
      </c>
      <c r="K119" s="55">
        <v>5.7</v>
      </c>
      <c r="L119" s="55" t="s">
        <v>588</v>
      </c>
      <c r="M119" s="55" t="s">
        <v>407</v>
      </c>
      <c r="N119" s="55" t="s">
        <v>147</v>
      </c>
      <c r="O119" s="55" t="s">
        <v>148</v>
      </c>
      <c r="P119" s="55" t="s">
        <v>149</v>
      </c>
      <c r="Q119" s="160"/>
      <c r="R119" s="160"/>
      <c r="S119" s="160"/>
      <c r="T119" s="160"/>
      <c r="U119" s="160"/>
      <c r="V119" s="160"/>
      <c r="BA119" s="118"/>
      <c r="BB119" s="118"/>
      <c r="BC119" s="118"/>
      <c r="BD119" s="118"/>
      <c r="BE119" s="118"/>
      <c r="BF119" s="118"/>
      <c r="BG119" s="118"/>
      <c r="BH119" s="118"/>
      <c r="BI119" s="118"/>
      <c r="BJ119" s="118"/>
      <c r="BK119" s="118"/>
      <c r="BL119" s="118"/>
      <c r="BM119" s="118"/>
      <c r="BN119" s="118"/>
      <c r="BO119" s="118"/>
      <c r="BP119" s="118"/>
      <c r="BQ119" s="118"/>
      <c r="BR119" s="118"/>
      <c r="BS119" s="118"/>
      <c r="BT119" s="118"/>
      <c r="BU119" s="118"/>
      <c r="BV119" s="118"/>
      <c r="BW119" s="118"/>
      <c r="BX119" s="118"/>
      <c r="BY119" s="118"/>
      <c r="BZ119" s="118"/>
      <c r="CA119" s="118"/>
      <c r="CB119" s="118"/>
      <c r="CC119" s="118"/>
      <c r="CD119" s="118"/>
      <c r="CE119" s="118"/>
      <c r="CF119" s="118"/>
      <c r="CG119" s="118"/>
      <c r="CH119" s="118"/>
      <c r="CI119" s="118"/>
      <c r="CJ119" s="118"/>
      <c r="CK119" s="118"/>
      <c r="CL119" s="118"/>
      <c r="CM119" s="118"/>
      <c r="CN119" s="118"/>
      <c r="CO119" s="118"/>
      <c r="CP119" s="118"/>
      <c r="CQ119" s="118"/>
      <c r="CR119" s="118"/>
      <c r="CS119" s="118"/>
      <c r="CT119" s="118"/>
      <c r="CU119" s="118"/>
      <c r="CV119" s="118"/>
      <c r="CW119" s="118"/>
      <c r="CX119" s="118"/>
      <c r="CY119" s="118"/>
      <c r="CZ119" s="118"/>
      <c r="DA119" s="118"/>
    </row>
    <row r="120" spans="1:105" x14ac:dyDescent="0.3">
      <c r="A120" s="55" t="s">
        <v>140</v>
      </c>
      <c r="B120" s="55" t="s">
        <v>141</v>
      </c>
      <c r="C120" s="55">
        <v>2205</v>
      </c>
      <c r="D120" s="56" t="s">
        <v>589</v>
      </c>
      <c r="E120" s="56" t="s">
        <v>590</v>
      </c>
      <c r="F120" s="55">
        <v>4</v>
      </c>
      <c r="G120" s="56" t="s">
        <v>591</v>
      </c>
      <c r="H120" s="68">
        <v>1968.2639999999999</v>
      </c>
      <c r="I120" s="157">
        <v>-23.9</v>
      </c>
      <c r="J120" s="68">
        <v>547.6</v>
      </c>
      <c r="K120" s="55">
        <v>5.6</v>
      </c>
      <c r="L120" s="55" t="s">
        <v>592</v>
      </c>
      <c r="M120" s="55" t="s">
        <v>416</v>
      </c>
      <c r="N120" s="55" t="s">
        <v>147</v>
      </c>
      <c r="O120" s="55" t="s">
        <v>148</v>
      </c>
      <c r="P120" s="55" t="s">
        <v>149</v>
      </c>
      <c r="Q120" s="160"/>
      <c r="R120" s="160"/>
      <c r="S120" s="160"/>
      <c r="T120" s="160"/>
      <c r="U120" s="160"/>
      <c r="V120" s="160"/>
      <c r="BA120" s="118"/>
      <c r="BB120" s="118"/>
      <c r="BC120" s="118"/>
      <c r="BD120" s="118"/>
      <c r="BE120" s="118"/>
      <c r="BF120" s="118"/>
      <c r="BG120" s="118"/>
      <c r="BH120" s="118"/>
      <c r="BI120" s="118"/>
      <c r="BJ120" s="118"/>
      <c r="BK120" s="118"/>
      <c r="BL120" s="118"/>
      <c r="BM120" s="118"/>
      <c r="BN120" s="118"/>
      <c r="BO120" s="118"/>
      <c r="BP120" s="118"/>
      <c r="BQ120" s="118"/>
      <c r="BR120" s="118"/>
      <c r="BS120" s="118"/>
      <c r="BT120" s="118"/>
      <c r="BU120" s="118"/>
      <c r="BV120" s="118"/>
      <c r="BW120" s="118"/>
      <c r="BX120" s="118"/>
      <c r="BY120" s="118"/>
      <c r="BZ120" s="118"/>
      <c r="CA120" s="118"/>
      <c r="CB120" s="118"/>
      <c r="CC120" s="118"/>
      <c r="CD120" s="118"/>
      <c r="CE120" s="118"/>
      <c r="CF120" s="118"/>
      <c r="CG120" s="118"/>
      <c r="CH120" s="118"/>
      <c r="CI120" s="118"/>
      <c r="CJ120" s="118"/>
      <c r="CK120" s="118"/>
      <c r="CL120" s="118"/>
      <c r="CM120" s="118"/>
      <c r="CN120" s="118"/>
      <c r="CO120" s="118"/>
      <c r="CP120" s="118"/>
      <c r="CQ120" s="118"/>
      <c r="CR120" s="118"/>
      <c r="CS120" s="118"/>
      <c r="CT120" s="118"/>
      <c r="CU120" s="118"/>
      <c r="CV120" s="118"/>
      <c r="CW120" s="118"/>
      <c r="CX120" s="118"/>
      <c r="CY120" s="118"/>
      <c r="CZ120" s="118"/>
      <c r="DA120" s="118"/>
    </row>
    <row r="121" spans="1:105" x14ac:dyDescent="0.3">
      <c r="A121" s="55" t="s">
        <v>140</v>
      </c>
      <c r="B121" s="55" t="s">
        <v>141</v>
      </c>
      <c r="C121" s="55">
        <v>2206</v>
      </c>
      <c r="D121" s="56" t="s">
        <v>593</v>
      </c>
      <c r="E121" s="55" t="s">
        <v>151</v>
      </c>
      <c r="F121" s="55">
        <v>-999</v>
      </c>
      <c r="G121" s="56" t="s">
        <v>593</v>
      </c>
      <c r="H121" s="68">
        <v>1968.414</v>
      </c>
      <c r="I121" s="157">
        <v>-24.8</v>
      </c>
      <c r="J121" s="68">
        <v>560.4</v>
      </c>
      <c r="K121" s="55">
        <v>6</v>
      </c>
      <c r="L121" s="55" t="s">
        <v>594</v>
      </c>
      <c r="M121" s="55" t="s">
        <v>354</v>
      </c>
      <c r="N121" s="55" t="s">
        <v>158</v>
      </c>
      <c r="O121" s="55" t="s">
        <v>148</v>
      </c>
      <c r="P121" s="55" t="s">
        <v>149</v>
      </c>
      <c r="BA121" s="118"/>
      <c r="BB121" s="118"/>
      <c r="BC121" s="118"/>
      <c r="BD121" s="118"/>
      <c r="BE121" s="118"/>
      <c r="BF121" s="118"/>
      <c r="BG121" s="118"/>
      <c r="BH121" s="118"/>
      <c r="BI121" s="118"/>
      <c r="BJ121" s="118"/>
      <c r="BK121" s="118"/>
      <c r="BL121" s="118"/>
      <c r="BM121" s="118"/>
      <c r="BN121" s="118"/>
      <c r="BO121" s="118"/>
      <c r="BP121" s="118"/>
      <c r="BQ121" s="118"/>
      <c r="BR121" s="118"/>
      <c r="BS121" s="118"/>
      <c r="BT121" s="118"/>
      <c r="BU121" s="118"/>
      <c r="BV121" s="118"/>
      <c r="BW121" s="118"/>
      <c r="BX121" s="118"/>
      <c r="BY121" s="118"/>
      <c r="BZ121" s="118"/>
      <c r="CA121" s="118"/>
      <c r="CB121" s="118"/>
      <c r="CC121" s="118"/>
      <c r="CD121" s="118"/>
      <c r="CE121" s="118"/>
      <c r="CF121" s="118"/>
      <c r="CG121" s="118"/>
      <c r="CH121" s="118"/>
      <c r="CI121" s="118"/>
      <c r="CJ121" s="118"/>
      <c r="CK121" s="118"/>
      <c r="CL121" s="118"/>
      <c r="CM121" s="118"/>
      <c r="CN121" s="118"/>
      <c r="CO121" s="118"/>
      <c r="CP121" s="118"/>
      <c r="CQ121" s="118"/>
      <c r="CR121" s="118"/>
      <c r="CS121" s="118"/>
      <c r="CT121" s="118"/>
      <c r="CU121" s="118"/>
      <c r="CV121" s="118"/>
      <c r="CW121" s="118"/>
      <c r="CX121" s="118"/>
      <c r="CY121" s="118"/>
      <c r="CZ121" s="118"/>
      <c r="DA121" s="118"/>
    </row>
    <row r="122" spans="1:105" x14ac:dyDescent="0.3">
      <c r="A122" s="55" t="s">
        <v>140</v>
      </c>
      <c r="B122" s="55" t="s">
        <v>141</v>
      </c>
      <c r="C122" s="55">
        <v>2207</v>
      </c>
      <c r="D122" s="56" t="s">
        <v>595</v>
      </c>
      <c r="E122" s="56" t="s">
        <v>596</v>
      </c>
      <c r="F122" s="55">
        <v>7</v>
      </c>
      <c r="G122" s="56" t="s">
        <v>597</v>
      </c>
      <c r="H122" s="68">
        <v>1968.433</v>
      </c>
      <c r="I122" s="157">
        <v>-24.6</v>
      </c>
      <c r="J122" s="68">
        <v>561.6</v>
      </c>
      <c r="K122" s="55">
        <v>6</v>
      </c>
      <c r="L122" s="55" t="s">
        <v>598</v>
      </c>
      <c r="M122" s="55" t="s">
        <v>354</v>
      </c>
      <c r="N122" s="55" t="s">
        <v>158</v>
      </c>
      <c r="O122" s="55" t="s">
        <v>148</v>
      </c>
      <c r="P122" s="55" t="s">
        <v>149</v>
      </c>
      <c r="Q122" s="160"/>
      <c r="R122" s="160"/>
      <c r="S122" s="160"/>
      <c r="T122" s="160"/>
      <c r="U122" s="160"/>
      <c r="V122" s="160"/>
      <c r="BA122" s="118"/>
      <c r="BB122" s="118"/>
      <c r="BC122" s="118"/>
      <c r="BD122" s="118"/>
      <c r="BE122" s="118"/>
      <c r="BF122" s="118"/>
      <c r="BG122" s="118"/>
      <c r="BH122" s="118"/>
      <c r="BI122" s="118"/>
      <c r="BJ122" s="118"/>
      <c r="BK122" s="118"/>
      <c r="BL122" s="118"/>
      <c r="BM122" s="118"/>
      <c r="BN122" s="118"/>
      <c r="BO122" s="118"/>
      <c r="BP122" s="118"/>
      <c r="BQ122" s="118"/>
      <c r="BR122" s="118"/>
      <c r="BS122" s="118"/>
      <c r="BT122" s="118"/>
      <c r="BU122" s="118"/>
      <c r="BV122" s="118"/>
      <c r="BW122" s="118"/>
      <c r="BX122" s="118"/>
      <c r="BY122" s="118"/>
      <c r="BZ122" s="118"/>
      <c r="CA122" s="118"/>
      <c r="CB122" s="118"/>
      <c r="CC122" s="118"/>
      <c r="CD122" s="118"/>
      <c r="CE122" s="118"/>
      <c r="CF122" s="118"/>
      <c r="CG122" s="118"/>
      <c r="CH122" s="118"/>
      <c r="CI122" s="118"/>
      <c r="CJ122" s="118"/>
      <c r="CK122" s="118"/>
      <c r="CL122" s="118"/>
      <c r="CM122" s="118"/>
      <c r="CN122" s="118"/>
      <c r="CO122" s="118"/>
      <c r="CP122" s="118"/>
      <c r="CQ122" s="118"/>
      <c r="CR122" s="118"/>
      <c r="CS122" s="118"/>
      <c r="CT122" s="118"/>
      <c r="CU122" s="118"/>
      <c r="CV122" s="118"/>
      <c r="CW122" s="118"/>
      <c r="CX122" s="118"/>
      <c r="CY122" s="118"/>
      <c r="CZ122" s="118"/>
      <c r="DA122" s="118"/>
    </row>
    <row r="123" spans="1:105" ht="17.399999999999999" x14ac:dyDescent="0.3">
      <c r="A123" s="55" t="s">
        <v>140</v>
      </c>
      <c r="B123" s="55" t="s">
        <v>141</v>
      </c>
      <c r="C123" s="55">
        <v>2208</v>
      </c>
      <c r="D123" s="56" t="s">
        <v>599</v>
      </c>
      <c r="E123" s="56" t="s">
        <v>600</v>
      </c>
      <c r="F123" s="55">
        <v>7</v>
      </c>
      <c r="G123" s="56" t="s">
        <v>601</v>
      </c>
      <c r="H123" s="68">
        <v>1968.51</v>
      </c>
      <c r="I123" s="157">
        <v>-26.3</v>
      </c>
      <c r="J123" s="68">
        <v>550.5</v>
      </c>
      <c r="K123" s="55">
        <v>6</v>
      </c>
      <c r="L123" s="55" t="s">
        <v>602</v>
      </c>
      <c r="M123" s="55" t="s">
        <v>354</v>
      </c>
      <c r="N123" s="55" t="s">
        <v>158</v>
      </c>
      <c r="O123" s="55" t="s">
        <v>148</v>
      </c>
      <c r="P123" s="55" t="s">
        <v>149</v>
      </c>
      <c r="Q123" s="158">
        <f>AVERAGE(J115:J132)</f>
        <v>553.41666666666674</v>
      </c>
      <c r="R123" s="159" t="s">
        <v>2944</v>
      </c>
      <c r="S123" s="159"/>
      <c r="T123" s="160"/>
      <c r="U123" s="161">
        <f>Q123/(Q116-Q131)</f>
        <v>12.900155400155409</v>
      </c>
      <c r="V123" s="162" t="s">
        <v>2945</v>
      </c>
      <c r="BA123" s="118"/>
      <c r="BB123" s="118"/>
      <c r="BC123" s="118"/>
      <c r="BD123" s="118"/>
      <c r="BE123" s="118"/>
      <c r="BF123" s="118"/>
      <c r="BG123" s="118"/>
      <c r="BH123" s="118"/>
      <c r="BI123" s="118"/>
      <c r="BJ123" s="118"/>
      <c r="BK123" s="118"/>
      <c r="BL123" s="118"/>
      <c r="BM123" s="118"/>
      <c r="BN123" s="118"/>
      <c r="BO123" s="118"/>
      <c r="BP123" s="118"/>
      <c r="BQ123" s="118"/>
      <c r="BR123" s="118"/>
      <c r="BS123" s="118"/>
      <c r="BT123" s="118"/>
      <c r="BU123" s="118"/>
      <c r="BV123" s="118"/>
      <c r="BW123" s="118"/>
      <c r="BX123" s="118"/>
      <c r="BY123" s="118"/>
      <c r="BZ123" s="118"/>
      <c r="CA123" s="118"/>
      <c r="CB123" s="118"/>
      <c r="CC123" s="118"/>
      <c r="CD123" s="118"/>
      <c r="CE123" s="118"/>
      <c r="CF123" s="118"/>
      <c r="CG123" s="118"/>
      <c r="CH123" s="118"/>
      <c r="CI123" s="118"/>
      <c r="CJ123" s="118"/>
      <c r="CK123" s="118"/>
      <c r="CL123" s="118"/>
      <c r="CM123" s="118"/>
      <c r="CN123" s="118"/>
      <c r="CO123" s="118"/>
      <c r="CP123" s="118"/>
      <c r="CQ123" s="118"/>
      <c r="CR123" s="118"/>
      <c r="CS123" s="118"/>
      <c r="CT123" s="118"/>
      <c r="CU123" s="118"/>
      <c r="CV123" s="118"/>
      <c r="CW123" s="118"/>
      <c r="CX123" s="118"/>
      <c r="CY123" s="118"/>
      <c r="CZ123" s="118"/>
      <c r="DA123" s="118"/>
    </row>
    <row r="124" spans="1:105" x14ac:dyDescent="0.3">
      <c r="A124" s="55" t="s">
        <v>140</v>
      </c>
      <c r="B124" s="55" t="s">
        <v>141</v>
      </c>
      <c r="C124" s="55">
        <v>2209</v>
      </c>
      <c r="D124" s="56" t="s">
        <v>603</v>
      </c>
      <c r="E124" s="56" t="s">
        <v>604</v>
      </c>
      <c r="F124" s="55">
        <v>7</v>
      </c>
      <c r="G124" s="56" t="s">
        <v>605</v>
      </c>
      <c r="H124" s="68">
        <v>1968.605</v>
      </c>
      <c r="I124" s="157">
        <v>-24.7</v>
      </c>
      <c r="J124" s="68">
        <v>538.20000000000005</v>
      </c>
      <c r="K124" s="55">
        <v>5.9</v>
      </c>
      <c r="L124" s="55" t="s">
        <v>606</v>
      </c>
      <c r="M124" s="55" t="s">
        <v>340</v>
      </c>
      <c r="N124" s="55" t="s">
        <v>158</v>
      </c>
      <c r="O124" s="55" t="s">
        <v>148</v>
      </c>
      <c r="P124" s="55" t="s">
        <v>149</v>
      </c>
      <c r="Q124" s="160"/>
      <c r="R124" s="160"/>
      <c r="S124" s="160"/>
      <c r="T124" s="160"/>
      <c r="U124" s="160"/>
      <c r="V124" s="160"/>
      <c r="BA124" s="118"/>
      <c r="BB124" s="118"/>
      <c r="BC124" s="118"/>
      <c r="BD124" s="118"/>
      <c r="BE124" s="118"/>
      <c r="BF124" s="118"/>
      <c r="BG124" s="118"/>
      <c r="BH124" s="118"/>
      <c r="BI124" s="118"/>
      <c r="BJ124" s="118"/>
      <c r="BK124" s="118"/>
      <c r="BL124" s="118"/>
      <c r="BM124" s="118"/>
      <c r="BN124" s="118"/>
      <c r="BO124" s="118"/>
      <c r="BP124" s="118"/>
      <c r="BQ124" s="118"/>
      <c r="BR124" s="118"/>
      <c r="BS124" s="118"/>
      <c r="BT124" s="118"/>
      <c r="BU124" s="118"/>
      <c r="BV124" s="118"/>
      <c r="BW124" s="118"/>
      <c r="BX124" s="118"/>
      <c r="BY124" s="118"/>
      <c r="BZ124" s="118"/>
      <c r="CA124" s="118"/>
      <c r="CB124" s="118"/>
      <c r="CC124" s="118"/>
      <c r="CD124" s="118"/>
      <c r="CE124" s="118"/>
      <c r="CF124" s="118"/>
      <c r="CG124" s="118"/>
      <c r="CH124" s="118"/>
      <c r="CI124" s="118"/>
      <c r="CJ124" s="118"/>
      <c r="CK124" s="118"/>
      <c r="CL124" s="118"/>
      <c r="CM124" s="118"/>
      <c r="CN124" s="118"/>
      <c r="CO124" s="118"/>
      <c r="CP124" s="118"/>
      <c r="CQ124" s="118"/>
      <c r="CR124" s="118"/>
      <c r="CS124" s="118"/>
      <c r="CT124" s="118"/>
      <c r="CU124" s="118"/>
      <c r="CV124" s="118"/>
      <c r="CW124" s="118"/>
      <c r="CX124" s="118"/>
      <c r="CY124" s="118"/>
      <c r="CZ124" s="118"/>
      <c r="DA124" s="118"/>
    </row>
    <row r="125" spans="1:105" x14ac:dyDescent="0.3">
      <c r="A125" s="55" t="s">
        <v>140</v>
      </c>
      <c r="B125" s="55" t="s">
        <v>141</v>
      </c>
      <c r="C125" s="55">
        <v>2210</v>
      </c>
      <c r="D125" s="56" t="s">
        <v>607</v>
      </c>
      <c r="E125" s="56" t="s">
        <v>608</v>
      </c>
      <c r="F125" s="55">
        <v>7</v>
      </c>
      <c r="G125" s="56" t="s">
        <v>609</v>
      </c>
      <c r="H125" s="68">
        <v>1968.663</v>
      </c>
      <c r="I125" s="157">
        <v>-23.8</v>
      </c>
      <c r="J125" s="68">
        <v>535.6</v>
      </c>
      <c r="K125" s="55">
        <v>5.9</v>
      </c>
      <c r="L125" s="55" t="s">
        <v>610</v>
      </c>
      <c r="M125" s="55" t="s">
        <v>340</v>
      </c>
      <c r="N125" s="55" t="s">
        <v>158</v>
      </c>
      <c r="O125" s="55" t="s">
        <v>148</v>
      </c>
      <c r="P125" s="55" t="s">
        <v>149</v>
      </c>
      <c r="Q125" s="160"/>
      <c r="R125" s="160"/>
      <c r="S125" s="160"/>
      <c r="T125" s="160"/>
      <c r="U125" s="160"/>
      <c r="V125" s="160"/>
      <c r="BA125" s="118"/>
      <c r="BB125" s="118"/>
      <c r="BC125" s="118"/>
      <c r="BD125" s="118"/>
      <c r="BE125" s="118"/>
      <c r="BF125" s="118"/>
      <c r="BG125" s="118"/>
      <c r="BH125" s="118"/>
      <c r="BI125" s="118"/>
      <c r="BJ125" s="118"/>
      <c r="BK125" s="118"/>
      <c r="BL125" s="118"/>
      <c r="BM125" s="118"/>
      <c r="BN125" s="118"/>
      <c r="BO125" s="118"/>
      <c r="BP125" s="118"/>
      <c r="BQ125" s="118"/>
      <c r="BR125" s="118"/>
      <c r="BS125" s="118"/>
      <c r="BT125" s="118"/>
      <c r="BU125" s="118"/>
      <c r="BV125" s="118"/>
      <c r="BW125" s="118"/>
      <c r="BX125" s="118"/>
      <c r="BY125" s="118"/>
      <c r="BZ125" s="118"/>
      <c r="CA125" s="118"/>
      <c r="CB125" s="118"/>
      <c r="CC125" s="118"/>
      <c r="CD125" s="118"/>
      <c r="CE125" s="118"/>
      <c r="CF125" s="118"/>
      <c r="CG125" s="118"/>
      <c r="CH125" s="118"/>
      <c r="CI125" s="118"/>
      <c r="CJ125" s="118"/>
      <c r="CK125" s="118"/>
      <c r="CL125" s="118"/>
      <c r="CM125" s="118"/>
      <c r="CN125" s="118"/>
      <c r="CO125" s="118"/>
      <c r="CP125" s="118"/>
      <c r="CQ125" s="118"/>
      <c r="CR125" s="118"/>
      <c r="CS125" s="118"/>
      <c r="CT125" s="118"/>
      <c r="CU125" s="118"/>
      <c r="CV125" s="118"/>
      <c r="CW125" s="118"/>
      <c r="CX125" s="118"/>
      <c r="CY125" s="118"/>
      <c r="CZ125" s="118"/>
      <c r="DA125" s="118"/>
    </row>
    <row r="126" spans="1:105" x14ac:dyDescent="0.3">
      <c r="A126" s="55" t="s">
        <v>140</v>
      </c>
      <c r="B126" s="55" t="s">
        <v>141</v>
      </c>
      <c r="C126" s="55">
        <v>2211</v>
      </c>
      <c r="D126" s="56" t="s">
        <v>608</v>
      </c>
      <c r="E126" s="56" t="s">
        <v>611</v>
      </c>
      <c r="F126" s="55">
        <v>7</v>
      </c>
      <c r="G126" s="56" t="s">
        <v>612</v>
      </c>
      <c r="H126" s="68">
        <v>1968.682</v>
      </c>
      <c r="I126" s="157">
        <v>-23.7</v>
      </c>
      <c r="J126" s="68">
        <v>531.6</v>
      </c>
      <c r="K126" s="55">
        <v>5.9</v>
      </c>
      <c r="L126" s="55" t="s">
        <v>613</v>
      </c>
      <c r="M126" s="55" t="s">
        <v>340</v>
      </c>
      <c r="N126" s="55" t="s">
        <v>158</v>
      </c>
      <c r="O126" s="55" t="s">
        <v>148</v>
      </c>
      <c r="P126" s="55" t="s">
        <v>149</v>
      </c>
      <c r="Q126" s="160"/>
      <c r="R126" s="160"/>
      <c r="S126" s="160"/>
      <c r="T126" s="160"/>
      <c r="U126" s="160"/>
      <c r="V126" s="160"/>
      <c r="BA126" s="118"/>
      <c r="BB126" s="118"/>
      <c r="BC126" s="118"/>
      <c r="BD126" s="118"/>
      <c r="BE126" s="118"/>
      <c r="BF126" s="118"/>
      <c r="BG126" s="118"/>
      <c r="BH126" s="118"/>
      <c r="BI126" s="118"/>
      <c r="BJ126" s="118"/>
      <c r="BK126" s="118"/>
      <c r="BL126" s="118"/>
      <c r="BM126" s="118"/>
      <c r="BN126" s="118"/>
      <c r="BO126" s="118"/>
      <c r="BP126" s="118"/>
      <c r="BQ126" s="118"/>
      <c r="BR126" s="118"/>
      <c r="BS126" s="118"/>
      <c r="BT126" s="118"/>
      <c r="BU126" s="118"/>
      <c r="BV126" s="118"/>
      <c r="BW126" s="118"/>
      <c r="BX126" s="118"/>
      <c r="BY126" s="118"/>
      <c r="BZ126" s="118"/>
      <c r="CA126" s="118"/>
      <c r="CB126" s="118"/>
      <c r="CC126" s="118"/>
      <c r="CD126" s="118"/>
      <c r="CE126" s="118"/>
      <c r="CF126" s="118"/>
      <c r="CG126" s="118"/>
      <c r="CH126" s="118"/>
      <c r="CI126" s="118"/>
      <c r="CJ126" s="118"/>
      <c r="CK126" s="118"/>
      <c r="CL126" s="118"/>
      <c r="CM126" s="118"/>
      <c r="CN126" s="118"/>
      <c r="CO126" s="118"/>
      <c r="CP126" s="118"/>
      <c r="CQ126" s="118"/>
      <c r="CR126" s="118"/>
      <c r="CS126" s="118"/>
      <c r="CT126" s="118"/>
      <c r="CU126" s="118"/>
      <c r="CV126" s="118"/>
      <c r="CW126" s="118"/>
      <c r="CX126" s="118"/>
      <c r="CY126" s="118"/>
      <c r="CZ126" s="118"/>
      <c r="DA126" s="118"/>
    </row>
    <row r="127" spans="1:105" x14ac:dyDescent="0.3">
      <c r="A127" s="55" t="s">
        <v>140</v>
      </c>
      <c r="B127" s="55" t="s">
        <v>141</v>
      </c>
      <c r="C127" s="55">
        <v>2212</v>
      </c>
      <c r="D127" s="56" t="s">
        <v>614</v>
      </c>
      <c r="E127" s="56" t="s">
        <v>615</v>
      </c>
      <c r="F127" s="55">
        <v>7</v>
      </c>
      <c r="G127" s="56" t="s">
        <v>616</v>
      </c>
      <c r="H127" s="68">
        <v>1968.758</v>
      </c>
      <c r="I127" s="157">
        <v>-24.6</v>
      </c>
      <c r="J127" s="68">
        <v>532.79999999999995</v>
      </c>
      <c r="K127" s="55">
        <v>5.9</v>
      </c>
      <c r="L127" s="55" t="s">
        <v>617</v>
      </c>
      <c r="M127" s="55" t="s">
        <v>340</v>
      </c>
      <c r="N127" s="55" t="s">
        <v>147</v>
      </c>
      <c r="O127" s="55" t="s">
        <v>148</v>
      </c>
      <c r="P127" s="55" t="s">
        <v>149</v>
      </c>
      <c r="Q127" s="160"/>
      <c r="R127" s="160"/>
      <c r="S127" s="160"/>
      <c r="T127" s="160"/>
      <c r="U127" s="160"/>
      <c r="V127" s="160"/>
      <c r="BA127" s="118"/>
      <c r="BB127" s="118"/>
      <c r="BC127" s="118"/>
      <c r="BD127" s="118"/>
      <c r="BE127" s="118"/>
      <c r="BF127" s="118"/>
      <c r="BG127" s="118"/>
      <c r="BH127" s="118"/>
      <c r="BI127" s="118"/>
      <c r="BJ127" s="118"/>
      <c r="BK127" s="118"/>
      <c r="BL127" s="118"/>
      <c r="BM127" s="118"/>
      <c r="BN127" s="118"/>
      <c r="BO127" s="118"/>
      <c r="BP127" s="118"/>
      <c r="BQ127" s="118"/>
      <c r="BR127" s="118"/>
      <c r="BS127" s="118"/>
      <c r="BT127" s="118"/>
      <c r="BU127" s="118"/>
      <c r="BV127" s="118"/>
      <c r="BW127" s="118"/>
      <c r="BX127" s="118"/>
      <c r="BY127" s="118"/>
      <c r="BZ127" s="118"/>
      <c r="CA127" s="118"/>
      <c r="CB127" s="118"/>
      <c r="CC127" s="118"/>
      <c r="CD127" s="118"/>
      <c r="CE127" s="118"/>
      <c r="CF127" s="118"/>
      <c r="CG127" s="118"/>
      <c r="CH127" s="118"/>
      <c r="CI127" s="118"/>
      <c r="CJ127" s="118"/>
      <c r="CK127" s="118"/>
      <c r="CL127" s="118"/>
      <c r="CM127" s="118"/>
      <c r="CN127" s="118"/>
      <c r="CO127" s="118"/>
      <c r="CP127" s="118"/>
      <c r="CQ127" s="118"/>
      <c r="CR127" s="118"/>
      <c r="CS127" s="118"/>
      <c r="CT127" s="118"/>
      <c r="CU127" s="118"/>
      <c r="CV127" s="118"/>
      <c r="CW127" s="118"/>
      <c r="CX127" s="118"/>
      <c r="CY127" s="118"/>
      <c r="CZ127" s="118"/>
      <c r="DA127" s="118"/>
    </row>
    <row r="128" spans="1:105" x14ac:dyDescent="0.3">
      <c r="A128" s="55" t="s">
        <v>140</v>
      </c>
      <c r="B128" s="55" t="s">
        <v>141</v>
      </c>
      <c r="C128" s="55">
        <v>2213</v>
      </c>
      <c r="D128" s="56" t="s">
        <v>618</v>
      </c>
      <c r="E128" s="56" t="s">
        <v>619</v>
      </c>
      <c r="F128" s="55">
        <v>7</v>
      </c>
      <c r="G128" s="56" t="s">
        <v>620</v>
      </c>
      <c r="H128" s="68">
        <v>1968.796</v>
      </c>
      <c r="I128" s="157">
        <v>-24.7</v>
      </c>
      <c r="J128" s="68">
        <v>537.70000000000005</v>
      </c>
      <c r="K128" s="55">
        <v>5.9</v>
      </c>
      <c r="L128" s="55" t="s">
        <v>621</v>
      </c>
      <c r="M128" s="55" t="s">
        <v>340</v>
      </c>
      <c r="N128" s="55" t="s">
        <v>158</v>
      </c>
      <c r="O128" s="55" t="s">
        <v>148</v>
      </c>
      <c r="P128" s="55" t="s">
        <v>149</v>
      </c>
      <c r="Q128" s="160"/>
      <c r="R128" s="160"/>
      <c r="S128" s="160"/>
      <c r="T128" s="160"/>
      <c r="BA128" s="118"/>
      <c r="BB128" s="118"/>
      <c r="BC128" s="118"/>
      <c r="BD128" s="118"/>
      <c r="BE128" s="118"/>
      <c r="BF128" s="118"/>
      <c r="BG128" s="118"/>
    </row>
    <row r="129" spans="1:59" x14ac:dyDescent="0.3">
      <c r="A129" s="55" t="s">
        <v>140</v>
      </c>
      <c r="B129" s="55" t="s">
        <v>141</v>
      </c>
      <c r="C129" s="55">
        <v>3470</v>
      </c>
      <c r="D129" s="56" t="s">
        <v>622</v>
      </c>
      <c r="E129" s="56" t="s">
        <v>623</v>
      </c>
      <c r="F129" s="55">
        <v>5</v>
      </c>
      <c r="G129" s="56" t="s">
        <v>624</v>
      </c>
      <c r="H129" s="68">
        <v>1968.837</v>
      </c>
      <c r="I129" s="157">
        <v>-25.3</v>
      </c>
      <c r="J129" s="68">
        <v>541.70000000000005</v>
      </c>
      <c r="K129" s="55">
        <v>6</v>
      </c>
      <c r="L129" s="55" t="s">
        <v>625</v>
      </c>
      <c r="M129" s="55" t="s">
        <v>354</v>
      </c>
      <c r="N129" s="55" t="s">
        <v>158</v>
      </c>
      <c r="O129" s="55" t="s">
        <v>148</v>
      </c>
      <c r="P129" s="55" t="s">
        <v>149</v>
      </c>
      <c r="Q129" s="160"/>
      <c r="R129" s="160"/>
      <c r="S129" s="160"/>
      <c r="T129" s="160"/>
      <c r="BA129" s="118"/>
      <c r="BB129" s="118"/>
      <c r="BC129" s="118"/>
      <c r="BD129" s="118"/>
      <c r="BE129" s="118"/>
      <c r="BF129" s="118"/>
      <c r="BG129" s="118"/>
    </row>
    <row r="130" spans="1:59" x14ac:dyDescent="0.3">
      <c r="A130" s="55" t="s">
        <v>140</v>
      </c>
      <c r="B130" s="55" t="s">
        <v>141</v>
      </c>
      <c r="C130" s="55">
        <v>2214</v>
      </c>
      <c r="D130" s="56" t="s">
        <v>623</v>
      </c>
      <c r="E130" s="56" t="s">
        <v>626</v>
      </c>
      <c r="F130" s="55">
        <v>7</v>
      </c>
      <c r="G130" s="56" t="s">
        <v>627</v>
      </c>
      <c r="H130" s="68">
        <v>1968.854</v>
      </c>
      <c r="I130" s="157">
        <v>-26.9</v>
      </c>
      <c r="J130" s="68">
        <v>541.20000000000005</v>
      </c>
      <c r="K130" s="55">
        <v>5.9</v>
      </c>
      <c r="L130" s="55" t="s">
        <v>628</v>
      </c>
      <c r="M130" s="55" t="s">
        <v>340</v>
      </c>
      <c r="N130" s="55" t="s">
        <v>147</v>
      </c>
      <c r="O130" s="55" t="s">
        <v>148</v>
      </c>
      <c r="P130" s="55" t="s">
        <v>149</v>
      </c>
      <c r="Q130" s="160"/>
      <c r="R130" s="160"/>
      <c r="S130" s="160"/>
      <c r="T130" s="160"/>
      <c r="BA130" s="118"/>
      <c r="BB130" s="118"/>
      <c r="BC130" s="118"/>
      <c r="BD130" s="118"/>
      <c r="BE130" s="118"/>
      <c r="BF130" s="118"/>
      <c r="BG130" s="118"/>
    </row>
    <row r="131" spans="1:59" x14ac:dyDescent="0.3">
      <c r="A131" s="55" t="s">
        <v>140</v>
      </c>
      <c r="B131" s="55" t="s">
        <v>141</v>
      </c>
      <c r="C131" s="55">
        <v>2215</v>
      </c>
      <c r="D131" s="56" t="s">
        <v>629</v>
      </c>
      <c r="E131" s="56" t="s">
        <v>630</v>
      </c>
      <c r="F131" s="55">
        <v>7</v>
      </c>
      <c r="G131" s="56" t="s">
        <v>631</v>
      </c>
      <c r="H131" s="68">
        <v>1968.93</v>
      </c>
      <c r="I131" s="157">
        <v>-23.8</v>
      </c>
      <c r="J131" s="68">
        <v>539.6</v>
      </c>
      <c r="K131" s="55">
        <v>5.9</v>
      </c>
      <c r="L131" s="55" t="s">
        <v>632</v>
      </c>
      <c r="M131" s="55" t="s">
        <v>340</v>
      </c>
      <c r="N131" s="55" t="s">
        <v>147</v>
      </c>
      <c r="O131" s="55" t="s">
        <v>148</v>
      </c>
      <c r="P131" s="55" t="s">
        <v>149</v>
      </c>
      <c r="Q131" s="158">
        <f>AVERAGE(J130:J132)</f>
        <v>539.9666666666667</v>
      </c>
      <c r="R131" s="159" t="s">
        <v>2946</v>
      </c>
      <c r="S131" s="159"/>
      <c r="BA131" s="118"/>
      <c r="BB131" s="118"/>
      <c r="BC131" s="118"/>
      <c r="BD131" s="118"/>
      <c r="BE131" s="118"/>
      <c r="BF131" s="118"/>
      <c r="BG131" s="118"/>
    </row>
    <row r="132" spans="1:59" x14ac:dyDescent="0.3">
      <c r="A132" s="55" t="s">
        <v>140</v>
      </c>
      <c r="B132" s="55" t="s">
        <v>141</v>
      </c>
      <c r="C132" s="55">
        <v>2217</v>
      </c>
      <c r="D132" s="56" t="s">
        <v>633</v>
      </c>
      <c r="E132" s="56" t="s">
        <v>634</v>
      </c>
      <c r="F132" s="55">
        <v>7</v>
      </c>
      <c r="G132" s="56" t="s">
        <v>635</v>
      </c>
      <c r="H132" s="68">
        <v>1969.0260000000001</v>
      </c>
      <c r="I132" s="157">
        <v>-24.3</v>
      </c>
      <c r="J132" s="68">
        <v>539.1</v>
      </c>
      <c r="K132" s="55">
        <v>5.9</v>
      </c>
      <c r="L132" s="55" t="s">
        <v>636</v>
      </c>
      <c r="M132" s="55" t="s">
        <v>340</v>
      </c>
      <c r="N132" s="55" t="s">
        <v>147</v>
      </c>
      <c r="O132" s="55" t="s">
        <v>148</v>
      </c>
      <c r="P132" s="55" t="s">
        <v>149</v>
      </c>
      <c r="BA132" s="118"/>
      <c r="BB132" s="118"/>
      <c r="BC132" s="118"/>
      <c r="BD132" s="118"/>
      <c r="BE132" s="118"/>
      <c r="BF132" s="118"/>
      <c r="BG132" s="118"/>
    </row>
    <row r="133" spans="1:59" x14ac:dyDescent="0.3">
      <c r="A133" s="55" t="s">
        <v>140</v>
      </c>
      <c r="B133" s="55" t="s">
        <v>141</v>
      </c>
      <c r="C133" s="55">
        <v>2216</v>
      </c>
      <c r="D133" s="56" t="s">
        <v>637</v>
      </c>
      <c r="E133" s="56" t="s">
        <v>638</v>
      </c>
      <c r="F133" s="55">
        <v>8</v>
      </c>
      <c r="G133" s="56" t="s">
        <v>639</v>
      </c>
      <c r="H133" s="153">
        <v>1969.1030000000001</v>
      </c>
      <c r="I133" s="154">
        <v>-23.1</v>
      </c>
      <c r="J133" s="153">
        <v>537.70000000000005</v>
      </c>
      <c r="K133" s="55">
        <v>5.9</v>
      </c>
      <c r="L133" s="55" t="s">
        <v>621</v>
      </c>
      <c r="M133" s="55" t="s">
        <v>340</v>
      </c>
      <c r="N133" s="55" t="s">
        <v>147</v>
      </c>
      <c r="O133" s="55" t="s">
        <v>148</v>
      </c>
      <c r="P133" s="55" t="s">
        <v>149</v>
      </c>
      <c r="BA133" s="118"/>
      <c r="BB133" s="118"/>
      <c r="BC133" s="118"/>
      <c r="BD133" s="118"/>
      <c r="BE133" s="118"/>
      <c r="BF133" s="118"/>
      <c r="BG133" s="118"/>
    </row>
    <row r="134" spans="1:59" x14ac:dyDescent="0.3">
      <c r="A134" s="55" t="s">
        <v>140</v>
      </c>
      <c r="B134" s="55" t="s">
        <v>141</v>
      </c>
      <c r="C134" s="55">
        <v>2218</v>
      </c>
      <c r="D134" s="56" t="s">
        <v>640</v>
      </c>
      <c r="E134" s="56" t="s">
        <v>641</v>
      </c>
      <c r="F134" s="55">
        <v>9</v>
      </c>
      <c r="G134" s="56" t="s">
        <v>642</v>
      </c>
      <c r="H134" s="57">
        <v>1969.182</v>
      </c>
      <c r="I134" s="55">
        <v>-23.3</v>
      </c>
      <c r="J134" s="57">
        <v>550.4</v>
      </c>
      <c r="K134" s="55">
        <v>6</v>
      </c>
      <c r="L134" s="55" t="s">
        <v>643</v>
      </c>
      <c r="M134" s="55" t="s">
        <v>354</v>
      </c>
      <c r="N134" s="55" t="s">
        <v>147</v>
      </c>
      <c r="O134" s="55" t="s">
        <v>148</v>
      </c>
      <c r="P134" s="55" t="s">
        <v>149</v>
      </c>
      <c r="BA134" s="118"/>
      <c r="BB134" s="118"/>
      <c r="BC134" s="118"/>
      <c r="BD134" s="118"/>
      <c r="BE134" s="118"/>
      <c r="BF134" s="118"/>
      <c r="BG134" s="118"/>
    </row>
    <row r="135" spans="1:59" x14ac:dyDescent="0.3">
      <c r="A135" s="55" t="s">
        <v>140</v>
      </c>
      <c r="B135" s="55" t="s">
        <v>141</v>
      </c>
      <c r="C135" s="55">
        <v>2222</v>
      </c>
      <c r="D135" s="56" t="s">
        <v>644</v>
      </c>
      <c r="E135" s="56" t="s">
        <v>645</v>
      </c>
      <c r="F135" s="55">
        <v>7</v>
      </c>
      <c r="G135" s="56" t="s">
        <v>646</v>
      </c>
      <c r="H135" s="57">
        <v>1969.2809999999999</v>
      </c>
      <c r="I135" s="55">
        <v>-23.4</v>
      </c>
      <c r="J135" s="57">
        <v>545.4</v>
      </c>
      <c r="K135" s="55">
        <v>6</v>
      </c>
      <c r="L135" s="55" t="s">
        <v>647</v>
      </c>
      <c r="M135" s="55" t="s">
        <v>354</v>
      </c>
      <c r="N135" s="55" t="s">
        <v>147</v>
      </c>
      <c r="O135" s="55" t="s">
        <v>148</v>
      </c>
      <c r="P135" s="55" t="s">
        <v>149</v>
      </c>
      <c r="BA135" s="118"/>
      <c r="BB135" s="118"/>
      <c r="BC135" s="118"/>
      <c r="BD135" s="118"/>
      <c r="BE135" s="118"/>
      <c r="BF135" s="118"/>
      <c r="BG135" s="118"/>
    </row>
    <row r="136" spans="1:59" x14ac:dyDescent="0.3">
      <c r="A136" s="55" t="s">
        <v>140</v>
      </c>
      <c r="B136" s="55" t="s">
        <v>141</v>
      </c>
      <c r="C136" s="55">
        <v>2220</v>
      </c>
      <c r="D136" s="56" t="s">
        <v>648</v>
      </c>
      <c r="E136" s="55" t="s">
        <v>151</v>
      </c>
      <c r="F136" s="55">
        <v>-999</v>
      </c>
      <c r="G136" s="56" t="s">
        <v>648</v>
      </c>
      <c r="H136" s="57">
        <v>1969.3330000000001</v>
      </c>
      <c r="I136" s="55">
        <v>-23.1</v>
      </c>
      <c r="J136" s="57">
        <v>530.29999999999995</v>
      </c>
      <c r="K136" s="55">
        <v>6.1</v>
      </c>
      <c r="L136" s="55" t="s">
        <v>649</v>
      </c>
      <c r="M136" s="55" t="s">
        <v>526</v>
      </c>
      <c r="N136" s="55" t="s">
        <v>158</v>
      </c>
      <c r="O136" s="55" t="s">
        <v>148</v>
      </c>
      <c r="P136" s="55" t="s">
        <v>149</v>
      </c>
      <c r="BA136" s="118"/>
      <c r="BB136" s="118"/>
      <c r="BC136" s="118"/>
      <c r="BD136" s="118"/>
      <c r="BE136" s="118"/>
      <c r="BF136" s="118"/>
      <c r="BG136" s="118"/>
    </row>
    <row r="137" spans="1:59" x14ac:dyDescent="0.3">
      <c r="A137" s="55" t="s">
        <v>140</v>
      </c>
      <c r="B137" s="55" t="s">
        <v>141</v>
      </c>
      <c r="C137" s="55">
        <v>2221</v>
      </c>
      <c r="D137" s="56" t="s">
        <v>650</v>
      </c>
      <c r="E137" s="55" t="s">
        <v>151</v>
      </c>
      <c r="F137" s="55">
        <v>-999</v>
      </c>
      <c r="G137" s="56" t="s">
        <v>650</v>
      </c>
      <c r="H137" s="57">
        <v>1969.3520000000001</v>
      </c>
      <c r="I137" s="55">
        <v>-22.8</v>
      </c>
      <c r="J137" s="57">
        <v>539.5</v>
      </c>
      <c r="K137" s="55">
        <v>6.1</v>
      </c>
      <c r="L137" s="55" t="s">
        <v>632</v>
      </c>
      <c r="M137" s="55" t="s">
        <v>526</v>
      </c>
      <c r="N137" s="55" t="s">
        <v>158</v>
      </c>
      <c r="O137" s="55" t="s">
        <v>148</v>
      </c>
      <c r="P137" s="55" t="s">
        <v>149</v>
      </c>
      <c r="BA137" s="118"/>
      <c r="BB137" s="118"/>
      <c r="BC137" s="118"/>
      <c r="BD137" s="118"/>
      <c r="BE137" s="118"/>
      <c r="BF137" s="118"/>
      <c r="BG137" s="118"/>
    </row>
    <row r="138" spans="1:59" x14ac:dyDescent="0.3">
      <c r="A138" s="55" t="s">
        <v>140</v>
      </c>
      <c r="B138" s="55" t="s">
        <v>141</v>
      </c>
      <c r="C138" s="55">
        <v>2223</v>
      </c>
      <c r="D138" s="56" t="s">
        <v>651</v>
      </c>
      <c r="E138" s="56" t="s">
        <v>652</v>
      </c>
      <c r="F138" s="55">
        <v>7</v>
      </c>
      <c r="G138" s="56" t="s">
        <v>653</v>
      </c>
      <c r="H138" s="57">
        <v>1969.432</v>
      </c>
      <c r="I138" s="55">
        <v>-23.4</v>
      </c>
      <c r="J138" s="57">
        <v>525.1</v>
      </c>
      <c r="K138" s="55">
        <v>6.5</v>
      </c>
      <c r="L138" s="55" t="s">
        <v>654</v>
      </c>
      <c r="M138" s="55" t="s">
        <v>453</v>
      </c>
      <c r="N138" s="55" t="s">
        <v>158</v>
      </c>
      <c r="O138" s="55" t="s">
        <v>148</v>
      </c>
      <c r="P138" s="55" t="s">
        <v>149</v>
      </c>
      <c r="BA138" s="118"/>
      <c r="BB138" s="118"/>
      <c r="BC138" s="118"/>
      <c r="BD138" s="118"/>
      <c r="BE138" s="118"/>
      <c r="BF138" s="118"/>
      <c r="BG138" s="118"/>
    </row>
    <row r="139" spans="1:59" x14ac:dyDescent="0.3">
      <c r="A139" s="55" t="s">
        <v>140</v>
      </c>
      <c r="B139" s="55" t="s">
        <v>141</v>
      </c>
      <c r="C139" s="55">
        <v>2219</v>
      </c>
      <c r="D139" s="56" t="s">
        <v>655</v>
      </c>
      <c r="E139" s="56" t="s">
        <v>656</v>
      </c>
      <c r="F139" s="55">
        <v>7</v>
      </c>
      <c r="G139" s="56" t="s">
        <v>657</v>
      </c>
      <c r="H139" s="57">
        <v>1969.5250000000001</v>
      </c>
      <c r="I139" s="55">
        <v>-23.1</v>
      </c>
      <c r="J139" s="57">
        <v>526.20000000000005</v>
      </c>
      <c r="K139" s="55">
        <v>5.9</v>
      </c>
      <c r="L139" s="55" t="s">
        <v>658</v>
      </c>
      <c r="M139" s="55" t="s">
        <v>340</v>
      </c>
      <c r="N139" s="55" t="s">
        <v>158</v>
      </c>
      <c r="O139" s="55" t="s">
        <v>148</v>
      </c>
      <c r="P139" s="55" t="s">
        <v>149</v>
      </c>
      <c r="BA139" s="118"/>
      <c r="BB139" s="118"/>
      <c r="BC139" s="118"/>
      <c r="BD139" s="118"/>
      <c r="BE139" s="118"/>
      <c r="BF139" s="118"/>
      <c r="BG139" s="118"/>
    </row>
    <row r="140" spans="1:59" x14ac:dyDescent="0.3">
      <c r="A140" s="55" t="s">
        <v>140</v>
      </c>
      <c r="B140" s="55" t="s">
        <v>141</v>
      </c>
      <c r="C140" s="55">
        <v>2224</v>
      </c>
      <c r="D140" s="56" t="s">
        <v>659</v>
      </c>
      <c r="E140" s="56" t="s">
        <v>660</v>
      </c>
      <c r="F140" s="55">
        <v>7</v>
      </c>
      <c r="G140" s="56" t="s">
        <v>661</v>
      </c>
      <c r="H140" s="57">
        <v>1969.604</v>
      </c>
      <c r="I140" s="55">
        <v>-22.9</v>
      </c>
      <c r="J140" s="57">
        <v>522.70000000000005</v>
      </c>
      <c r="K140" s="55">
        <v>5.9</v>
      </c>
      <c r="L140" s="55" t="s">
        <v>662</v>
      </c>
      <c r="M140" s="55" t="s">
        <v>340</v>
      </c>
      <c r="N140" s="55" t="s">
        <v>158</v>
      </c>
      <c r="O140" s="55" t="s">
        <v>148</v>
      </c>
      <c r="P140" s="55" t="s">
        <v>149</v>
      </c>
      <c r="BA140" s="118"/>
      <c r="BB140" s="118"/>
      <c r="BC140" s="118"/>
      <c r="BD140" s="118"/>
      <c r="BE140" s="118"/>
      <c r="BF140" s="118"/>
      <c r="BG140" s="118"/>
    </row>
    <row r="141" spans="1:59" x14ac:dyDescent="0.3">
      <c r="A141" s="55" t="s">
        <v>140</v>
      </c>
      <c r="B141" s="55" t="s">
        <v>141</v>
      </c>
      <c r="C141" s="55">
        <v>2225</v>
      </c>
      <c r="D141" s="56" t="s">
        <v>663</v>
      </c>
      <c r="E141" s="55" t="s">
        <v>151</v>
      </c>
      <c r="F141" s="55">
        <v>-999</v>
      </c>
      <c r="G141" s="56" t="s">
        <v>663</v>
      </c>
      <c r="H141" s="57">
        <v>1969.6780000000001</v>
      </c>
      <c r="I141" s="55">
        <v>-23.5</v>
      </c>
      <c r="J141" s="57">
        <v>545</v>
      </c>
      <c r="K141" s="55">
        <v>6</v>
      </c>
      <c r="L141" s="55" t="s">
        <v>664</v>
      </c>
      <c r="M141" s="55" t="s">
        <v>354</v>
      </c>
      <c r="N141" s="55" t="s">
        <v>158</v>
      </c>
      <c r="O141" s="55" t="s">
        <v>148</v>
      </c>
      <c r="P141" s="55" t="s">
        <v>149</v>
      </c>
      <c r="BA141" s="118"/>
      <c r="BB141" s="118"/>
      <c r="BC141" s="118"/>
      <c r="BD141" s="118"/>
      <c r="BE141" s="118"/>
      <c r="BF141" s="118"/>
      <c r="BG141" s="118"/>
    </row>
    <row r="142" spans="1:59" x14ac:dyDescent="0.3">
      <c r="A142" s="55" t="s">
        <v>140</v>
      </c>
      <c r="B142" s="55" t="s">
        <v>141</v>
      </c>
      <c r="C142" s="55">
        <v>2226</v>
      </c>
      <c r="D142" s="56" t="s">
        <v>665</v>
      </c>
      <c r="E142" s="55" t="s">
        <v>151</v>
      </c>
      <c r="F142" s="55">
        <v>-999</v>
      </c>
      <c r="G142" s="56" t="s">
        <v>665</v>
      </c>
      <c r="H142" s="57">
        <v>1969.7739999999999</v>
      </c>
      <c r="I142" s="55">
        <v>-25.2</v>
      </c>
      <c r="J142" s="57">
        <v>531.20000000000005</v>
      </c>
      <c r="K142" s="55">
        <v>5.9</v>
      </c>
      <c r="L142" s="55" t="s">
        <v>666</v>
      </c>
      <c r="M142" s="55" t="s">
        <v>340</v>
      </c>
      <c r="N142" s="55" t="s">
        <v>147</v>
      </c>
      <c r="O142" s="55" t="s">
        <v>148</v>
      </c>
      <c r="P142" s="55" t="s">
        <v>149</v>
      </c>
      <c r="BA142" s="118"/>
      <c r="BB142" s="118"/>
      <c r="BC142" s="118"/>
      <c r="BD142" s="118"/>
      <c r="BE142" s="118"/>
      <c r="BF142" s="118"/>
      <c r="BG142" s="118"/>
    </row>
    <row r="143" spans="1:59" x14ac:dyDescent="0.3">
      <c r="A143" s="55" t="s">
        <v>140</v>
      </c>
      <c r="B143" s="55" t="s">
        <v>141</v>
      </c>
      <c r="C143" s="55">
        <v>2228</v>
      </c>
      <c r="D143" s="56" t="s">
        <v>667</v>
      </c>
      <c r="E143" s="55" t="s">
        <v>151</v>
      </c>
      <c r="F143" s="55">
        <v>-999</v>
      </c>
      <c r="G143" s="56" t="s">
        <v>667</v>
      </c>
      <c r="H143" s="57">
        <v>1969.9269999999999</v>
      </c>
      <c r="I143" s="55">
        <v>-22.5</v>
      </c>
      <c r="J143" s="57">
        <v>510.2</v>
      </c>
      <c r="K143" s="55">
        <v>5.8</v>
      </c>
      <c r="L143" s="55" t="s">
        <v>668</v>
      </c>
      <c r="M143" s="55" t="s">
        <v>163</v>
      </c>
      <c r="N143" s="55" t="s">
        <v>147</v>
      </c>
      <c r="O143" s="55" t="s">
        <v>148</v>
      </c>
      <c r="P143" s="55" t="s">
        <v>149</v>
      </c>
      <c r="BA143" s="118"/>
      <c r="BB143" s="118"/>
      <c r="BC143" s="118"/>
      <c r="BD143" s="118"/>
      <c r="BE143" s="118"/>
      <c r="BF143" s="118"/>
      <c r="BG143" s="118"/>
    </row>
    <row r="144" spans="1:59" x14ac:dyDescent="0.3">
      <c r="A144" s="55" t="s">
        <v>140</v>
      </c>
      <c r="B144" s="55" t="s">
        <v>141</v>
      </c>
      <c r="C144" s="55">
        <v>2229</v>
      </c>
      <c r="D144" s="56" t="s">
        <v>669</v>
      </c>
      <c r="E144" s="56" t="s">
        <v>670</v>
      </c>
      <c r="F144" s="55">
        <v>7</v>
      </c>
      <c r="G144" s="56" t="s">
        <v>671</v>
      </c>
      <c r="H144" s="57">
        <v>1970.0229999999999</v>
      </c>
      <c r="I144" s="55">
        <v>-22.5</v>
      </c>
      <c r="J144" s="57">
        <v>510.2</v>
      </c>
      <c r="K144" s="55">
        <v>5.8</v>
      </c>
      <c r="L144" s="55" t="s">
        <v>668</v>
      </c>
      <c r="M144" s="55" t="s">
        <v>163</v>
      </c>
      <c r="N144" s="55" t="s">
        <v>147</v>
      </c>
      <c r="O144" s="55" t="s">
        <v>148</v>
      </c>
      <c r="P144" s="55" t="s">
        <v>149</v>
      </c>
      <c r="BA144" s="118"/>
      <c r="BB144" s="118"/>
      <c r="BC144" s="118"/>
      <c r="BD144" s="118"/>
      <c r="BE144" s="118"/>
      <c r="BF144" s="118"/>
      <c r="BG144" s="118"/>
    </row>
    <row r="145" spans="1:59" x14ac:dyDescent="0.3">
      <c r="A145" s="55" t="s">
        <v>140</v>
      </c>
      <c r="B145" s="55" t="s">
        <v>141</v>
      </c>
      <c r="C145" s="55">
        <v>2230</v>
      </c>
      <c r="D145" s="56" t="s">
        <v>672</v>
      </c>
      <c r="E145" s="55" t="s">
        <v>151</v>
      </c>
      <c r="F145" s="55">
        <v>-999</v>
      </c>
      <c r="G145" s="56" t="s">
        <v>672</v>
      </c>
      <c r="H145" s="57">
        <v>1970.1769999999999</v>
      </c>
      <c r="I145" s="55">
        <v>-22.5</v>
      </c>
      <c r="J145" s="57">
        <v>535.29999999999995</v>
      </c>
      <c r="K145" s="55">
        <v>5.9</v>
      </c>
      <c r="L145" s="55" t="s">
        <v>610</v>
      </c>
      <c r="M145" s="55" t="s">
        <v>340</v>
      </c>
      <c r="N145" s="55" t="s">
        <v>147</v>
      </c>
      <c r="O145" s="55" t="s">
        <v>148</v>
      </c>
      <c r="P145" s="55" t="s">
        <v>149</v>
      </c>
      <c r="BA145" s="118"/>
      <c r="BB145" s="118"/>
      <c r="BC145" s="118"/>
      <c r="BD145" s="118"/>
      <c r="BE145" s="118"/>
      <c r="BF145" s="118"/>
      <c r="BG145" s="118"/>
    </row>
    <row r="146" spans="1:59" x14ac:dyDescent="0.3">
      <c r="A146" s="55" t="s">
        <v>140</v>
      </c>
      <c r="B146" s="55" t="s">
        <v>141</v>
      </c>
      <c r="C146" s="55">
        <v>2232</v>
      </c>
      <c r="D146" s="56" t="s">
        <v>673</v>
      </c>
      <c r="E146" s="56" t="s">
        <v>674</v>
      </c>
      <c r="F146" s="55">
        <v>7</v>
      </c>
      <c r="G146" s="56" t="s">
        <v>675</v>
      </c>
      <c r="H146" s="57">
        <v>1970.2729999999999</v>
      </c>
      <c r="I146" s="55">
        <v>-22.1</v>
      </c>
      <c r="J146" s="57">
        <v>520.4</v>
      </c>
      <c r="K146" s="55">
        <v>5.9</v>
      </c>
      <c r="L146" s="55" t="s">
        <v>676</v>
      </c>
      <c r="M146" s="55" t="s">
        <v>340</v>
      </c>
      <c r="N146" s="55" t="s">
        <v>147</v>
      </c>
      <c r="O146" s="55" t="s">
        <v>148</v>
      </c>
      <c r="P146" s="55" t="s">
        <v>149</v>
      </c>
      <c r="BA146" s="118"/>
      <c r="BB146" s="118"/>
      <c r="BC146" s="118"/>
      <c r="BD146" s="118"/>
      <c r="BE146" s="118"/>
      <c r="BF146" s="118"/>
      <c r="BG146" s="118"/>
    </row>
    <row r="147" spans="1:59" x14ac:dyDescent="0.3">
      <c r="A147" s="55" t="s">
        <v>140</v>
      </c>
      <c r="B147" s="55" t="s">
        <v>141</v>
      </c>
      <c r="C147" s="55">
        <v>2231</v>
      </c>
      <c r="D147" s="56" t="s">
        <v>677</v>
      </c>
      <c r="E147" s="56" t="s">
        <v>678</v>
      </c>
      <c r="F147" s="55">
        <v>7</v>
      </c>
      <c r="G147" s="56" t="s">
        <v>679</v>
      </c>
      <c r="H147" s="57">
        <v>1970.3520000000001</v>
      </c>
      <c r="I147" s="55">
        <v>-22.4</v>
      </c>
      <c r="J147" s="57">
        <v>513.5</v>
      </c>
      <c r="K147" s="55">
        <v>5.8</v>
      </c>
      <c r="L147" s="55" t="s">
        <v>680</v>
      </c>
      <c r="M147" s="55" t="s">
        <v>163</v>
      </c>
      <c r="N147" s="55" t="s">
        <v>147</v>
      </c>
      <c r="O147" s="55" t="s">
        <v>148</v>
      </c>
      <c r="P147" s="55" t="s">
        <v>149</v>
      </c>
      <c r="BA147" s="118"/>
      <c r="BB147" s="118"/>
      <c r="BC147" s="118"/>
      <c r="BD147" s="118"/>
      <c r="BE147" s="118"/>
      <c r="BF147" s="118"/>
      <c r="BG147" s="118"/>
    </row>
    <row r="148" spans="1:59" x14ac:dyDescent="0.3">
      <c r="A148" s="55" t="s">
        <v>140</v>
      </c>
      <c r="B148" s="55" t="s">
        <v>141</v>
      </c>
      <c r="C148" s="55">
        <v>2233</v>
      </c>
      <c r="D148" s="56" t="s">
        <v>681</v>
      </c>
      <c r="E148" s="55" t="s">
        <v>151</v>
      </c>
      <c r="F148" s="55">
        <v>-999</v>
      </c>
      <c r="G148" s="56" t="s">
        <v>681</v>
      </c>
      <c r="H148" s="57">
        <v>1970.4290000000001</v>
      </c>
      <c r="I148" s="55">
        <v>-23.2</v>
      </c>
      <c r="J148" s="57">
        <v>516.1</v>
      </c>
      <c r="K148" s="55">
        <v>5.9</v>
      </c>
      <c r="L148" s="55" t="s">
        <v>682</v>
      </c>
      <c r="M148" s="55" t="s">
        <v>340</v>
      </c>
      <c r="N148" s="55" t="s">
        <v>158</v>
      </c>
      <c r="O148" s="55" t="s">
        <v>148</v>
      </c>
      <c r="P148" s="55" t="s">
        <v>149</v>
      </c>
      <c r="BA148" s="118"/>
      <c r="BB148" s="118"/>
      <c r="BC148" s="118"/>
      <c r="BD148" s="118"/>
      <c r="BE148" s="118"/>
      <c r="BF148" s="118"/>
      <c r="BG148" s="118"/>
    </row>
    <row r="149" spans="1:59" x14ac:dyDescent="0.3">
      <c r="A149" s="55" t="s">
        <v>140</v>
      </c>
      <c r="B149" s="55" t="s">
        <v>141</v>
      </c>
      <c r="C149" s="55">
        <v>2234</v>
      </c>
      <c r="D149" s="56" t="s">
        <v>683</v>
      </c>
      <c r="E149" s="55" t="s">
        <v>151</v>
      </c>
      <c r="F149" s="55">
        <v>-999</v>
      </c>
      <c r="G149" s="56" t="s">
        <v>683</v>
      </c>
      <c r="H149" s="57">
        <v>1970.5219999999999</v>
      </c>
      <c r="I149" s="55">
        <v>-23.8</v>
      </c>
      <c r="J149" s="57">
        <v>506</v>
      </c>
      <c r="K149" s="55">
        <v>5.8</v>
      </c>
      <c r="L149" s="55" t="s">
        <v>684</v>
      </c>
      <c r="M149" s="55" t="s">
        <v>163</v>
      </c>
      <c r="N149" s="55" t="s">
        <v>158</v>
      </c>
      <c r="O149" s="55" t="s">
        <v>148</v>
      </c>
      <c r="P149" s="55" t="s">
        <v>149</v>
      </c>
      <c r="BA149" s="118"/>
      <c r="BB149" s="118"/>
      <c r="BC149" s="118"/>
      <c r="BD149" s="118"/>
      <c r="BE149" s="118"/>
      <c r="BF149" s="118"/>
      <c r="BG149" s="118"/>
    </row>
    <row r="150" spans="1:59" x14ac:dyDescent="0.3">
      <c r="A150" s="55" t="s">
        <v>140</v>
      </c>
      <c r="B150" s="55" t="s">
        <v>141</v>
      </c>
      <c r="C150" s="55">
        <v>2235</v>
      </c>
      <c r="D150" s="56" t="s">
        <v>685</v>
      </c>
      <c r="E150" s="56" t="s">
        <v>686</v>
      </c>
      <c r="F150" s="55">
        <v>7</v>
      </c>
      <c r="G150" s="56" t="s">
        <v>687</v>
      </c>
      <c r="H150" s="57">
        <v>1970.5989999999999</v>
      </c>
      <c r="I150" s="55">
        <v>-23.6</v>
      </c>
      <c r="J150" s="57">
        <v>497.5</v>
      </c>
      <c r="K150" s="55">
        <v>5.2</v>
      </c>
      <c r="L150" s="55" t="s">
        <v>688</v>
      </c>
      <c r="M150" s="55" t="s">
        <v>259</v>
      </c>
      <c r="N150" s="55" t="s">
        <v>158</v>
      </c>
      <c r="O150" s="55" t="s">
        <v>148</v>
      </c>
      <c r="P150" s="55" t="s">
        <v>149</v>
      </c>
      <c r="BA150" s="118"/>
      <c r="BB150" s="118"/>
      <c r="BC150" s="118"/>
      <c r="BD150" s="118"/>
      <c r="BE150" s="118"/>
      <c r="BF150" s="118"/>
      <c r="BG150" s="118"/>
    </row>
    <row r="151" spans="1:59" x14ac:dyDescent="0.3">
      <c r="A151" s="55" t="s">
        <v>140</v>
      </c>
      <c r="B151" s="55" t="s">
        <v>141</v>
      </c>
      <c r="C151" s="55">
        <v>2236</v>
      </c>
      <c r="D151" s="56" t="s">
        <v>689</v>
      </c>
      <c r="E151" s="56" t="s">
        <v>690</v>
      </c>
      <c r="F151" s="55">
        <v>7</v>
      </c>
      <c r="G151" s="56" t="s">
        <v>691</v>
      </c>
      <c r="H151" s="57">
        <v>1970.6949999999999</v>
      </c>
      <c r="I151" s="55">
        <v>-24.5</v>
      </c>
      <c r="J151" s="57">
        <v>508</v>
      </c>
      <c r="K151" s="55">
        <v>5.8</v>
      </c>
      <c r="L151" s="55" t="s">
        <v>692</v>
      </c>
      <c r="M151" s="55" t="s">
        <v>163</v>
      </c>
      <c r="N151" s="55" t="s">
        <v>147</v>
      </c>
      <c r="O151" s="55" t="s">
        <v>148</v>
      </c>
      <c r="P151" s="55" t="s">
        <v>149</v>
      </c>
      <c r="BA151" s="118"/>
      <c r="BB151" s="118"/>
      <c r="BC151" s="118"/>
      <c r="BD151" s="118"/>
      <c r="BE151" s="118"/>
      <c r="BF151" s="118"/>
      <c r="BG151" s="118"/>
    </row>
    <row r="152" spans="1:59" x14ac:dyDescent="0.3">
      <c r="A152" s="55" t="s">
        <v>140</v>
      </c>
      <c r="B152" s="55" t="s">
        <v>141</v>
      </c>
      <c r="C152" s="55">
        <v>2237</v>
      </c>
      <c r="D152" s="56" t="s">
        <v>693</v>
      </c>
      <c r="E152" s="56" t="s">
        <v>694</v>
      </c>
      <c r="F152" s="55">
        <v>7</v>
      </c>
      <c r="G152" s="56" t="s">
        <v>695</v>
      </c>
      <c r="H152" s="57">
        <v>1970.7739999999999</v>
      </c>
      <c r="I152" s="55">
        <v>-24.3</v>
      </c>
      <c r="J152" s="57">
        <v>498.6</v>
      </c>
      <c r="K152" s="55">
        <v>5.8</v>
      </c>
      <c r="L152" s="55" t="s">
        <v>696</v>
      </c>
      <c r="M152" s="55" t="s">
        <v>163</v>
      </c>
      <c r="N152" s="55" t="s">
        <v>147</v>
      </c>
      <c r="O152" s="55" t="s">
        <v>148</v>
      </c>
      <c r="P152" s="55" t="s">
        <v>149</v>
      </c>
      <c r="BA152" s="118"/>
      <c r="BB152" s="118"/>
      <c r="BC152" s="118"/>
      <c r="BD152" s="118"/>
      <c r="BE152" s="118"/>
      <c r="BF152" s="118"/>
      <c r="BG152" s="118"/>
    </row>
    <row r="153" spans="1:59" x14ac:dyDescent="0.3">
      <c r="A153" s="55" t="s">
        <v>140</v>
      </c>
      <c r="B153" s="55" t="s">
        <v>141</v>
      </c>
      <c r="C153" s="55">
        <v>2238</v>
      </c>
      <c r="D153" s="56" t="s">
        <v>697</v>
      </c>
      <c r="E153" s="56" t="s">
        <v>698</v>
      </c>
      <c r="F153" s="55">
        <v>7</v>
      </c>
      <c r="G153" s="56" t="s">
        <v>699</v>
      </c>
      <c r="H153" s="57">
        <v>1970.848</v>
      </c>
      <c r="I153" s="55">
        <v>-23.3</v>
      </c>
      <c r="J153" s="57">
        <v>497.5</v>
      </c>
      <c r="K153" s="55">
        <v>6</v>
      </c>
      <c r="L153" s="55" t="s">
        <v>700</v>
      </c>
      <c r="M153" s="55" t="s">
        <v>354</v>
      </c>
      <c r="N153" s="55" t="s">
        <v>158</v>
      </c>
      <c r="O153" s="55" t="s">
        <v>148</v>
      </c>
      <c r="P153" s="55" t="s">
        <v>149</v>
      </c>
      <c r="BA153" s="118"/>
      <c r="BB153" s="118"/>
      <c r="BC153" s="118"/>
      <c r="BD153" s="118"/>
      <c r="BE153" s="118"/>
      <c r="BF153" s="118"/>
      <c r="BG153" s="118"/>
    </row>
    <row r="154" spans="1:59" x14ac:dyDescent="0.3">
      <c r="A154" s="55" t="s">
        <v>140</v>
      </c>
      <c r="B154" s="55" t="s">
        <v>141</v>
      </c>
      <c r="C154" s="55">
        <v>2239</v>
      </c>
      <c r="D154" s="56" t="s">
        <v>701</v>
      </c>
      <c r="E154" s="56" t="s">
        <v>702</v>
      </c>
      <c r="F154" s="55">
        <v>30</v>
      </c>
      <c r="G154" s="56" t="s">
        <v>703</v>
      </c>
      <c r="H154" s="57">
        <v>1970.9770000000001</v>
      </c>
      <c r="I154" s="55">
        <v>-22.7</v>
      </c>
      <c r="J154" s="57">
        <v>495.6</v>
      </c>
      <c r="K154" s="55">
        <v>6</v>
      </c>
      <c r="L154" s="55" t="s">
        <v>704</v>
      </c>
      <c r="M154" s="55" t="s">
        <v>354</v>
      </c>
      <c r="N154" s="55" t="s">
        <v>158</v>
      </c>
      <c r="O154" s="55" t="s">
        <v>148</v>
      </c>
      <c r="P154" s="55" t="s">
        <v>149</v>
      </c>
      <c r="BA154" s="118"/>
      <c r="BB154" s="118"/>
      <c r="BC154" s="118"/>
      <c r="BD154" s="118"/>
      <c r="BE154" s="118"/>
      <c r="BF154" s="118"/>
      <c r="BG154" s="118"/>
    </row>
    <row r="155" spans="1:59" x14ac:dyDescent="0.3">
      <c r="A155" s="55" t="s">
        <v>140</v>
      </c>
      <c r="B155" s="55" t="s">
        <v>141</v>
      </c>
      <c r="C155" s="55">
        <v>2240</v>
      </c>
      <c r="D155" s="56" t="s">
        <v>702</v>
      </c>
      <c r="E155" s="56" t="s">
        <v>705</v>
      </c>
      <c r="F155" s="55">
        <v>7</v>
      </c>
      <c r="G155" s="56" t="s">
        <v>706</v>
      </c>
      <c r="H155" s="57">
        <v>1971.0260000000001</v>
      </c>
      <c r="I155" s="55">
        <v>-22.3</v>
      </c>
      <c r="J155" s="57">
        <v>500.6</v>
      </c>
      <c r="K155" s="55">
        <v>5.8</v>
      </c>
      <c r="L155" s="55" t="s">
        <v>707</v>
      </c>
      <c r="M155" s="55" t="s">
        <v>163</v>
      </c>
      <c r="N155" s="55" t="s">
        <v>147</v>
      </c>
      <c r="O155" s="55" t="s">
        <v>148</v>
      </c>
      <c r="P155" s="55" t="s">
        <v>149</v>
      </c>
      <c r="BA155" s="118"/>
      <c r="BB155" s="118"/>
      <c r="BC155" s="118"/>
      <c r="BD155" s="118"/>
      <c r="BE155" s="118"/>
      <c r="BF155" s="118"/>
      <c r="BG155" s="118"/>
    </row>
    <row r="156" spans="1:59" x14ac:dyDescent="0.3">
      <c r="A156" s="55" t="s">
        <v>140</v>
      </c>
      <c r="B156" s="55" t="s">
        <v>141</v>
      </c>
      <c r="C156" s="55">
        <v>2241</v>
      </c>
      <c r="D156" s="56" t="s">
        <v>708</v>
      </c>
      <c r="E156" s="56" t="s">
        <v>709</v>
      </c>
      <c r="F156" s="55">
        <v>8</v>
      </c>
      <c r="G156" s="56" t="s">
        <v>710</v>
      </c>
      <c r="H156" s="57">
        <v>1971.097</v>
      </c>
      <c r="I156" s="55">
        <v>-23.8</v>
      </c>
      <c r="J156" s="57">
        <v>494.7</v>
      </c>
      <c r="K156" s="55">
        <v>5.4</v>
      </c>
      <c r="L156" s="55" t="s">
        <v>711</v>
      </c>
      <c r="M156" s="55" t="s">
        <v>173</v>
      </c>
      <c r="N156" s="55" t="s">
        <v>147</v>
      </c>
      <c r="O156" s="55" t="s">
        <v>148</v>
      </c>
      <c r="P156" s="55" t="s">
        <v>149</v>
      </c>
      <c r="BA156" s="118"/>
      <c r="BB156" s="118"/>
      <c r="BC156" s="118"/>
      <c r="BD156" s="118"/>
      <c r="BE156" s="118"/>
      <c r="BF156" s="118"/>
      <c r="BG156" s="118"/>
    </row>
    <row r="157" spans="1:59" x14ac:dyDescent="0.3">
      <c r="A157" s="55" t="s">
        <v>140</v>
      </c>
      <c r="B157" s="55" t="s">
        <v>141</v>
      </c>
      <c r="C157" s="55">
        <v>2242</v>
      </c>
      <c r="D157" s="56" t="s">
        <v>712</v>
      </c>
      <c r="E157" s="55" t="s">
        <v>151</v>
      </c>
      <c r="F157" s="55">
        <v>-999</v>
      </c>
      <c r="G157" s="56" t="s">
        <v>712</v>
      </c>
      <c r="H157" s="57">
        <v>1971.174</v>
      </c>
      <c r="I157" s="55">
        <v>-24.6</v>
      </c>
      <c r="J157" s="57">
        <v>508.3</v>
      </c>
      <c r="K157" s="55">
        <v>5.8</v>
      </c>
      <c r="L157" s="55" t="s">
        <v>713</v>
      </c>
      <c r="M157" s="55" t="s">
        <v>163</v>
      </c>
      <c r="N157" s="55" t="s">
        <v>147</v>
      </c>
      <c r="O157" s="55" t="s">
        <v>148</v>
      </c>
      <c r="P157" s="55" t="s">
        <v>149</v>
      </c>
      <c r="BA157" s="118"/>
      <c r="BB157" s="118"/>
      <c r="BC157" s="118"/>
      <c r="BD157" s="118"/>
      <c r="BE157" s="118"/>
      <c r="BF157" s="118"/>
      <c r="BG157" s="118"/>
    </row>
    <row r="158" spans="1:59" x14ac:dyDescent="0.3">
      <c r="A158" s="55" t="s">
        <v>140</v>
      </c>
      <c r="B158" s="55" t="s">
        <v>141</v>
      </c>
      <c r="C158" s="55">
        <v>2243</v>
      </c>
      <c r="D158" s="56" t="s">
        <v>714</v>
      </c>
      <c r="E158" s="56" t="s">
        <v>715</v>
      </c>
      <c r="F158" s="55">
        <v>8</v>
      </c>
      <c r="G158" s="56" t="s">
        <v>716</v>
      </c>
      <c r="H158" s="57">
        <v>1971.27</v>
      </c>
      <c r="I158" s="55">
        <v>-24.8</v>
      </c>
      <c r="J158" s="57">
        <v>500.9</v>
      </c>
      <c r="K158" s="55">
        <v>6</v>
      </c>
      <c r="L158" s="55" t="s">
        <v>717</v>
      </c>
      <c r="M158" s="55" t="s">
        <v>354</v>
      </c>
      <c r="N158" s="55" t="s">
        <v>158</v>
      </c>
      <c r="O158" s="55" t="s">
        <v>148</v>
      </c>
      <c r="P158" s="55" t="s">
        <v>149</v>
      </c>
      <c r="BA158" s="118"/>
      <c r="BB158" s="118"/>
      <c r="BC158" s="118"/>
      <c r="BD158" s="118"/>
      <c r="BE158" s="118"/>
      <c r="BF158" s="118"/>
      <c r="BG158" s="118"/>
    </row>
    <row r="159" spans="1:59" x14ac:dyDescent="0.3">
      <c r="A159" s="55" t="s">
        <v>140</v>
      </c>
      <c r="B159" s="55" t="s">
        <v>141</v>
      </c>
      <c r="C159" s="55">
        <v>2244</v>
      </c>
      <c r="D159" s="56" t="s">
        <v>718</v>
      </c>
      <c r="E159" s="56" t="s">
        <v>719</v>
      </c>
      <c r="F159" s="55">
        <v>7</v>
      </c>
      <c r="G159" s="56" t="s">
        <v>720</v>
      </c>
      <c r="H159" s="57">
        <v>1971.347</v>
      </c>
      <c r="I159" s="55">
        <v>-24.9</v>
      </c>
      <c r="J159" s="57">
        <v>499.6</v>
      </c>
      <c r="K159" s="55">
        <v>5.8</v>
      </c>
      <c r="L159" s="55" t="s">
        <v>721</v>
      </c>
      <c r="M159" s="55" t="s">
        <v>163</v>
      </c>
      <c r="N159" s="55" t="s">
        <v>158</v>
      </c>
      <c r="O159" s="55" t="s">
        <v>148</v>
      </c>
      <c r="P159" s="55" t="s">
        <v>149</v>
      </c>
      <c r="BA159" s="118"/>
      <c r="BB159" s="118"/>
      <c r="BC159" s="118"/>
      <c r="BD159" s="118"/>
      <c r="BE159" s="118"/>
      <c r="BF159" s="118"/>
      <c r="BG159" s="118"/>
    </row>
    <row r="160" spans="1:59" x14ac:dyDescent="0.3">
      <c r="A160" s="55" t="s">
        <v>140</v>
      </c>
      <c r="B160" s="55" t="s">
        <v>141</v>
      </c>
      <c r="C160" s="55">
        <v>2245</v>
      </c>
      <c r="D160" s="56" t="s">
        <v>722</v>
      </c>
      <c r="E160" s="56" t="s">
        <v>723</v>
      </c>
      <c r="F160" s="55">
        <v>6</v>
      </c>
      <c r="G160" s="56" t="s">
        <v>724</v>
      </c>
      <c r="H160" s="57">
        <v>1971.443</v>
      </c>
      <c r="I160" s="55">
        <v>-24.6</v>
      </c>
      <c r="J160" s="57">
        <v>498.9</v>
      </c>
      <c r="K160" s="55">
        <v>5.8</v>
      </c>
      <c r="L160" s="55" t="s">
        <v>432</v>
      </c>
      <c r="M160" s="55" t="s">
        <v>163</v>
      </c>
      <c r="N160" s="55" t="s">
        <v>158</v>
      </c>
      <c r="O160" s="55" t="s">
        <v>148</v>
      </c>
      <c r="P160" s="55" t="s">
        <v>149</v>
      </c>
      <c r="BA160" s="118"/>
      <c r="BB160" s="118"/>
      <c r="BC160" s="118"/>
      <c r="BD160" s="118"/>
      <c r="BE160" s="118"/>
      <c r="BF160" s="118"/>
      <c r="BG160" s="118"/>
    </row>
    <row r="161" spans="1:59" x14ac:dyDescent="0.3">
      <c r="A161" s="55" t="s">
        <v>140</v>
      </c>
      <c r="B161" s="55" t="s">
        <v>141</v>
      </c>
      <c r="C161" s="55">
        <v>2246</v>
      </c>
      <c r="D161" s="56" t="s">
        <v>725</v>
      </c>
      <c r="E161" s="56" t="s">
        <v>726</v>
      </c>
      <c r="F161" s="55">
        <v>7</v>
      </c>
      <c r="G161" s="56" t="s">
        <v>727</v>
      </c>
      <c r="H161" s="57">
        <v>1971.519</v>
      </c>
      <c r="I161" s="55">
        <v>-25.9</v>
      </c>
      <c r="J161" s="57">
        <v>494.3</v>
      </c>
      <c r="K161" s="55">
        <v>6.1</v>
      </c>
      <c r="L161" s="55" t="s">
        <v>728</v>
      </c>
      <c r="M161" s="55" t="s">
        <v>526</v>
      </c>
      <c r="N161" s="55" t="s">
        <v>158</v>
      </c>
      <c r="O161" s="55" t="s">
        <v>148</v>
      </c>
      <c r="P161" s="55" t="s">
        <v>149</v>
      </c>
      <c r="BA161" s="118"/>
      <c r="BB161" s="118"/>
      <c r="BC161" s="118"/>
      <c r="BD161" s="118"/>
      <c r="BE161" s="118"/>
      <c r="BF161" s="118"/>
      <c r="BG161" s="118"/>
    </row>
    <row r="162" spans="1:59" x14ac:dyDescent="0.3">
      <c r="A162" s="55" t="s">
        <v>140</v>
      </c>
      <c r="B162" s="55" t="s">
        <v>141</v>
      </c>
      <c r="C162" s="55">
        <v>2248</v>
      </c>
      <c r="D162" s="56" t="s">
        <v>729</v>
      </c>
      <c r="E162" s="56" t="s">
        <v>730</v>
      </c>
      <c r="F162" s="55">
        <v>7</v>
      </c>
      <c r="G162" s="56" t="s">
        <v>731</v>
      </c>
      <c r="H162" s="57">
        <v>1971.6010000000001</v>
      </c>
      <c r="I162" s="55">
        <v>-23.5</v>
      </c>
      <c r="J162" s="57">
        <v>483.4</v>
      </c>
      <c r="K162" s="55">
        <v>5.9</v>
      </c>
      <c r="L162" s="55" t="s">
        <v>732</v>
      </c>
      <c r="M162" s="55" t="s">
        <v>340</v>
      </c>
      <c r="N162" s="55" t="s">
        <v>158</v>
      </c>
      <c r="O162" s="55" t="s">
        <v>148</v>
      </c>
      <c r="P162" s="55" t="s">
        <v>149</v>
      </c>
      <c r="BA162" s="118"/>
      <c r="BB162" s="118"/>
      <c r="BC162" s="118"/>
      <c r="BD162" s="118"/>
      <c r="BE162" s="118"/>
      <c r="BF162" s="118"/>
      <c r="BG162" s="118"/>
    </row>
    <row r="163" spans="1:59" x14ac:dyDescent="0.3">
      <c r="A163" s="55" t="s">
        <v>140</v>
      </c>
      <c r="B163" s="55" t="s">
        <v>141</v>
      </c>
      <c r="C163" s="55">
        <v>2247</v>
      </c>
      <c r="D163" s="56" t="s">
        <v>733</v>
      </c>
      <c r="E163" s="55" t="s">
        <v>151</v>
      </c>
      <c r="F163" s="55">
        <v>-999</v>
      </c>
      <c r="G163" s="56" t="s">
        <v>733</v>
      </c>
      <c r="H163" s="57">
        <v>1971.692</v>
      </c>
      <c r="I163" s="55">
        <v>-24.5</v>
      </c>
      <c r="J163" s="57">
        <v>478.8</v>
      </c>
      <c r="K163" s="55">
        <v>6.6</v>
      </c>
      <c r="L163" s="55" t="s">
        <v>734</v>
      </c>
      <c r="M163" s="55" t="s">
        <v>537</v>
      </c>
      <c r="N163" s="55" t="s">
        <v>158</v>
      </c>
      <c r="O163" s="55" t="s">
        <v>148</v>
      </c>
      <c r="P163" s="55" t="s">
        <v>149</v>
      </c>
      <c r="BA163" s="118"/>
      <c r="BB163" s="118"/>
      <c r="BC163" s="118"/>
      <c r="BD163" s="118"/>
      <c r="BE163" s="118"/>
      <c r="BF163" s="118"/>
      <c r="BG163" s="118"/>
    </row>
    <row r="164" spans="1:59" x14ac:dyDescent="0.3">
      <c r="A164" s="55" t="s">
        <v>140</v>
      </c>
      <c r="B164" s="55" t="s">
        <v>141</v>
      </c>
      <c r="C164" s="55">
        <v>2249</v>
      </c>
      <c r="D164" s="56" t="s">
        <v>735</v>
      </c>
      <c r="E164" s="56" t="s">
        <v>736</v>
      </c>
      <c r="F164" s="55">
        <v>14</v>
      </c>
      <c r="G164" s="56" t="s">
        <v>737</v>
      </c>
      <c r="H164" s="57">
        <v>1971.7739999999999</v>
      </c>
      <c r="I164" s="55">
        <v>-24</v>
      </c>
      <c r="J164" s="57">
        <v>492.6</v>
      </c>
      <c r="K164" s="55">
        <v>5.9</v>
      </c>
      <c r="L164" s="55" t="s">
        <v>738</v>
      </c>
      <c r="M164" s="55" t="s">
        <v>340</v>
      </c>
      <c r="N164" s="55" t="s">
        <v>158</v>
      </c>
      <c r="O164" s="55" t="s">
        <v>148</v>
      </c>
      <c r="P164" s="55" t="s">
        <v>149</v>
      </c>
      <c r="BA164" s="118"/>
      <c r="BB164" s="118"/>
      <c r="BC164" s="118"/>
      <c r="BD164" s="118"/>
      <c r="BE164" s="118"/>
      <c r="BF164" s="118"/>
      <c r="BG164" s="118"/>
    </row>
    <row r="165" spans="1:59" x14ac:dyDescent="0.3">
      <c r="A165" s="55" t="s">
        <v>140</v>
      </c>
      <c r="B165" s="55" t="s">
        <v>141</v>
      </c>
      <c r="C165" s="55">
        <v>2251</v>
      </c>
      <c r="D165" s="56" t="s">
        <v>739</v>
      </c>
      <c r="E165" s="55" t="s">
        <v>151</v>
      </c>
      <c r="F165" s="55">
        <v>-999</v>
      </c>
      <c r="G165" s="56" t="s">
        <v>739</v>
      </c>
      <c r="H165" s="57">
        <v>1971.922</v>
      </c>
      <c r="I165" s="55">
        <v>-24.8</v>
      </c>
      <c r="J165" s="57">
        <v>479.3</v>
      </c>
      <c r="K165" s="55">
        <v>5.9</v>
      </c>
      <c r="L165" s="55" t="s">
        <v>740</v>
      </c>
      <c r="M165" s="55" t="s">
        <v>340</v>
      </c>
      <c r="N165" s="55" t="s">
        <v>147</v>
      </c>
      <c r="O165" s="55" t="s">
        <v>148</v>
      </c>
      <c r="P165" s="55" t="s">
        <v>149</v>
      </c>
      <c r="BA165" s="118"/>
      <c r="BB165" s="118"/>
      <c r="BC165" s="118"/>
      <c r="BD165" s="118"/>
      <c r="BE165" s="118"/>
      <c r="BF165" s="118"/>
      <c r="BG165" s="118"/>
    </row>
    <row r="166" spans="1:59" x14ac:dyDescent="0.3">
      <c r="A166" s="55" t="s">
        <v>140</v>
      </c>
      <c r="B166" s="55" t="s">
        <v>141</v>
      </c>
      <c r="C166" s="55">
        <v>2252</v>
      </c>
      <c r="D166" s="56" t="s">
        <v>741</v>
      </c>
      <c r="E166" s="55" t="s">
        <v>151</v>
      </c>
      <c r="F166" s="55">
        <v>-999</v>
      </c>
      <c r="G166" s="56" t="s">
        <v>741</v>
      </c>
      <c r="H166" s="57">
        <v>1972.0229999999999</v>
      </c>
      <c r="I166" s="55">
        <v>-23.9</v>
      </c>
      <c r="J166" s="57">
        <v>484.5</v>
      </c>
      <c r="K166" s="55">
        <v>5.4</v>
      </c>
      <c r="L166" s="55" t="s">
        <v>742</v>
      </c>
      <c r="M166" s="55" t="s">
        <v>173</v>
      </c>
      <c r="N166" s="55" t="s">
        <v>147</v>
      </c>
      <c r="O166" s="55" t="s">
        <v>148</v>
      </c>
      <c r="P166" s="55" t="s">
        <v>149</v>
      </c>
      <c r="BA166" s="118"/>
      <c r="BB166" s="118"/>
      <c r="BC166" s="118"/>
      <c r="BD166" s="118"/>
      <c r="BE166" s="118"/>
      <c r="BF166" s="118"/>
      <c r="BG166" s="118"/>
    </row>
    <row r="167" spans="1:59" x14ac:dyDescent="0.3">
      <c r="A167" s="55" t="s">
        <v>140</v>
      </c>
      <c r="B167" s="55" t="s">
        <v>141</v>
      </c>
      <c r="C167" s="55">
        <v>2253</v>
      </c>
      <c r="D167" s="56" t="s">
        <v>743</v>
      </c>
      <c r="E167" s="56" t="s">
        <v>744</v>
      </c>
      <c r="F167" s="55">
        <v>8</v>
      </c>
      <c r="G167" s="56" t="s">
        <v>745</v>
      </c>
      <c r="H167" s="57">
        <v>1972.1</v>
      </c>
      <c r="I167" s="55">
        <v>-24.7</v>
      </c>
      <c r="J167" s="57">
        <v>491.6</v>
      </c>
      <c r="K167" s="55">
        <v>5.9</v>
      </c>
      <c r="L167" s="55" t="s">
        <v>746</v>
      </c>
      <c r="M167" s="55" t="s">
        <v>340</v>
      </c>
      <c r="N167" s="55" t="s">
        <v>147</v>
      </c>
      <c r="O167" s="55" t="s">
        <v>148</v>
      </c>
      <c r="P167" s="55" t="s">
        <v>149</v>
      </c>
      <c r="BA167" s="118"/>
      <c r="BB167" s="118"/>
      <c r="BC167" s="118"/>
      <c r="BD167" s="118"/>
      <c r="BE167" s="118"/>
      <c r="BF167" s="118"/>
      <c r="BG167" s="118"/>
    </row>
    <row r="168" spans="1:59" x14ac:dyDescent="0.3">
      <c r="A168" s="55" t="s">
        <v>140</v>
      </c>
      <c r="B168" s="55" t="s">
        <v>141</v>
      </c>
      <c r="C168" s="55">
        <v>2282</v>
      </c>
      <c r="D168" s="56" t="s">
        <v>747</v>
      </c>
      <c r="E168" s="56" t="s">
        <v>748</v>
      </c>
      <c r="F168" s="55">
        <v>21</v>
      </c>
      <c r="G168" s="56" t="s">
        <v>749</v>
      </c>
      <c r="H168" s="57">
        <v>1972.2090000000001</v>
      </c>
      <c r="I168" s="55">
        <v>-22.5</v>
      </c>
      <c r="J168" s="57">
        <v>474.8</v>
      </c>
      <c r="K168" s="55">
        <v>10.8</v>
      </c>
      <c r="L168" s="55" t="s">
        <v>750</v>
      </c>
      <c r="M168" s="55" t="s">
        <v>751</v>
      </c>
      <c r="N168" s="55" t="s">
        <v>147</v>
      </c>
      <c r="O168" s="55" t="s">
        <v>148</v>
      </c>
      <c r="P168" s="55" t="s">
        <v>149</v>
      </c>
      <c r="BA168" s="118"/>
      <c r="BB168" s="118"/>
      <c r="BC168" s="118"/>
      <c r="BD168" s="118"/>
      <c r="BE168" s="118"/>
      <c r="BF168" s="118"/>
      <c r="BG168" s="118"/>
    </row>
    <row r="169" spans="1:59" x14ac:dyDescent="0.3">
      <c r="A169" s="55" t="s">
        <v>140</v>
      </c>
      <c r="B169" s="55" t="s">
        <v>141</v>
      </c>
      <c r="C169" s="55">
        <v>2250</v>
      </c>
      <c r="D169" s="56" t="s">
        <v>748</v>
      </c>
      <c r="E169" s="56" t="s">
        <v>752</v>
      </c>
      <c r="F169" s="55">
        <v>8</v>
      </c>
      <c r="G169" s="56" t="s">
        <v>753</v>
      </c>
      <c r="H169" s="57">
        <v>1972.2470000000001</v>
      </c>
      <c r="I169" s="55">
        <v>-23.8</v>
      </c>
      <c r="J169" s="57">
        <v>482.3</v>
      </c>
      <c r="K169" s="55">
        <v>5.4</v>
      </c>
      <c r="L169" s="55" t="s">
        <v>754</v>
      </c>
      <c r="M169" s="55" t="s">
        <v>173</v>
      </c>
      <c r="N169" s="55" t="s">
        <v>158</v>
      </c>
      <c r="O169" s="55" t="s">
        <v>148</v>
      </c>
      <c r="P169" s="55" t="s">
        <v>149</v>
      </c>
      <c r="BA169" s="118"/>
      <c r="BB169" s="118"/>
      <c r="BC169" s="118"/>
      <c r="BD169" s="118"/>
      <c r="BE169" s="118"/>
      <c r="BF169" s="118"/>
      <c r="BG169" s="118"/>
    </row>
    <row r="170" spans="1:59" x14ac:dyDescent="0.3">
      <c r="A170" s="55" t="s">
        <v>140</v>
      </c>
      <c r="B170" s="55" t="s">
        <v>141</v>
      </c>
      <c r="C170" s="55">
        <v>2254</v>
      </c>
      <c r="D170" s="56" t="s">
        <v>755</v>
      </c>
      <c r="E170" s="56" t="s">
        <v>756</v>
      </c>
      <c r="F170" s="55">
        <v>24</v>
      </c>
      <c r="G170" s="56" t="s">
        <v>757</v>
      </c>
      <c r="H170" s="57">
        <v>1972.3019999999999</v>
      </c>
      <c r="I170" s="55">
        <v>-22.6</v>
      </c>
      <c r="J170" s="57">
        <v>468.1</v>
      </c>
      <c r="K170" s="55">
        <v>5.3</v>
      </c>
      <c r="L170" s="55" t="s">
        <v>758</v>
      </c>
      <c r="M170" s="55" t="s">
        <v>218</v>
      </c>
      <c r="N170" s="55" t="s">
        <v>147</v>
      </c>
      <c r="O170" s="55" t="s">
        <v>148</v>
      </c>
      <c r="P170" s="55" t="s">
        <v>149</v>
      </c>
      <c r="BA170" s="118"/>
      <c r="BB170" s="118"/>
      <c r="BC170" s="118"/>
      <c r="BD170" s="118"/>
      <c r="BE170" s="118"/>
      <c r="BF170" s="118"/>
      <c r="BG170" s="118"/>
    </row>
    <row r="171" spans="1:59" x14ac:dyDescent="0.3">
      <c r="A171" s="55" t="s">
        <v>140</v>
      </c>
      <c r="B171" s="55" t="s">
        <v>141</v>
      </c>
      <c r="C171" s="55">
        <v>2286</v>
      </c>
      <c r="D171" s="56" t="s">
        <v>759</v>
      </c>
      <c r="E171" s="56" t="s">
        <v>760</v>
      </c>
      <c r="F171" s="55">
        <v>7</v>
      </c>
      <c r="G171" s="56" t="s">
        <v>756</v>
      </c>
      <c r="H171" s="57">
        <v>1972.34</v>
      </c>
      <c r="I171" s="55">
        <v>-22.9</v>
      </c>
      <c r="J171" s="57">
        <v>469.5</v>
      </c>
      <c r="K171" s="55">
        <v>7.5</v>
      </c>
      <c r="L171" s="55" t="s">
        <v>761</v>
      </c>
      <c r="M171" s="55" t="s">
        <v>146</v>
      </c>
      <c r="N171" s="55" t="s">
        <v>158</v>
      </c>
      <c r="O171" s="55" t="s">
        <v>148</v>
      </c>
      <c r="P171" s="55" t="s">
        <v>149</v>
      </c>
      <c r="BA171" s="118"/>
      <c r="BB171" s="118"/>
      <c r="BC171" s="118"/>
      <c r="BD171" s="118"/>
      <c r="BE171" s="118"/>
      <c r="BF171" s="118"/>
      <c r="BG171" s="118"/>
    </row>
    <row r="172" spans="1:59" x14ac:dyDescent="0.3">
      <c r="A172" s="55" t="s">
        <v>140</v>
      </c>
      <c r="B172" s="55" t="s">
        <v>141</v>
      </c>
      <c r="C172" s="55">
        <v>2287</v>
      </c>
      <c r="D172" s="56" t="s">
        <v>762</v>
      </c>
      <c r="E172" s="55" t="s">
        <v>151</v>
      </c>
      <c r="F172" s="55">
        <v>-999</v>
      </c>
      <c r="G172" s="56" t="s">
        <v>762</v>
      </c>
      <c r="H172" s="57">
        <v>1972.441</v>
      </c>
      <c r="I172" s="55">
        <v>-24.4</v>
      </c>
      <c r="J172" s="57">
        <v>470</v>
      </c>
      <c r="K172" s="55">
        <v>7.5</v>
      </c>
      <c r="L172" s="55" t="s">
        <v>763</v>
      </c>
      <c r="M172" s="55" t="s">
        <v>146</v>
      </c>
      <c r="N172" s="55" t="s">
        <v>158</v>
      </c>
      <c r="O172" s="55" t="s">
        <v>148</v>
      </c>
      <c r="P172" s="55" t="s">
        <v>149</v>
      </c>
      <c r="BA172" s="118"/>
      <c r="BB172" s="118"/>
      <c r="BC172" s="118"/>
      <c r="BD172" s="118"/>
      <c r="BE172" s="118"/>
      <c r="BF172" s="118"/>
      <c r="BG172" s="118"/>
    </row>
    <row r="173" spans="1:59" x14ac:dyDescent="0.3">
      <c r="A173" s="55" t="s">
        <v>140</v>
      </c>
      <c r="B173" s="55" t="s">
        <v>141</v>
      </c>
      <c r="C173" s="55">
        <v>2288</v>
      </c>
      <c r="D173" s="56" t="s">
        <v>764</v>
      </c>
      <c r="E173" s="55" t="s">
        <v>151</v>
      </c>
      <c r="F173" s="55">
        <v>-999</v>
      </c>
      <c r="G173" s="56" t="s">
        <v>764</v>
      </c>
      <c r="H173" s="57">
        <v>1972.5150000000001</v>
      </c>
      <c r="I173" s="55">
        <v>-24</v>
      </c>
      <c r="J173" s="57">
        <v>466</v>
      </c>
      <c r="K173" s="55">
        <v>7.5</v>
      </c>
      <c r="L173" s="55" t="s">
        <v>765</v>
      </c>
      <c r="M173" s="55" t="s">
        <v>146</v>
      </c>
      <c r="N173" s="55" t="s">
        <v>158</v>
      </c>
      <c r="O173" s="55" t="s">
        <v>148</v>
      </c>
      <c r="P173" s="55" t="s">
        <v>149</v>
      </c>
      <c r="BA173" s="118"/>
      <c r="BB173" s="118"/>
      <c r="BC173" s="118"/>
      <c r="BD173" s="118"/>
      <c r="BE173" s="118"/>
      <c r="BF173" s="118"/>
      <c r="BG173" s="118"/>
    </row>
    <row r="174" spans="1:59" x14ac:dyDescent="0.3">
      <c r="A174" s="55" t="s">
        <v>140</v>
      </c>
      <c r="B174" s="55" t="s">
        <v>141</v>
      </c>
      <c r="C174" s="55">
        <v>2289</v>
      </c>
      <c r="D174" s="56" t="s">
        <v>766</v>
      </c>
      <c r="E174" s="55" t="s">
        <v>151</v>
      </c>
      <c r="F174" s="55">
        <v>-999</v>
      </c>
      <c r="G174" s="56" t="s">
        <v>766</v>
      </c>
      <c r="H174" s="57">
        <v>1972.6679999999999</v>
      </c>
      <c r="I174" s="55">
        <v>-24.7</v>
      </c>
      <c r="J174" s="57">
        <v>450.4</v>
      </c>
      <c r="K174" s="55">
        <v>7.4</v>
      </c>
      <c r="L174" s="55" t="s">
        <v>767</v>
      </c>
      <c r="M174" s="55" t="s">
        <v>768</v>
      </c>
      <c r="N174" s="55" t="s">
        <v>158</v>
      </c>
      <c r="O174" s="55" t="s">
        <v>148</v>
      </c>
      <c r="P174" s="55" t="s">
        <v>149</v>
      </c>
      <c r="BA174" s="118"/>
      <c r="BB174" s="118"/>
      <c r="BC174" s="118"/>
      <c r="BD174" s="118"/>
      <c r="BE174" s="118"/>
      <c r="BF174" s="118"/>
      <c r="BG174" s="118"/>
    </row>
    <row r="175" spans="1:59" x14ac:dyDescent="0.3">
      <c r="A175" s="55" t="s">
        <v>140</v>
      </c>
      <c r="B175" s="55" t="s">
        <v>141</v>
      </c>
      <c r="C175" s="55">
        <v>2283</v>
      </c>
      <c r="D175" s="56" t="s">
        <v>769</v>
      </c>
      <c r="E175" s="56" t="s">
        <v>770</v>
      </c>
      <c r="F175" s="55">
        <v>9</v>
      </c>
      <c r="G175" s="56" t="s">
        <v>771</v>
      </c>
      <c r="H175" s="57">
        <v>1972.7660000000001</v>
      </c>
      <c r="I175" s="55">
        <v>-24.4</v>
      </c>
      <c r="J175" s="57">
        <v>450</v>
      </c>
      <c r="K175" s="55">
        <v>9.6</v>
      </c>
      <c r="L175" s="55" t="s">
        <v>772</v>
      </c>
      <c r="M175" s="55" t="s">
        <v>773</v>
      </c>
      <c r="N175" s="55" t="s">
        <v>158</v>
      </c>
      <c r="O175" s="55" t="s">
        <v>148</v>
      </c>
      <c r="P175" s="55" t="s">
        <v>149</v>
      </c>
      <c r="BA175" s="118"/>
      <c r="BB175" s="118"/>
      <c r="BC175" s="118"/>
      <c r="BD175" s="118"/>
      <c r="BE175" s="118"/>
      <c r="BF175" s="118"/>
      <c r="BG175" s="118"/>
    </row>
    <row r="176" spans="1:59" x14ac:dyDescent="0.3">
      <c r="A176" s="55" t="s">
        <v>140</v>
      </c>
      <c r="B176" s="55" t="s">
        <v>141</v>
      </c>
      <c r="C176" s="55">
        <v>2284</v>
      </c>
      <c r="D176" s="56" t="s">
        <v>774</v>
      </c>
      <c r="E176" s="56" t="s">
        <v>775</v>
      </c>
      <c r="F176" s="55">
        <v>7</v>
      </c>
      <c r="G176" s="56" t="s">
        <v>775</v>
      </c>
      <c r="H176" s="57">
        <v>1972.8679999999999</v>
      </c>
      <c r="I176" s="55">
        <v>-24.2</v>
      </c>
      <c r="J176" s="57">
        <v>450</v>
      </c>
      <c r="K176" s="55">
        <v>4.5999999999999996</v>
      </c>
      <c r="L176" s="55" t="s">
        <v>772</v>
      </c>
      <c r="M176" s="55" t="s">
        <v>776</v>
      </c>
      <c r="N176" s="55" t="s">
        <v>158</v>
      </c>
      <c r="O176" s="55" t="s">
        <v>148</v>
      </c>
      <c r="P176" s="55" t="s">
        <v>149</v>
      </c>
      <c r="BA176" s="118"/>
      <c r="BB176" s="118"/>
      <c r="BC176" s="118"/>
      <c r="BD176" s="118"/>
      <c r="BE176" s="118"/>
      <c r="BF176" s="118"/>
      <c r="BG176" s="118"/>
    </row>
    <row r="177" spans="1:59" x14ac:dyDescent="0.3">
      <c r="A177" s="55" t="s">
        <v>140</v>
      </c>
      <c r="B177" s="55" t="s">
        <v>141</v>
      </c>
      <c r="C177" s="55">
        <v>2285</v>
      </c>
      <c r="D177" s="56" t="s">
        <v>777</v>
      </c>
      <c r="E177" s="55" t="s">
        <v>151</v>
      </c>
      <c r="F177" s="55">
        <v>-999</v>
      </c>
      <c r="G177" s="56" t="s">
        <v>777</v>
      </c>
      <c r="H177" s="57">
        <v>1972.9359999999999</v>
      </c>
      <c r="I177" s="55">
        <v>-24.9</v>
      </c>
      <c r="J177" s="57">
        <v>447.3</v>
      </c>
      <c r="K177" s="55">
        <v>6.8</v>
      </c>
      <c r="L177" s="55" t="s">
        <v>778</v>
      </c>
      <c r="M177" s="55" t="s">
        <v>516</v>
      </c>
      <c r="N177" s="55" t="s">
        <v>147</v>
      </c>
      <c r="O177" s="55" t="s">
        <v>148</v>
      </c>
      <c r="P177" s="55" t="s">
        <v>149</v>
      </c>
      <c r="BA177" s="118"/>
      <c r="BB177" s="118"/>
      <c r="BC177" s="118"/>
      <c r="BD177" s="118"/>
      <c r="BE177" s="118"/>
      <c r="BF177" s="118"/>
      <c r="BG177" s="118"/>
    </row>
    <row r="178" spans="1:59" x14ac:dyDescent="0.3">
      <c r="A178" s="55" t="s">
        <v>140</v>
      </c>
      <c r="B178" s="55" t="s">
        <v>141</v>
      </c>
      <c r="C178" s="55">
        <v>2290</v>
      </c>
      <c r="D178" s="56" t="s">
        <v>779</v>
      </c>
      <c r="E178" s="56" t="s">
        <v>780</v>
      </c>
      <c r="F178" s="55">
        <v>7</v>
      </c>
      <c r="G178" s="56" t="s">
        <v>781</v>
      </c>
      <c r="H178" s="57">
        <v>1973.0150000000001</v>
      </c>
      <c r="I178" s="55">
        <v>-21.4</v>
      </c>
      <c r="J178" s="57">
        <v>454.1</v>
      </c>
      <c r="K178" s="55">
        <v>4.5999999999999996</v>
      </c>
      <c r="L178" s="55" t="s">
        <v>782</v>
      </c>
      <c r="M178" s="55" t="s">
        <v>776</v>
      </c>
      <c r="N178" s="55" t="s">
        <v>158</v>
      </c>
      <c r="O178" s="55" t="s">
        <v>148</v>
      </c>
      <c r="P178" s="55" t="s">
        <v>149</v>
      </c>
      <c r="BA178" s="118"/>
      <c r="BB178" s="118"/>
      <c r="BC178" s="118"/>
      <c r="BD178" s="118"/>
      <c r="BE178" s="118"/>
      <c r="BF178" s="118"/>
      <c r="BG178" s="118"/>
    </row>
    <row r="179" spans="1:59" x14ac:dyDescent="0.3">
      <c r="A179" s="55" t="s">
        <v>140</v>
      </c>
      <c r="B179" s="55" t="s">
        <v>141</v>
      </c>
      <c r="C179" s="55">
        <v>2291</v>
      </c>
      <c r="D179" s="56" t="s">
        <v>783</v>
      </c>
      <c r="E179" s="55" t="s">
        <v>151</v>
      </c>
      <c r="F179" s="55">
        <v>-999</v>
      </c>
      <c r="G179" s="56" t="s">
        <v>783</v>
      </c>
      <c r="H179" s="57">
        <v>1973.1110000000001</v>
      </c>
      <c r="I179" s="55">
        <v>-24.3</v>
      </c>
      <c r="J179" s="57">
        <v>454</v>
      </c>
      <c r="K179" s="55">
        <v>7.4</v>
      </c>
      <c r="L179" s="55" t="s">
        <v>784</v>
      </c>
      <c r="M179" s="55" t="s">
        <v>768</v>
      </c>
      <c r="N179" s="55" t="s">
        <v>158</v>
      </c>
      <c r="O179" s="55" t="s">
        <v>148</v>
      </c>
      <c r="P179" s="55" t="s">
        <v>149</v>
      </c>
      <c r="BA179" s="118"/>
      <c r="BB179" s="118"/>
      <c r="BC179" s="118"/>
      <c r="BD179" s="118"/>
      <c r="BE179" s="118"/>
      <c r="BF179" s="118"/>
      <c r="BG179" s="118"/>
    </row>
    <row r="180" spans="1:59" x14ac:dyDescent="0.3">
      <c r="A180" s="55" t="s">
        <v>140</v>
      </c>
      <c r="B180" s="55" t="s">
        <v>141</v>
      </c>
      <c r="C180" s="55">
        <v>2255</v>
      </c>
      <c r="D180" s="56" t="s">
        <v>785</v>
      </c>
      <c r="E180" s="55" t="s">
        <v>151</v>
      </c>
      <c r="F180" s="55">
        <v>-999</v>
      </c>
      <c r="G180" s="56" t="s">
        <v>785</v>
      </c>
      <c r="H180" s="57">
        <v>1973.1849999999999</v>
      </c>
      <c r="I180" s="55">
        <v>-23.6</v>
      </c>
      <c r="J180" s="57">
        <v>442.8</v>
      </c>
      <c r="K180" s="55">
        <v>4.8</v>
      </c>
      <c r="L180" s="55" t="s">
        <v>786</v>
      </c>
      <c r="M180" s="55" t="s">
        <v>185</v>
      </c>
      <c r="N180" s="55" t="s">
        <v>147</v>
      </c>
      <c r="O180" s="55" t="s">
        <v>148</v>
      </c>
      <c r="P180" s="55" t="s">
        <v>149</v>
      </c>
      <c r="BA180" s="118"/>
      <c r="BB180" s="118"/>
      <c r="BC180" s="118"/>
      <c r="BD180" s="118"/>
      <c r="BE180" s="118"/>
      <c r="BF180" s="118"/>
      <c r="BG180" s="118"/>
    </row>
    <row r="181" spans="1:59" x14ac:dyDescent="0.3">
      <c r="A181" s="55" t="s">
        <v>140</v>
      </c>
      <c r="B181" s="55" t="s">
        <v>141</v>
      </c>
      <c r="C181" s="55">
        <v>2256</v>
      </c>
      <c r="D181" s="56" t="s">
        <v>787</v>
      </c>
      <c r="E181" s="56" t="s">
        <v>788</v>
      </c>
      <c r="F181" s="55">
        <v>7</v>
      </c>
      <c r="G181" s="56" t="s">
        <v>789</v>
      </c>
      <c r="H181" s="57">
        <v>1973.511</v>
      </c>
      <c r="I181" s="55">
        <v>-24.7</v>
      </c>
      <c r="J181" s="57">
        <v>435.1</v>
      </c>
      <c r="K181" s="55">
        <v>5.4</v>
      </c>
      <c r="L181" s="55" t="s">
        <v>790</v>
      </c>
      <c r="M181" s="55" t="s">
        <v>173</v>
      </c>
      <c r="N181" s="55" t="s">
        <v>158</v>
      </c>
      <c r="O181" s="55" t="s">
        <v>148</v>
      </c>
      <c r="P181" s="55" t="s">
        <v>149</v>
      </c>
      <c r="BA181" s="118"/>
      <c r="BB181" s="118"/>
      <c r="BC181" s="118"/>
      <c r="BD181" s="118"/>
      <c r="BE181" s="118"/>
      <c r="BF181" s="118"/>
      <c r="BG181" s="118"/>
    </row>
    <row r="182" spans="1:59" x14ac:dyDescent="0.3">
      <c r="A182" s="55" t="s">
        <v>140</v>
      </c>
      <c r="B182" s="55" t="s">
        <v>141</v>
      </c>
      <c r="C182" s="55">
        <v>2257</v>
      </c>
      <c r="D182" s="56" t="s">
        <v>791</v>
      </c>
      <c r="E182" s="55" t="s">
        <v>151</v>
      </c>
      <c r="F182" s="55">
        <v>-999</v>
      </c>
      <c r="G182" s="56" t="s">
        <v>791</v>
      </c>
      <c r="H182" s="57">
        <v>1973.61</v>
      </c>
      <c r="I182" s="55">
        <v>-24.5</v>
      </c>
      <c r="J182" s="57">
        <v>427.2</v>
      </c>
      <c r="K182" s="55">
        <v>4.8</v>
      </c>
      <c r="L182" s="55" t="s">
        <v>792</v>
      </c>
      <c r="M182" s="55" t="s">
        <v>185</v>
      </c>
      <c r="N182" s="55" t="s">
        <v>158</v>
      </c>
      <c r="O182" s="55" t="s">
        <v>148</v>
      </c>
      <c r="P182" s="55" t="s">
        <v>149</v>
      </c>
      <c r="BA182" s="118"/>
      <c r="BB182" s="118"/>
      <c r="BC182" s="118"/>
      <c r="BD182" s="118"/>
      <c r="BE182" s="118"/>
      <c r="BF182" s="118"/>
      <c r="BG182" s="118"/>
    </row>
    <row r="183" spans="1:59" x14ac:dyDescent="0.3">
      <c r="A183" s="55" t="s">
        <v>140</v>
      </c>
      <c r="B183" s="55" t="s">
        <v>141</v>
      </c>
      <c r="C183" s="55">
        <v>2258</v>
      </c>
      <c r="D183" s="56" t="s">
        <v>793</v>
      </c>
      <c r="E183" s="55" t="s">
        <v>151</v>
      </c>
      <c r="F183" s="55">
        <v>-999</v>
      </c>
      <c r="G183" s="56" t="s">
        <v>793</v>
      </c>
      <c r="H183" s="57">
        <v>1973.684</v>
      </c>
      <c r="I183" s="55">
        <v>-24.4</v>
      </c>
      <c r="J183" s="57">
        <v>415.8</v>
      </c>
      <c r="K183" s="55">
        <v>5.3</v>
      </c>
      <c r="L183" s="55" t="s">
        <v>794</v>
      </c>
      <c r="M183" s="55" t="s">
        <v>218</v>
      </c>
      <c r="N183" s="55" t="s">
        <v>158</v>
      </c>
      <c r="O183" s="55" t="s">
        <v>148</v>
      </c>
      <c r="P183" s="55" t="s">
        <v>149</v>
      </c>
      <c r="BA183" s="118"/>
      <c r="BB183" s="118"/>
      <c r="BC183" s="118"/>
      <c r="BD183" s="118"/>
      <c r="BE183" s="118"/>
      <c r="BF183" s="118"/>
      <c r="BG183" s="118"/>
    </row>
    <row r="184" spans="1:59" x14ac:dyDescent="0.3">
      <c r="A184" s="55" t="s">
        <v>140</v>
      </c>
      <c r="B184" s="55" t="s">
        <v>141</v>
      </c>
      <c r="C184" s="55">
        <v>2259</v>
      </c>
      <c r="D184" s="56" t="s">
        <v>795</v>
      </c>
      <c r="E184" s="55" t="s">
        <v>151</v>
      </c>
      <c r="F184" s="55">
        <v>-999</v>
      </c>
      <c r="G184" s="56" t="s">
        <v>795</v>
      </c>
      <c r="H184" s="57">
        <v>1973.7629999999999</v>
      </c>
      <c r="I184" s="55">
        <v>-24.1</v>
      </c>
      <c r="J184" s="57">
        <v>426</v>
      </c>
      <c r="K184" s="55">
        <v>4.8</v>
      </c>
      <c r="L184" s="55" t="s">
        <v>796</v>
      </c>
      <c r="M184" s="55" t="s">
        <v>185</v>
      </c>
      <c r="N184" s="55" t="s">
        <v>147</v>
      </c>
      <c r="O184" s="55" t="s">
        <v>148</v>
      </c>
      <c r="P184" s="55" t="s">
        <v>149</v>
      </c>
      <c r="BA184" s="118"/>
      <c r="BB184" s="118"/>
      <c r="BC184" s="118"/>
      <c r="BD184" s="118"/>
      <c r="BE184" s="118"/>
      <c r="BF184" s="118"/>
      <c r="BG184" s="118"/>
    </row>
    <row r="185" spans="1:59" x14ac:dyDescent="0.3">
      <c r="A185" s="55" t="s">
        <v>140</v>
      </c>
      <c r="B185" s="55" t="s">
        <v>141</v>
      </c>
      <c r="C185" s="55">
        <v>2260</v>
      </c>
      <c r="D185" s="56" t="s">
        <v>797</v>
      </c>
      <c r="E185" s="56" t="s">
        <v>798</v>
      </c>
      <c r="F185" s="55">
        <v>7</v>
      </c>
      <c r="G185" s="56" t="s">
        <v>799</v>
      </c>
      <c r="H185" s="57">
        <v>1973.856</v>
      </c>
      <c r="I185" s="55">
        <v>-23.4</v>
      </c>
      <c r="J185" s="57">
        <v>434.3</v>
      </c>
      <c r="K185" s="55">
        <v>5.2</v>
      </c>
      <c r="L185" s="55" t="s">
        <v>800</v>
      </c>
      <c r="M185" s="55" t="s">
        <v>259</v>
      </c>
      <c r="N185" s="55" t="s">
        <v>147</v>
      </c>
      <c r="O185" s="55" t="s">
        <v>148</v>
      </c>
      <c r="P185" s="55" t="s">
        <v>149</v>
      </c>
      <c r="BA185" s="118"/>
      <c r="BB185" s="118"/>
      <c r="BC185" s="118"/>
      <c r="BD185" s="118"/>
      <c r="BE185" s="118"/>
      <c r="BF185" s="118"/>
      <c r="BG185" s="118"/>
    </row>
    <row r="186" spans="1:59" x14ac:dyDescent="0.3">
      <c r="A186" s="55" t="s">
        <v>140</v>
      </c>
      <c r="B186" s="55" t="s">
        <v>141</v>
      </c>
      <c r="C186" s="55">
        <v>2261</v>
      </c>
      <c r="D186" s="56" t="s">
        <v>801</v>
      </c>
      <c r="E186" s="55" t="s">
        <v>151</v>
      </c>
      <c r="F186" s="55">
        <v>-999</v>
      </c>
      <c r="G186" s="56" t="s">
        <v>801</v>
      </c>
      <c r="H186" s="57">
        <v>1973.933</v>
      </c>
      <c r="I186" s="55">
        <v>-23.3</v>
      </c>
      <c r="J186" s="57">
        <v>417.3</v>
      </c>
      <c r="K186" s="55">
        <v>4.4000000000000004</v>
      </c>
      <c r="L186" s="55" t="s">
        <v>802</v>
      </c>
      <c r="M186" s="55" t="s">
        <v>803</v>
      </c>
      <c r="N186" s="55" t="s">
        <v>158</v>
      </c>
      <c r="O186" s="55" t="s">
        <v>148</v>
      </c>
      <c r="P186" s="55" t="s">
        <v>149</v>
      </c>
      <c r="BA186" s="118"/>
      <c r="BB186" s="118"/>
      <c r="BC186" s="118"/>
      <c r="BD186" s="118"/>
      <c r="BE186" s="118"/>
      <c r="BF186" s="118"/>
      <c r="BG186" s="118"/>
    </row>
    <row r="187" spans="1:59" x14ac:dyDescent="0.3">
      <c r="A187" s="55" t="s">
        <v>140</v>
      </c>
      <c r="B187" s="55" t="s">
        <v>141</v>
      </c>
      <c r="C187" s="55">
        <v>3565</v>
      </c>
      <c r="D187" s="56" t="s">
        <v>804</v>
      </c>
      <c r="E187" s="55" t="s">
        <v>151</v>
      </c>
      <c r="F187" s="55">
        <v>-999</v>
      </c>
      <c r="G187" s="56" t="s">
        <v>804</v>
      </c>
      <c r="H187" s="57">
        <v>1974.029</v>
      </c>
      <c r="I187" s="55">
        <v>-23.2</v>
      </c>
      <c r="J187" s="57">
        <v>412.8</v>
      </c>
      <c r="K187" s="55">
        <v>4.9000000000000004</v>
      </c>
      <c r="L187" s="55" t="s">
        <v>805</v>
      </c>
      <c r="M187" s="55" t="s">
        <v>180</v>
      </c>
      <c r="N187" s="55" t="s">
        <v>147</v>
      </c>
      <c r="O187" s="55" t="s">
        <v>148</v>
      </c>
      <c r="P187" s="55" t="s">
        <v>149</v>
      </c>
      <c r="BA187" s="118"/>
      <c r="BB187" s="118"/>
      <c r="BC187" s="118"/>
      <c r="BD187" s="118"/>
      <c r="BE187" s="118"/>
      <c r="BF187" s="118"/>
      <c r="BG187" s="118"/>
    </row>
    <row r="188" spans="1:59" x14ac:dyDescent="0.3">
      <c r="A188" s="55" t="s">
        <v>140</v>
      </c>
      <c r="B188" s="55" t="s">
        <v>141</v>
      </c>
      <c r="C188" s="55">
        <v>3566</v>
      </c>
      <c r="D188" s="56" t="s">
        <v>806</v>
      </c>
      <c r="E188" s="55" t="s">
        <v>151</v>
      </c>
      <c r="F188" s="55">
        <v>-999</v>
      </c>
      <c r="G188" s="56" t="s">
        <v>806</v>
      </c>
      <c r="H188" s="57">
        <v>1974.086</v>
      </c>
      <c r="I188" s="55">
        <v>-23</v>
      </c>
      <c r="J188" s="57">
        <v>405.1</v>
      </c>
      <c r="K188" s="55">
        <v>4.5</v>
      </c>
      <c r="L188" s="55" t="s">
        <v>807</v>
      </c>
      <c r="M188" s="55" t="s">
        <v>808</v>
      </c>
      <c r="N188" s="55" t="s">
        <v>147</v>
      </c>
      <c r="O188" s="55" t="s">
        <v>148</v>
      </c>
      <c r="P188" s="55" t="s">
        <v>149</v>
      </c>
      <c r="BA188" s="118"/>
      <c r="BB188" s="118"/>
      <c r="BC188" s="118"/>
      <c r="BD188" s="118"/>
      <c r="BE188" s="118"/>
      <c r="BF188" s="118"/>
      <c r="BG188" s="118"/>
    </row>
    <row r="189" spans="1:59" x14ac:dyDescent="0.3">
      <c r="A189" s="55" t="s">
        <v>140</v>
      </c>
      <c r="B189" s="55" t="s">
        <v>141</v>
      </c>
      <c r="C189" s="55">
        <v>3567</v>
      </c>
      <c r="D189" s="56" t="s">
        <v>809</v>
      </c>
      <c r="E189" s="56" t="s">
        <v>810</v>
      </c>
      <c r="F189" s="55">
        <v>7</v>
      </c>
      <c r="G189" s="56" t="s">
        <v>811</v>
      </c>
      <c r="H189" s="57">
        <v>1974.182</v>
      </c>
      <c r="I189" s="55">
        <v>-22.2</v>
      </c>
      <c r="J189" s="57">
        <v>418.7</v>
      </c>
      <c r="K189" s="55">
        <v>4.5999999999999996</v>
      </c>
      <c r="L189" s="55" t="s">
        <v>812</v>
      </c>
      <c r="M189" s="55" t="s">
        <v>776</v>
      </c>
      <c r="N189" s="55" t="s">
        <v>158</v>
      </c>
      <c r="O189" s="55" t="s">
        <v>148</v>
      </c>
      <c r="P189" s="55" t="s">
        <v>149</v>
      </c>
      <c r="BA189" s="118"/>
      <c r="BB189" s="118"/>
      <c r="BC189" s="118"/>
      <c r="BD189" s="118"/>
      <c r="BE189" s="118"/>
      <c r="BF189" s="118"/>
      <c r="BG189" s="118"/>
    </row>
    <row r="190" spans="1:59" x14ac:dyDescent="0.3">
      <c r="A190" s="55" t="s">
        <v>140</v>
      </c>
      <c r="B190" s="55" t="s">
        <v>141</v>
      </c>
      <c r="C190" s="55">
        <v>3568</v>
      </c>
      <c r="D190" s="56" t="s">
        <v>813</v>
      </c>
      <c r="E190" s="56" t="s">
        <v>814</v>
      </c>
      <c r="F190" s="55">
        <v>6</v>
      </c>
      <c r="G190" s="56" t="s">
        <v>815</v>
      </c>
      <c r="H190" s="57">
        <v>1974.2560000000001</v>
      </c>
      <c r="I190" s="55">
        <v>-23</v>
      </c>
      <c r="J190" s="57">
        <v>417.4</v>
      </c>
      <c r="K190" s="55">
        <v>4.5999999999999996</v>
      </c>
      <c r="L190" s="55" t="s">
        <v>816</v>
      </c>
      <c r="M190" s="55" t="s">
        <v>776</v>
      </c>
      <c r="N190" s="55" t="s">
        <v>158</v>
      </c>
      <c r="O190" s="55" t="s">
        <v>148</v>
      </c>
      <c r="P190" s="55" t="s">
        <v>149</v>
      </c>
      <c r="BA190" s="118"/>
      <c r="BB190" s="118"/>
      <c r="BC190" s="118"/>
      <c r="BD190" s="118"/>
      <c r="BE190" s="118"/>
      <c r="BF190" s="118"/>
      <c r="BG190" s="118"/>
    </row>
    <row r="191" spans="1:59" x14ac:dyDescent="0.3">
      <c r="A191" s="55" t="s">
        <v>140</v>
      </c>
      <c r="B191" s="55" t="s">
        <v>141</v>
      </c>
      <c r="C191" s="55">
        <v>3572</v>
      </c>
      <c r="D191" s="56" t="s">
        <v>817</v>
      </c>
      <c r="E191" s="56" t="s">
        <v>818</v>
      </c>
      <c r="F191" s="55">
        <v>7</v>
      </c>
      <c r="G191" s="56" t="s">
        <v>819</v>
      </c>
      <c r="H191" s="57">
        <v>1974.355</v>
      </c>
      <c r="I191" s="55">
        <v>-23.3</v>
      </c>
      <c r="J191" s="57">
        <v>386.9</v>
      </c>
      <c r="K191" s="55">
        <v>4.5</v>
      </c>
      <c r="L191" s="55" t="s">
        <v>820</v>
      </c>
      <c r="M191" s="55" t="s">
        <v>808</v>
      </c>
      <c r="N191" s="55" t="s">
        <v>158</v>
      </c>
      <c r="O191" s="55" t="s">
        <v>148</v>
      </c>
      <c r="P191" s="55" t="s">
        <v>149</v>
      </c>
      <c r="BA191" s="118"/>
      <c r="BB191" s="118"/>
      <c r="BC191" s="118"/>
      <c r="BD191" s="118"/>
      <c r="BE191" s="118"/>
      <c r="BF191" s="118"/>
      <c r="BG191" s="118"/>
    </row>
    <row r="192" spans="1:59" x14ac:dyDescent="0.3">
      <c r="A192" s="55" t="s">
        <v>140</v>
      </c>
      <c r="B192" s="55" t="s">
        <v>141</v>
      </c>
      <c r="C192" s="55">
        <v>4052</v>
      </c>
      <c r="D192" s="56" t="s">
        <v>821</v>
      </c>
      <c r="E192" s="56" t="s">
        <v>822</v>
      </c>
      <c r="F192" s="55">
        <v>6</v>
      </c>
      <c r="G192" s="56" t="s">
        <v>823</v>
      </c>
      <c r="H192" s="57">
        <v>1974.432</v>
      </c>
      <c r="I192" s="55">
        <v>-23.3</v>
      </c>
      <c r="J192" s="57">
        <v>359.6</v>
      </c>
      <c r="K192" s="55">
        <v>4.5999999999999996</v>
      </c>
      <c r="L192" s="55" t="s">
        <v>824</v>
      </c>
      <c r="M192" s="55" t="s">
        <v>776</v>
      </c>
      <c r="N192" s="55" t="s">
        <v>158</v>
      </c>
      <c r="O192" s="55" t="s">
        <v>148</v>
      </c>
      <c r="P192" s="55" t="s">
        <v>149</v>
      </c>
      <c r="BA192" s="118"/>
      <c r="BB192" s="118"/>
      <c r="BC192" s="118"/>
      <c r="BD192" s="118"/>
      <c r="BE192" s="118"/>
      <c r="BF192" s="118"/>
      <c r="BG192" s="118"/>
    </row>
    <row r="193" spans="1:59" x14ac:dyDescent="0.3">
      <c r="A193" s="55" t="s">
        <v>140</v>
      </c>
      <c r="B193" s="55" t="s">
        <v>141</v>
      </c>
      <c r="C193" s="55">
        <v>4057</v>
      </c>
      <c r="D193" s="56" t="s">
        <v>825</v>
      </c>
      <c r="E193" s="55" t="s">
        <v>151</v>
      </c>
      <c r="F193" s="55">
        <v>-999</v>
      </c>
      <c r="G193" s="56" t="s">
        <v>825</v>
      </c>
      <c r="H193" s="57">
        <v>1974.511</v>
      </c>
      <c r="I193" s="55">
        <v>-23.3</v>
      </c>
      <c r="J193" s="57">
        <v>394.4</v>
      </c>
      <c r="K193" s="55">
        <v>4.7</v>
      </c>
      <c r="L193" s="55" t="s">
        <v>826</v>
      </c>
      <c r="M193" s="55" t="s">
        <v>827</v>
      </c>
      <c r="N193" s="55" t="s">
        <v>158</v>
      </c>
      <c r="O193" s="55" t="s">
        <v>148</v>
      </c>
      <c r="P193" s="55" t="s">
        <v>149</v>
      </c>
      <c r="BA193" s="118"/>
      <c r="BB193" s="118"/>
      <c r="BC193" s="118"/>
      <c r="BD193" s="118"/>
      <c r="BE193" s="118"/>
      <c r="BF193" s="118"/>
      <c r="BG193" s="118"/>
    </row>
    <row r="194" spans="1:59" x14ac:dyDescent="0.3">
      <c r="A194" s="55" t="s">
        <v>140</v>
      </c>
      <c r="B194" s="55" t="s">
        <v>141</v>
      </c>
      <c r="C194" s="55">
        <v>4058</v>
      </c>
      <c r="D194" s="56" t="s">
        <v>828</v>
      </c>
      <c r="E194" s="55" t="s">
        <v>151</v>
      </c>
      <c r="F194" s="55">
        <v>-999</v>
      </c>
      <c r="G194" s="56" t="s">
        <v>828</v>
      </c>
      <c r="H194" s="57">
        <v>1974.5989999999999</v>
      </c>
      <c r="I194" s="55">
        <v>-24.8</v>
      </c>
      <c r="J194" s="57">
        <v>392.4</v>
      </c>
      <c r="K194" s="55">
        <v>5.2</v>
      </c>
      <c r="L194" s="55" t="s">
        <v>829</v>
      </c>
      <c r="M194" s="55" t="s">
        <v>259</v>
      </c>
      <c r="N194" s="55" t="s">
        <v>158</v>
      </c>
      <c r="O194" s="55" t="s">
        <v>148</v>
      </c>
      <c r="P194" s="55" t="s">
        <v>149</v>
      </c>
      <c r="BA194" s="118"/>
      <c r="BB194" s="118"/>
      <c r="BC194" s="118"/>
      <c r="BD194" s="118"/>
      <c r="BE194" s="118"/>
      <c r="BF194" s="118"/>
      <c r="BG194" s="118"/>
    </row>
    <row r="195" spans="1:59" x14ac:dyDescent="0.3">
      <c r="A195" s="55" t="s">
        <v>140</v>
      </c>
      <c r="B195" s="55" t="s">
        <v>141</v>
      </c>
      <c r="C195" s="55">
        <v>4062</v>
      </c>
      <c r="D195" s="56" t="s">
        <v>830</v>
      </c>
      <c r="E195" s="55" t="s">
        <v>151</v>
      </c>
      <c r="F195" s="55">
        <v>-999</v>
      </c>
      <c r="G195" s="56" t="s">
        <v>830</v>
      </c>
      <c r="H195" s="57">
        <v>1974.681</v>
      </c>
      <c r="I195" s="55">
        <v>-23.4</v>
      </c>
      <c r="J195" s="57">
        <v>405.1</v>
      </c>
      <c r="K195" s="55">
        <v>4.7</v>
      </c>
      <c r="L195" s="55" t="s">
        <v>831</v>
      </c>
      <c r="M195" s="55" t="s">
        <v>827</v>
      </c>
      <c r="N195" s="55" t="s">
        <v>158</v>
      </c>
      <c r="O195" s="55" t="s">
        <v>148</v>
      </c>
      <c r="P195" s="55" t="s">
        <v>149</v>
      </c>
      <c r="BA195" s="118"/>
      <c r="BB195" s="118"/>
      <c r="BC195" s="118"/>
      <c r="BD195" s="118"/>
      <c r="BE195" s="118"/>
      <c r="BF195" s="118"/>
      <c r="BG195" s="118"/>
    </row>
    <row r="196" spans="1:59" x14ac:dyDescent="0.3">
      <c r="A196" s="55" t="s">
        <v>140</v>
      </c>
      <c r="B196" s="55" t="s">
        <v>141</v>
      </c>
      <c r="C196" s="55">
        <v>3848</v>
      </c>
      <c r="D196" s="56" t="s">
        <v>832</v>
      </c>
      <c r="E196" s="55" t="s">
        <v>151</v>
      </c>
      <c r="F196" s="55">
        <v>-999</v>
      </c>
      <c r="G196" s="56" t="s">
        <v>832</v>
      </c>
      <c r="H196" s="57">
        <v>1974.76</v>
      </c>
      <c r="I196" s="55">
        <v>-23.2</v>
      </c>
      <c r="J196" s="57">
        <v>398.7</v>
      </c>
      <c r="K196" s="55">
        <v>6.4</v>
      </c>
      <c r="L196" s="55" t="s">
        <v>833</v>
      </c>
      <c r="M196" s="55" t="s">
        <v>458</v>
      </c>
      <c r="N196" s="55" t="s">
        <v>147</v>
      </c>
      <c r="O196" s="55" t="s">
        <v>148</v>
      </c>
      <c r="P196" s="55" t="s">
        <v>149</v>
      </c>
      <c r="BA196" s="118"/>
      <c r="BB196" s="118"/>
      <c r="BC196" s="118"/>
      <c r="BD196" s="118"/>
      <c r="BE196" s="118"/>
      <c r="BF196" s="118"/>
      <c r="BG196" s="118"/>
    </row>
    <row r="197" spans="1:59" x14ac:dyDescent="0.3">
      <c r="A197" s="55" t="s">
        <v>140</v>
      </c>
      <c r="B197" s="55" t="s">
        <v>141</v>
      </c>
      <c r="C197" s="55">
        <v>4065</v>
      </c>
      <c r="D197" s="56" t="s">
        <v>834</v>
      </c>
      <c r="E197" s="55" t="s">
        <v>151</v>
      </c>
      <c r="F197" s="55">
        <v>-999</v>
      </c>
      <c r="G197" s="56" t="s">
        <v>834</v>
      </c>
      <c r="H197" s="57">
        <v>1974.8530000000001</v>
      </c>
      <c r="I197" s="55">
        <v>-22.8</v>
      </c>
      <c r="J197" s="57">
        <v>401.8</v>
      </c>
      <c r="K197" s="55">
        <v>4.7</v>
      </c>
      <c r="L197" s="55" t="s">
        <v>835</v>
      </c>
      <c r="M197" s="55" t="s">
        <v>827</v>
      </c>
      <c r="N197" s="55" t="s">
        <v>158</v>
      </c>
      <c r="O197" s="55" t="s">
        <v>148</v>
      </c>
      <c r="P197" s="55" t="s">
        <v>149</v>
      </c>
      <c r="BA197" s="118"/>
      <c r="BB197" s="118"/>
      <c r="BC197" s="118"/>
      <c r="BD197" s="118"/>
      <c r="BE197" s="118"/>
      <c r="BF197" s="118"/>
      <c r="BG197" s="118"/>
    </row>
    <row r="198" spans="1:59" x14ac:dyDescent="0.3">
      <c r="A198" s="55" t="s">
        <v>140</v>
      </c>
      <c r="B198" s="55" t="s">
        <v>141</v>
      </c>
      <c r="C198" s="55">
        <v>4074</v>
      </c>
      <c r="D198" s="56" t="s">
        <v>836</v>
      </c>
      <c r="E198" s="55" t="s">
        <v>151</v>
      </c>
      <c r="F198" s="55">
        <v>-999</v>
      </c>
      <c r="G198" s="56" t="s">
        <v>836</v>
      </c>
      <c r="H198" s="57">
        <v>1974.9359999999999</v>
      </c>
      <c r="I198" s="55">
        <v>-23.4</v>
      </c>
      <c r="J198" s="57">
        <v>393.7</v>
      </c>
      <c r="K198" s="55">
        <v>4.7</v>
      </c>
      <c r="L198" s="55" t="s">
        <v>837</v>
      </c>
      <c r="M198" s="55" t="s">
        <v>827</v>
      </c>
      <c r="N198" s="55" t="s">
        <v>147</v>
      </c>
      <c r="O198" s="55" t="s">
        <v>148</v>
      </c>
      <c r="P198" s="55" t="s">
        <v>149</v>
      </c>
      <c r="BA198" s="118"/>
      <c r="BB198" s="118"/>
      <c r="BC198" s="118"/>
      <c r="BD198" s="118"/>
      <c r="BE198" s="118"/>
      <c r="BF198" s="118"/>
      <c r="BG198" s="118"/>
    </row>
    <row r="199" spans="1:59" x14ac:dyDescent="0.3">
      <c r="A199" s="55" t="s">
        <v>140</v>
      </c>
      <c r="B199" s="55" t="s">
        <v>141</v>
      </c>
      <c r="C199" s="55">
        <v>4076</v>
      </c>
      <c r="D199" s="56" t="s">
        <v>838</v>
      </c>
      <c r="E199" s="55" t="s">
        <v>151</v>
      </c>
      <c r="F199" s="55">
        <v>-999</v>
      </c>
      <c r="G199" s="56" t="s">
        <v>838</v>
      </c>
      <c r="H199" s="57">
        <v>1975.0260000000001</v>
      </c>
      <c r="I199" s="55">
        <v>-22.2</v>
      </c>
      <c r="J199" s="57">
        <v>396.3</v>
      </c>
      <c r="K199" s="55">
        <v>4.7</v>
      </c>
      <c r="L199" s="55" t="s">
        <v>839</v>
      </c>
      <c r="M199" s="55" t="s">
        <v>827</v>
      </c>
      <c r="N199" s="55" t="s">
        <v>147</v>
      </c>
      <c r="O199" s="55" t="s">
        <v>148</v>
      </c>
      <c r="P199" s="55" t="s">
        <v>149</v>
      </c>
      <c r="BA199" s="118"/>
      <c r="BB199" s="118"/>
      <c r="BC199" s="118"/>
      <c r="BD199" s="118"/>
      <c r="BE199" s="118"/>
      <c r="BF199" s="118"/>
      <c r="BG199" s="118"/>
    </row>
    <row r="200" spans="1:59" x14ac:dyDescent="0.3">
      <c r="A200" s="55" t="s">
        <v>140</v>
      </c>
      <c r="B200" s="55" t="s">
        <v>141</v>
      </c>
      <c r="C200" s="55">
        <v>4078</v>
      </c>
      <c r="D200" s="56" t="s">
        <v>840</v>
      </c>
      <c r="E200" s="55" t="s">
        <v>151</v>
      </c>
      <c r="F200" s="55">
        <v>-999</v>
      </c>
      <c r="G200" s="56" t="s">
        <v>840</v>
      </c>
      <c r="H200" s="57">
        <v>1975.1030000000001</v>
      </c>
      <c r="I200" s="55">
        <v>-23.4</v>
      </c>
      <c r="J200" s="57">
        <v>399</v>
      </c>
      <c r="K200" s="55">
        <v>5.2</v>
      </c>
      <c r="L200" s="55" t="s">
        <v>841</v>
      </c>
      <c r="M200" s="55" t="s">
        <v>259</v>
      </c>
      <c r="N200" s="55" t="s">
        <v>147</v>
      </c>
      <c r="O200" s="55" t="s">
        <v>148</v>
      </c>
      <c r="P200" s="55" t="s">
        <v>149</v>
      </c>
      <c r="BA200" s="118"/>
      <c r="BB200" s="118"/>
      <c r="BC200" s="118"/>
      <c r="BD200" s="118"/>
      <c r="BE200" s="118"/>
      <c r="BF200" s="118"/>
      <c r="BG200" s="118"/>
    </row>
    <row r="201" spans="1:59" x14ac:dyDescent="0.3">
      <c r="A201" s="55" t="s">
        <v>140</v>
      </c>
      <c r="B201" s="55" t="s">
        <v>141</v>
      </c>
      <c r="C201" s="55">
        <v>4083</v>
      </c>
      <c r="D201" s="56" t="s">
        <v>842</v>
      </c>
      <c r="E201" s="55" t="s">
        <v>151</v>
      </c>
      <c r="F201" s="55">
        <v>-999</v>
      </c>
      <c r="G201" s="56" t="s">
        <v>842</v>
      </c>
      <c r="H201" s="57">
        <v>1975.18</v>
      </c>
      <c r="I201" s="55">
        <v>-23.3</v>
      </c>
      <c r="J201" s="57">
        <v>400.6</v>
      </c>
      <c r="K201" s="55">
        <v>4.5</v>
      </c>
      <c r="L201" s="55" t="s">
        <v>843</v>
      </c>
      <c r="M201" s="55" t="s">
        <v>808</v>
      </c>
      <c r="N201" s="55" t="s">
        <v>147</v>
      </c>
      <c r="O201" s="55" t="s">
        <v>148</v>
      </c>
      <c r="P201" s="55" t="s">
        <v>149</v>
      </c>
      <c r="BA201" s="118"/>
      <c r="BB201" s="118"/>
      <c r="BC201" s="118"/>
      <c r="BD201" s="118"/>
      <c r="BE201" s="118"/>
      <c r="BF201" s="118"/>
      <c r="BG201" s="118"/>
    </row>
    <row r="202" spans="1:59" x14ac:dyDescent="0.3">
      <c r="A202" s="55" t="s">
        <v>140</v>
      </c>
      <c r="B202" s="55" t="s">
        <v>141</v>
      </c>
      <c r="C202" s="55">
        <v>4088</v>
      </c>
      <c r="D202" s="56" t="s">
        <v>844</v>
      </c>
      <c r="E202" s="55" t="s">
        <v>151</v>
      </c>
      <c r="F202" s="55">
        <v>-999</v>
      </c>
      <c r="G202" s="56" t="s">
        <v>844</v>
      </c>
      <c r="H202" s="57">
        <v>1975.259</v>
      </c>
      <c r="I202" s="55">
        <v>-23.4</v>
      </c>
      <c r="J202" s="57">
        <v>397.6</v>
      </c>
      <c r="K202" s="55">
        <v>4.5</v>
      </c>
      <c r="L202" s="55" t="s">
        <v>845</v>
      </c>
      <c r="M202" s="55" t="s">
        <v>808</v>
      </c>
      <c r="N202" s="55" t="s">
        <v>158</v>
      </c>
      <c r="O202" s="55" t="s">
        <v>148</v>
      </c>
      <c r="P202" s="55" t="s">
        <v>149</v>
      </c>
      <c r="BA202" s="118"/>
      <c r="BB202" s="118"/>
      <c r="BC202" s="118"/>
      <c r="BD202" s="118"/>
      <c r="BE202" s="118"/>
      <c r="BF202" s="118"/>
      <c r="BG202" s="118"/>
    </row>
    <row r="203" spans="1:59" x14ac:dyDescent="0.3">
      <c r="A203" s="55" t="s">
        <v>140</v>
      </c>
      <c r="B203" s="55" t="s">
        <v>141</v>
      </c>
      <c r="C203" s="55">
        <v>4090</v>
      </c>
      <c r="D203" s="56" t="s">
        <v>846</v>
      </c>
      <c r="E203" s="55" t="s">
        <v>151</v>
      </c>
      <c r="F203" s="55">
        <v>-999</v>
      </c>
      <c r="G203" s="56" t="s">
        <v>846</v>
      </c>
      <c r="H203" s="57">
        <v>1975.355</v>
      </c>
      <c r="I203" s="55">
        <v>-23.2</v>
      </c>
      <c r="J203" s="57">
        <v>389.2</v>
      </c>
      <c r="K203" s="55">
        <v>5</v>
      </c>
      <c r="L203" s="55" t="s">
        <v>847</v>
      </c>
      <c r="M203" s="55" t="s">
        <v>382</v>
      </c>
      <c r="N203" s="55" t="s">
        <v>158</v>
      </c>
      <c r="O203" s="55" t="s">
        <v>148</v>
      </c>
      <c r="P203" s="55" t="s">
        <v>149</v>
      </c>
      <c r="BA203" s="118"/>
      <c r="BB203" s="118"/>
      <c r="BC203" s="118"/>
      <c r="BD203" s="118"/>
      <c r="BE203" s="118"/>
      <c r="BF203" s="118"/>
      <c r="BG203" s="118"/>
    </row>
    <row r="204" spans="1:59" x14ac:dyDescent="0.3">
      <c r="A204" s="55" t="s">
        <v>140</v>
      </c>
      <c r="B204" s="55" t="s">
        <v>141</v>
      </c>
      <c r="C204" s="55">
        <v>4092</v>
      </c>
      <c r="D204" s="56" t="s">
        <v>848</v>
      </c>
      <c r="E204" s="56" t="s">
        <v>849</v>
      </c>
      <c r="F204" s="55">
        <v>22</v>
      </c>
      <c r="G204" s="56" t="s">
        <v>850</v>
      </c>
      <c r="H204" s="57">
        <v>1975.4670000000001</v>
      </c>
      <c r="I204" s="55">
        <v>-23.9</v>
      </c>
      <c r="J204" s="57">
        <v>384.4</v>
      </c>
      <c r="K204" s="55">
        <v>4.5</v>
      </c>
      <c r="L204" s="55" t="s">
        <v>851</v>
      </c>
      <c r="M204" s="55" t="s">
        <v>808</v>
      </c>
      <c r="N204" s="55" t="s">
        <v>158</v>
      </c>
      <c r="O204" s="55" t="s">
        <v>148</v>
      </c>
      <c r="P204" s="55" t="s">
        <v>149</v>
      </c>
      <c r="BA204" s="118"/>
      <c r="BB204" s="118"/>
      <c r="BC204" s="118"/>
      <c r="BD204" s="118"/>
      <c r="BE204" s="118"/>
      <c r="BF204" s="118"/>
      <c r="BG204" s="118"/>
    </row>
    <row r="205" spans="1:59" x14ac:dyDescent="0.3">
      <c r="A205" s="55" t="s">
        <v>140</v>
      </c>
      <c r="B205" s="55" t="s">
        <v>141</v>
      </c>
      <c r="C205" s="55">
        <v>4094</v>
      </c>
      <c r="D205" s="56" t="s">
        <v>849</v>
      </c>
      <c r="E205" s="56" t="s">
        <v>852</v>
      </c>
      <c r="F205" s="55">
        <v>17</v>
      </c>
      <c r="G205" s="56" t="s">
        <v>853</v>
      </c>
      <c r="H205" s="57">
        <v>1975.519</v>
      </c>
      <c r="I205" s="55">
        <v>-23.1</v>
      </c>
      <c r="J205" s="57">
        <v>377.4</v>
      </c>
      <c r="K205" s="55">
        <v>4.5</v>
      </c>
      <c r="L205" s="55" t="s">
        <v>854</v>
      </c>
      <c r="M205" s="55" t="s">
        <v>808</v>
      </c>
      <c r="N205" s="55" t="s">
        <v>158</v>
      </c>
      <c r="O205" s="55" t="s">
        <v>148</v>
      </c>
      <c r="P205" s="55" t="s">
        <v>149</v>
      </c>
      <c r="BA205" s="118"/>
      <c r="BB205" s="118"/>
      <c r="BC205" s="118"/>
      <c r="BD205" s="118"/>
      <c r="BE205" s="118"/>
      <c r="BF205" s="118"/>
      <c r="BG205" s="118"/>
    </row>
    <row r="206" spans="1:59" x14ac:dyDescent="0.3">
      <c r="A206" s="55" t="s">
        <v>140</v>
      </c>
      <c r="B206" s="55" t="s">
        <v>141</v>
      </c>
      <c r="C206" s="55">
        <v>4108</v>
      </c>
      <c r="D206" s="56" t="s">
        <v>855</v>
      </c>
      <c r="E206" s="55" t="s">
        <v>151</v>
      </c>
      <c r="F206" s="55">
        <v>-999</v>
      </c>
      <c r="G206" s="56" t="s">
        <v>855</v>
      </c>
      <c r="H206" s="57">
        <v>1975.607</v>
      </c>
      <c r="I206" s="55">
        <v>-24.9</v>
      </c>
      <c r="J206" s="57">
        <v>378.2</v>
      </c>
      <c r="K206" s="55">
        <v>5.0999999999999996</v>
      </c>
      <c r="L206" s="55" t="s">
        <v>856</v>
      </c>
      <c r="M206" s="55" t="s">
        <v>246</v>
      </c>
      <c r="N206" s="55" t="s">
        <v>158</v>
      </c>
      <c r="O206" s="55" t="s">
        <v>148</v>
      </c>
      <c r="P206" s="55" t="s">
        <v>149</v>
      </c>
      <c r="BA206" s="118"/>
      <c r="BB206" s="118"/>
      <c r="BC206" s="118"/>
      <c r="BD206" s="118"/>
      <c r="BE206" s="118"/>
      <c r="BF206" s="118"/>
      <c r="BG206" s="118"/>
    </row>
    <row r="207" spans="1:59" x14ac:dyDescent="0.3">
      <c r="A207" s="55" t="s">
        <v>140</v>
      </c>
      <c r="B207" s="55" t="s">
        <v>141</v>
      </c>
      <c r="C207" s="55">
        <v>4110</v>
      </c>
      <c r="D207" s="56" t="s">
        <v>857</v>
      </c>
      <c r="E207" s="56" t="s">
        <v>858</v>
      </c>
      <c r="F207" s="55">
        <v>24</v>
      </c>
      <c r="G207" s="56" t="s">
        <v>859</v>
      </c>
      <c r="H207" s="57">
        <v>1975.6969999999999</v>
      </c>
      <c r="I207" s="55">
        <v>-26.2</v>
      </c>
      <c r="J207" s="57">
        <v>367.6</v>
      </c>
      <c r="K207" s="55">
        <v>5.0999999999999996</v>
      </c>
      <c r="L207" s="55" t="s">
        <v>860</v>
      </c>
      <c r="M207" s="55" t="s">
        <v>246</v>
      </c>
      <c r="N207" s="55" t="s">
        <v>158</v>
      </c>
      <c r="O207" s="55" t="s">
        <v>148</v>
      </c>
      <c r="P207" s="55" t="s">
        <v>149</v>
      </c>
      <c r="BA207" s="118"/>
      <c r="BB207" s="118"/>
      <c r="BC207" s="118"/>
      <c r="BD207" s="118"/>
      <c r="BE207" s="118"/>
      <c r="BF207" s="118"/>
      <c r="BG207" s="118"/>
    </row>
    <row r="208" spans="1:59" x14ac:dyDescent="0.3">
      <c r="A208" s="55" t="s">
        <v>140</v>
      </c>
      <c r="B208" s="55" t="s">
        <v>141</v>
      </c>
      <c r="C208" s="55">
        <v>4121</v>
      </c>
      <c r="D208" s="56" t="s">
        <v>861</v>
      </c>
      <c r="E208" s="56" t="s">
        <v>862</v>
      </c>
      <c r="F208" s="55">
        <v>10</v>
      </c>
      <c r="G208" s="56" t="s">
        <v>863</v>
      </c>
      <c r="H208" s="57">
        <v>1975.7550000000001</v>
      </c>
      <c r="I208" s="55">
        <v>-23.6</v>
      </c>
      <c r="J208" s="57">
        <v>354</v>
      </c>
      <c r="K208" s="55">
        <v>11.8</v>
      </c>
      <c r="L208" s="55" t="s">
        <v>864</v>
      </c>
      <c r="M208" s="55" t="s">
        <v>865</v>
      </c>
      <c r="N208" s="55" t="s">
        <v>147</v>
      </c>
      <c r="O208" s="55" t="s">
        <v>148</v>
      </c>
      <c r="P208" s="55" t="s">
        <v>149</v>
      </c>
      <c r="BA208" s="118"/>
      <c r="BB208" s="118"/>
      <c r="BC208" s="118"/>
      <c r="BD208" s="118"/>
      <c r="BE208" s="118"/>
      <c r="BF208" s="118"/>
      <c r="BG208" s="118"/>
    </row>
    <row r="209" spans="1:59" x14ac:dyDescent="0.3">
      <c r="A209" s="55" t="s">
        <v>140</v>
      </c>
      <c r="B209" s="55" t="s">
        <v>141</v>
      </c>
      <c r="C209" s="55">
        <v>4119</v>
      </c>
      <c r="D209" s="56" t="s">
        <v>862</v>
      </c>
      <c r="E209" s="56" t="s">
        <v>866</v>
      </c>
      <c r="F209" s="55">
        <v>7</v>
      </c>
      <c r="G209" s="56" t="s">
        <v>867</v>
      </c>
      <c r="H209" s="57">
        <v>1975.7739999999999</v>
      </c>
      <c r="I209" s="55">
        <v>-22.4</v>
      </c>
      <c r="J209" s="57">
        <v>365.4</v>
      </c>
      <c r="K209" s="55">
        <v>4.5999999999999996</v>
      </c>
      <c r="L209" s="55" t="s">
        <v>868</v>
      </c>
      <c r="M209" s="55" t="s">
        <v>776</v>
      </c>
      <c r="N209" s="55" t="s">
        <v>158</v>
      </c>
      <c r="O209" s="55" t="s">
        <v>148</v>
      </c>
      <c r="P209" s="55" t="s">
        <v>149</v>
      </c>
      <c r="BA209" s="118"/>
      <c r="BB209" s="118"/>
      <c r="BC209" s="118"/>
      <c r="BD209" s="118"/>
      <c r="BE209" s="118"/>
      <c r="BF209" s="118"/>
      <c r="BG209" s="118"/>
    </row>
    <row r="210" spans="1:59" x14ac:dyDescent="0.3">
      <c r="A210" s="55" t="s">
        <v>140</v>
      </c>
      <c r="B210" s="55" t="s">
        <v>141</v>
      </c>
      <c r="C210" s="55">
        <v>4122</v>
      </c>
      <c r="D210" s="56" t="s">
        <v>869</v>
      </c>
      <c r="E210" s="56" t="s">
        <v>870</v>
      </c>
      <c r="F210" s="55">
        <v>10</v>
      </c>
      <c r="G210" s="56" t="s">
        <v>871</v>
      </c>
      <c r="H210" s="57">
        <v>1975.873</v>
      </c>
      <c r="I210" s="55">
        <v>-23</v>
      </c>
      <c r="J210" s="57">
        <v>363.9</v>
      </c>
      <c r="K210" s="55">
        <v>4.9000000000000004</v>
      </c>
      <c r="L210" s="55" t="s">
        <v>872</v>
      </c>
      <c r="M210" s="55" t="s">
        <v>180</v>
      </c>
      <c r="N210" s="55" t="s">
        <v>158</v>
      </c>
      <c r="O210" s="55" t="s">
        <v>148</v>
      </c>
      <c r="P210" s="55" t="s">
        <v>149</v>
      </c>
      <c r="BA210" s="118"/>
      <c r="BB210" s="118"/>
      <c r="BC210" s="118"/>
      <c r="BD210" s="118"/>
      <c r="BE210" s="118"/>
      <c r="BF210" s="118"/>
      <c r="BG210" s="118"/>
    </row>
    <row r="211" spans="1:59" x14ac:dyDescent="0.3">
      <c r="A211" s="55" t="s">
        <v>140</v>
      </c>
      <c r="B211" s="55" t="s">
        <v>141</v>
      </c>
      <c r="C211" s="55">
        <v>4124</v>
      </c>
      <c r="D211" s="56" t="s">
        <v>873</v>
      </c>
      <c r="E211" s="55" t="s">
        <v>151</v>
      </c>
      <c r="F211" s="55">
        <v>-999</v>
      </c>
      <c r="G211" s="56" t="s">
        <v>873</v>
      </c>
      <c r="H211" s="57">
        <v>1975.9269999999999</v>
      </c>
      <c r="I211" s="55">
        <v>-23.6</v>
      </c>
      <c r="J211" s="57">
        <v>370.8</v>
      </c>
      <c r="K211" s="55">
        <v>5.0999999999999996</v>
      </c>
      <c r="L211" s="55" t="s">
        <v>874</v>
      </c>
      <c r="M211" s="55" t="s">
        <v>246</v>
      </c>
      <c r="N211" s="55" t="s">
        <v>147</v>
      </c>
      <c r="O211" s="55" t="s">
        <v>148</v>
      </c>
      <c r="P211" s="55" t="s">
        <v>149</v>
      </c>
      <c r="BA211" s="118"/>
      <c r="BB211" s="118"/>
      <c r="BC211" s="118"/>
      <c r="BD211" s="118"/>
      <c r="BE211" s="118"/>
      <c r="BF211" s="118"/>
      <c r="BG211" s="118"/>
    </row>
    <row r="212" spans="1:59" x14ac:dyDescent="0.3">
      <c r="A212" s="55" t="s">
        <v>140</v>
      </c>
      <c r="B212" s="55" t="s">
        <v>141</v>
      </c>
      <c r="C212" s="55">
        <v>4126</v>
      </c>
      <c r="D212" s="56" t="s">
        <v>875</v>
      </c>
      <c r="E212" s="56" t="s">
        <v>876</v>
      </c>
      <c r="F212" s="55">
        <v>15</v>
      </c>
      <c r="G212" s="56" t="s">
        <v>877</v>
      </c>
      <c r="H212" s="57">
        <v>1976.0340000000001</v>
      </c>
      <c r="I212" s="55">
        <v>-23.8</v>
      </c>
      <c r="J212" s="57">
        <v>373.4</v>
      </c>
      <c r="K212" s="55">
        <v>5.0999999999999996</v>
      </c>
      <c r="L212" s="55" t="s">
        <v>878</v>
      </c>
      <c r="M212" s="55" t="s">
        <v>246</v>
      </c>
      <c r="N212" s="55" t="s">
        <v>147</v>
      </c>
      <c r="O212" s="55" t="s">
        <v>148</v>
      </c>
      <c r="P212" s="55" t="s">
        <v>149</v>
      </c>
      <c r="BA212" s="118"/>
      <c r="BB212" s="118"/>
      <c r="BC212" s="118"/>
      <c r="BD212" s="118"/>
      <c r="BE212" s="118"/>
      <c r="BF212" s="118"/>
      <c r="BG212" s="118"/>
    </row>
    <row r="213" spans="1:59" x14ac:dyDescent="0.3">
      <c r="A213" s="55" t="s">
        <v>140</v>
      </c>
      <c r="B213" s="55" t="s">
        <v>141</v>
      </c>
      <c r="C213" s="55">
        <v>4135</v>
      </c>
      <c r="D213" s="56" t="s">
        <v>879</v>
      </c>
      <c r="E213" s="56" t="s">
        <v>880</v>
      </c>
      <c r="F213" s="55">
        <v>8</v>
      </c>
      <c r="G213" s="56" t="s">
        <v>881</v>
      </c>
      <c r="H213" s="57">
        <v>1976.1</v>
      </c>
      <c r="I213" s="55">
        <v>-24.3</v>
      </c>
      <c r="J213" s="57">
        <v>368.1</v>
      </c>
      <c r="K213" s="55">
        <v>4.5999999999999996</v>
      </c>
      <c r="L213" s="55" t="s">
        <v>882</v>
      </c>
      <c r="M213" s="55" t="s">
        <v>776</v>
      </c>
      <c r="N213" s="55" t="s">
        <v>147</v>
      </c>
      <c r="O213" s="55" t="s">
        <v>148</v>
      </c>
      <c r="P213" s="55" t="s">
        <v>149</v>
      </c>
      <c r="BA213" s="118"/>
      <c r="BB213" s="118"/>
      <c r="BC213" s="118"/>
      <c r="BD213" s="118"/>
      <c r="BE213" s="118"/>
      <c r="BF213" s="118"/>
      <c r="BG213" s="118"/>
    </row>
    <row r="214" spans="1:59" x14ac:dyDescent="0.3">
      <c r="A214" s="55" t="s">
        <v>140</v>
      </c>
      <c r="B214" s="55" t="s">
        <v>141</v>
      </c>
      <c r="C214" s="55">
        <v>4137</v>
      </c>
      <c r="D214" s="56" t="s">
        <v>883</v>
      </c>
      <c r="E214" s="56" t="s">
        <v>884</v>
      </c>
      <c r="F214" s="55">
        <v>7</v>
      </c>
      <c r="G214" s="56" t="s">
        <v>885</v>
      </c>
      <c r="H214" s="57">
        <v>1976.1790000000001</v>
      </c>
      <c r="I214" s="55">
        <v>-23.7</v>
      </c>
      <c r="J214" s="57">
        <v>366.6</v>
      </c>
      <c r="K214" s="55">
        <v>4.3</v>
      </c>
      <c r="L214" s="55" t="s">
        <v>886</v>
      </c>
      <c r="M214" s="55" t="s">
        <v>228</v>
      </c>
      <c r="N214" s="55" t="s">
        <v>158</v>
      </c>
      <c r="O214" s="55" t="s">
        <v>148</v>
      </c>
      <c r="P214" s="55" t="s">
        <v>149</v>
      </c>
      <c r="BA214" s="118"/>
      <c r="BB214" s="118"/>
      <c r="BC214" s="118"/>
      <c r="BD214" s="118"/>
      <c r="BE214" s="118"/>
      <c r="BF214" s="118"/>
      <c r="BG214" s="118"/>
    </row>
    <row r="215" spans="1:59" x14ac:dyDescent="0.3">
      <c r="A215" s="55" t="s">
        <v>140</v>
      </c>
      <c r="B215" s="55" t="s">
        <v>141</v>
      </c>
      <c r="C215" s="55">
        <v>4145</v>
      </c>
      <c r="D215" s="56" t="s">
        <v>887</v>
      </c>
      <c r="E215" s="55" t="s">
        <v>151</v>
      </c>
      <c r="F215" s="55">
        <v>-999</v>
      </c>
      <c r="G215" s="56" t="s">
        <v>887</v>
      </c>
      <c r="H215" s="57">
        <v>1976.2750000000001</v>
      </c>
      <c r="I215" s="55">
        <v>-23</v>
      </c>
      <c r="J215" s="57">
        <v>346</v>
      </c>
      <c r="K215" s="55">
        <v>4.5</v>
      </c>
      <c r="L215" s="55" t="s">
        <v>888</v>
      </c>
      <c r="M215" s="55" t="s">
        <v>808</v>
      </c>
      <c r="N215" s="55" t="s">
        <v>158</v>
      </c>
      <c r="O215" s="55" t="s">
        <v>148</v>
      </c>
      <c r="P215" s="55" t="s">
        <v>149</v>
      </c>
      <c r="BA215" s="118"/>
      <c r="BB215" s="118"/>
      <c r="BC215" s="118"/>
      <c r="BD215" s="118"/>
      <c r="BE215" s="118"/>
      <c r="BF215" s="118"/>
      <c r="BG215" s="118"/>
    </row>
    <row r="216" spans="1:59" x14ac:dyDescent="0.3">
      <c r="A216" s="55" t="s">
        <v>140</v>
      </c>
      <c r="B216" s="55" t="s">
        <v>141</v>
      </c>
      <c r="C216" s="55">
        <v>4140</v>
      </c>
      <c r="D216" s="56" t="s">
        <v>889</v>
      </c>
      <c r="E216" s="55" t="s">
        <v>151</v>
      </c>
      <c r="F216" s="55">
        <v>-999</v>
      </c>
      <c r="G216" s="56" t="s">
        <v>889</v>
      </c>
      <c r="H216" s="57">
        <v>1976.357</v>
      </c>
      <c r="I216" s="55">
        <v>-22.9</v>
      </c>
      <c r="J216" s="57">
        <v>359.6</v>
      </c>
      <c r="K216" s="55">
        <v>4.5999999999999996</v>
      </c>
      <c r="L216" s="55" t="s">
        <v>890</v>
      </c>
      <c r="M216" s="55" t="s">
        <v>776</v>
      </c>
      <c r="N216" s="55" t="s">
        <v>147</v>
      </c>
      <c r="O216" s="55" t="s">
        <v>148</v>
      </c>
      <c r="P216" s="55" t="s">
        <v>149</v>
      </c>
      <c r="BA216" s="118"/>
      <c r="BB216" s="118"/>
      <c r="BC216" s="118"/>
      <c r="BD216" s="118"/>
      <c r="BE216" s="118"/>
      <c r="BF216" s="118"/>
      <c r="BG216" s="118"/>
    </row>
    <row r="217" spans="1:59" x14ac:dyDescent="0.3">
      <c r="A217" s="55" t="s">
        <v>140</v>
      </c>
      <c r="B217" s="55" t="s">
        <v>141</v>
      </c>
      <c r="C217" s="55">
        <v>4144</v>
      </c>
      <c r="D217" s="56" t="s">
        <v>891</v>
      </c>
      <c r="E217" s="55" t="s">
        <v>151</v>
      </c>
      <c r="F217" s="55">
        <v>-999</v>
      </c>
      <c r="G217" s="56" t="s">
        <v>891</v>
      </c>
      <c r="H217" s="57">
        <v>1976.43</v>
      </c>
      <c r="I217" s="55">
        <v>-25</v>
      </c>
      <c r="J217" s="57">
        <v>361</v>
      </c>
      <c r="K217" s="55">
        <v>4.5999999999999996</v>
      </c>
      <c r="L217" s="55" t="s">
        <v>892</v>
      </c>
      <c r="M217" s="55" t="s">
        <v>776</v>
      </c>
      <c r="N217" s="55" t="s">
        <v>158</v>
      </c>
      <c r="O217" s="55" t="s">
        <v>148</v>
      </c>
      <c r="P217" s="55" t="s">
        <v>149</v>
      </c>
      <c r="BA217" s="118"/>
      <c r="BB217" s="118"/>
      <c r="BC217" s="118"/>
      <c r="BD217" s="118"/>
      <c r="BE217" s="118"/>
      <c r="BF217" s="118"/>
      <c r="BG217" s="118"/>
    </row>
    <row r="218" spans="1:59" x14ac:dyDescent="0.3">
      <c r="A218" s="55" t="s">
        <v>140</v>
      </c>
      <c r="B218" s="55" t="s">
        <v>141</v>
      </c>
      <c r="C218" s="55">
        <v>4302</v>
      </c>
      <c r="D218" s="56" t="s">
        <v>893</v>
      </c>
      <c r="E218" s="56" t="s">
        <v>894</v>
      </c>
      <c r="F218" s="55">
        <v>8</v>
      </c>
      <c r="G218" s="56" t="s">
        <v>895</v>
      </c>
      <c r="H218" s="57">
        <v>1976.5070000000001</v>
      </c>
      <c r="I218" s="55">
        <v>-22.2</v>
      </c>
      <c r="J218" s="57">
        <v>365.1</v>
      </c>
      <c r="K218" s="55">
        <v>7</v>
      </c>
      <c r="L218" s="55" t="s">
        <v>896</v>
      </c>
      <c r="M218" s="55" t="s">
        <v>897</v>
      </c>
      <c r="N218" s="55" t="s">
        <v>158</v>
      </c>
      <c r="O218" s="55" t="s">
        <v>148</v>
      </c>
      <c r="P218" s="55" t="s">
        <v>149</v>
      </c>
      <c r="BA218" s="118"/>
      <c r="BB218" s="118"/>
      <c r="BC218" s="118"/>
      <c r="BD218" s="118"/>
      <c r="BE218" s="118"/>
      <c r="BF218" s="118"/>
      <c r="BG218" s="118"/>
    </row>
    <row r="219" spans="1:59" x14ac:dyDescent="0.3">
      <c r="A219" s="55" t="s">
        <v>140</v>
      </c>
      <c r="B219" s="55" t="s">
        <v>141</v>
      </c>
      <c r="C219" s="55">
        <v>5659</v>
      </c>
      <c r="D219" s="56" t="s">
        <v>898</v>
      </c>
      <c r="E219" s="55" t="s">
        <v>151</v>
      </c>
      <c r="F219" s="55">
        <v>-999</v>
      </c>
      <c r="G219" s="56" t="s">
        <v>898</v>
      </c>
      <c r="H219" s="57">
        <v>1976.6220000000001</v>
      </c>
      <c r="I219" s="55">
        <v>-23.9</v>
      </c>
      <c r="J219" s="57">
        <v>343.3</v>
      </c>
      <c r="K219" s="55">
        <v>5</v>
      </c>
      <c r="L219" s="55" t="s">
        <v>899</v>
      </c>
      <c r="M219" s="55" t="s">
        <v>382</v>
      </c>
      <c r="N219" s="55" t="s">
        <v>147</v>
      </c>
      <c r="O219" s="55" t="s">
        <v>148</v>
      </c>
      <c r="P219" s="55" t="s">
        <v>149</v>
      </c>
      <c r="BA219" s="118"/>
      <c r="BB219" s="118"/>
      <c r="BC219" s="118"/>
      <c r="BD219" s="118"/>
      <c r="BE219" s="118"/>
      <c r="BF219" s="118"/>
      <c r="BG219" s="118"/>
    </row>
    <row r="220" spans="1:59" x14ac:dyDescent="0.3">
      <c r="A220" s="55" t="s">
        <v>140</v>
      </c>
      <c r="B220" s="55" t="s">
        <v>141</v>
      </c>
      <c r="C220" s="55">
        <v>5673</v>
      </c>
      <c r="D220" s="56" t="s">
        <v>900</v>
      </c>
      <c r="E220" s="56" t="s">
        <v>901</v>
      </c>
      <c r="F220" s="55">
        <v>7</v>
      </c>
      <c r="G220" s="56" t="s">
        <v>902</v>
      </c>
      <c r="H220" s="57">
        <v>1976.777</v>
      </c>
      <c r="I220" s="55">
        <v>-22.9</v>
      </c>
      <c r="J220" s="57">
        <v>344.3</v>
      </c>
      <c r="K220" s="55">
        <v>6.9</v>
      </c>
      <c r="L220" s="55" t="s">
        <v>903</v>
      </c>
      <c r="M220" s="55" t="s">
        <v>904</v>
      </c>
      <c r="N220" s="55" t="s">
        <v>158</v>
      </c>
      <c r="O220" s="55" t="s">
        <v>148</v>
      </c>
      <c r="P220" s="55" t="s">
        <v>149</v>
      </c>
      <c r="BA220" s="118"/>
      <c r="BB220" s="118"/>
      <c r="BC220" s="118"/>
      <c r="BD220" s="118"/>
      <c r="BE220" s="118"/>
      <c r="BF220" s="118"/>
      <c r="BG220" s="118"/>
    </row>
    <row r="221" spans="1:59" x14ac:dyDescent="0.3">
      <c r="A221" s="55" t="s">
        <v>140</v>
      </c>
      <c r="B221" s="55" t="s">
        <v>141</v>
      </c>
      <c r="C221" s="55">
        <v>5675</v>
      </c>
      <c r="D221" s="56" t="s">
        <v>905</v>
      </c>
      <c r="E221" s="55" t="s">
        <v>151</v>
      </c>
      <c r="F221" s="55">
        <v>-999</v>
      </c>
      <c r="G221" s="56" t="s">
        <v>905</v>
      </c>
      <c r="H221" s="57">
        <v>1976.8430000000001</v>
      </c>
      <c r="I221" s="55">
        <v>-25.3</v>
      </c>
      <c r="J221" s="57">
        <v>346.5</v>
      </c>
      <c r="K221" s="55">
        <v>4.5</v>
      </c>
      <c r="L221" s="55" t="s">
        <v>906</v>
      </c>
      <c r="M221" s="55" t="s">
        <v>808</v>
      </c>
      <c r="N221" s="55" t="s">
        <v>147</v>
      </c>
      <c r="O221" s="55" t="s">
        <v>148</v>
      </c>
      <c r="P221" s="55" t="s">
        <v>149</v>
      </c>
      <c r="BA221" s="118"/>
      <c r="BB221" s="118"/>
      <c r="BC221" s="118"/>
      <c r="BD221" s="118"/>
      <c r="BE221" s="118"/>
      <c r="BF221" s="118"/>
      <c r="BG221" s="118"/>
    </row>
    <row r="222" spans="1:59" x14ac:dyDescent="0.3">
      <c r="A222" s="55" t="s">
        <v>140</v>
      </c>
      <c r="B222" s="55" t="s">
        <v>141</v>
      </c>
      <c r="C222" s="55">
        <v>5678</v>
      </c>
      <c r="D222" s="56" t="s">
        <v>907</v>
      </c>
      <c r="E222" s="56" t="s">
        <v>908</v>
      </c>
      <c r="F222" s="55">
        <v>7</v>
      </c>
      <c r="G222" s="56" t="s">
        <v>909</v>
      </c>
      <c r="H222" s="57">
        <v>1976.941</v>
      </c>
      <c r="I222" s="55">
        <v>-23.6</v>
      </c>
      <c r="J222" s="57">
        <v>329.7</v>
      </c>
      <c r="K222" s="55">
        <v>5</v>
      </c>
      <c r="L222" s="55" t="s">
        <v>910</v>
      </c>
      <c r="M222" s="55" t="s">
        <v>382</v>
      </c>
      <c r="N222" s="55" t="s">
        <v>158</v>
      </c>
      <c r="O222" s="55" t="s">
        <v>148</v>
      </c>
      <c r="P222" s="55" t="s">
        <v>149</v>
      </c>
      <c r="BA222" s="118"/>
      <c r="BB222" s="118"/>
      <c r="BC222" s="118"/>
      <c r="BD222" s="118"/>
      <c r="BE222" s="118"/>
      <c r="BF222" s="118"/>
      <c r="BG222" s="118"/>
    </row>
    <row r="223" spans="1:59" x14ac:dyDescent="0.3">
      <c r="A223" s="55" t="s">
        <v>140</v>
      </c>
      <c r="B223" s="55" t="s">
        <v>141</v>
      </c>
      <c r="C223" s="55">
        <v>5679</v>
      </c>
      <c r="D223" s="56" t="s">
        <v>911</v>
      </c>
      <c r="E223" s="55" t="s">
        <v>151</v>
      </c>
      <c r="F223" s="55">
        <v>-999</v>
      </c>
      <c r="G223" s="56" t="s">
        <v>911</v>
      </c>
      <c r="H223" s="57">
        <v>1977.0070000000001</v>
      </c>
      <c r="I223" s="55">
        <v>-24.5</v>
      </c>
      <c r="J223" s="57">
        <v>332.9</v>
      </c>
      <c r="K223" s="55">
        <v>5</v>
      </c>
      <c r="L223" s="55" t="s">
        <v>912</v>
      </c>
      <c r="M223" s="55" t="s">
        <v>382</v>
      </c>
      <c r="N223" s="55" t="s">
        <v>147</v>
      </c>
      <c r="O223" s="55" t="s">
        <v>148</v>
      </c>
      <c r="P223" s="55" t="s">
        <v>149</v>
      </c>
      <c r="BA223" s="118"/>
      <c r="BB223" s="118"/>
      <c r="BC223" s="118"/>
      <c r="BD223" s="118"/>
      <c r="BE223" s="118"/>
      <c r="BF223" s="118"/>
      <c r="BG223" s="118"/>
    </row>
    <row r="224" spans="1:59" x14ac:dyDescent="0.3">
      <c r="A224" s="55" t="s">
        <v>140</v>
      </c>
      <c r="B224" s="55" t="s">
        <v>141</v>
      </c>
      <c r="C224" s="55">
        <v>5688</v>
      </c>
      <c r="D224" s="56" t="s">
        <v>913</v>
      </c>
      <c r="E224" s="55" t="s">
        <v>151</v>
      </c>
      <c r="F224" s="55">
        <v>-999</v>
      </c>
      <c r="G224" s="56" t="s">
        <v>913</v>
      </c>
      <c r="H224" s="57">
        <v>1977.114</v>
      </c>
      <c r="I224" s="55">
        <v>-24.3</v>
      </c>
      <c r="J224" s="57">
        <v>347.2</v>
      </c>
      <c r="K224" s="55">
        <v>7.2</v>
      </c>
      <c r="L224" s="55" t="s">
        <v>914</v>
      </c>
      <c r="M224" s="55" t="s">
        <v>521</v>
      </c>
      <c r="N224" s="55" t="s">
        <v>158</v>
      </c>
      <c r="O224" s="55" t="s">
        <v>148</v>
      </c>
      <c r="P224" s="55" t="s">
        <v>149</v>
      </c>
      <c r="BA224" s="118"/>
      <c r="BB224" s="118"/>
      <c r="BC224" s="118"/>
      <c r="BD224" s="118"/>
      <c r="BE224" s="118"/>
      <c r="BF224" s="118"/>
      <c r="BG224" s="118"/>
    </row>
    <row r="225" spans="1:59" x14ac:dyDescent="0.3">
      <c r="A225" s="55" t="s">
        <v>140</v>
      </c>
      <c r="B225" s="55" t="s">
        <v>141</v>
      </c>
      <c r="C225" s="55">
        <v>5690</v>
      </c>
      <c r="D225" s="56" t="s">
        <v>915</v>
      </c>
      <c r="E225" s="56" t="s">
        <v>916</v>
      </c>
      <c r="F225" s="55">
        <v>7</v>
      </c>
      <c r="G225" s="56" t="s">
        <v>917</v>
      </c>
      <c r="H225" s="57">
        <v>1977.19</v>
      </c>
      <c r="I225" s="55">
        <v>-24.7</v>
      </c>
      <c r="J225" s="57">
        <v>335.5</v>
      </c>
      <c r="K225" s="55">
        <v>6</v>
      </c>
      <c r="L225" s="55" t="s">
        <v>918</v>
      </c>
      <c r="M225" s="55" t="s">
        <v>354</v>
      </c>
      <c r="N225" s="55" t="s">
        <v>158</v>
      </c>
      <c r="O225" s="55" t="s">
        <v>148</v>
      </c>
      <c r="P225" s="55" t="s">
        <v>149</v>
      </c>
      <c r="BA225" s="118"/>
      <c r="BB225" s="118"/>
      <c r="BC225" s="118"/>
      <c r="BD225" s="118"/>
      <c r="BE225" s="118"/>
      <c r="BF225" s="118"/>
      <c r="BG225" s="118"/>
    </row>
    <row r="226" spans="1:59" x14ac:dyDescent="0.3">
      <c r="A226" s="55" t="s">
        <v>140</v>
      </c>
      <c r="B226" s="55" t="s">
        <v>141</v>
      </c>
      <c r="C226" s="55">
        <v>5697</v>
      </c>
      <c r="D226" s="56" t="s">
        <v>919</v>
      </c>
      <c r="E226" s="55" t="s">
        <v>151</v>
      </c>
      <c r="F226" s="55">
        <v>-999</v>
      </c>
      <c r="G226" s="56" t="s">
        <v>919</v>
      </c>
      <c r="H226" s="57">
        <v>1977.3440000000001</v>
      </c>
      <c r="I226" s="55">
        <v>-24.8</v>
      </c>
      <c r="J226" s="57">
        <v>332.9</v>
      </c>
      <c r="K226" s="55">
        <v>4.3</v>
      </c>
      <c r="L226" s="55" t="s">
        <v>912</v>
      </c>
      <c r="M226" s="55" t="s">
        <v>228</v>
      </c>
      <c r="N226" s="55" t="s">
        <v>147</v>
      </c>
      <c r="O226" s="55" t="s">
        <v>148</v>
      </c>
      <c r="P226" s="55" t="s">
        <v>149</v>
      </c>
      <c r="BA226" s="118"/>
      <c r="BB226" s="118"/>
      <c r="BC226" s="118"/>
      <c r="BD226" s="118"/>
      <c r="BE226" s="118"/>
      <c r="BF226" s="118"/>
      <c r="BG226" s="118"/>
    </row>
    <row r="227" spans="1:59" x14ac:dyDescent="0.3">
      <c r="A227" s="55" t="s">
        <v>140</v>
      </c>
      <c r="B227" s="55" t="s">
        <v>141</v>
      </c>
      <c r="C227" s="55">
        <v>5699</v>
      </c>
      <c r="D227" s="56" t="s">
        <v>920</v>
      </c>
      <c r="E227" s="56" t="s">
        <v>921</v>
      </c>
      <c r="F227" s="55">
        <v>7</v>
      </c>
      <c r="G227" s="56" t="s">
        <v>922</v>
      </c>
      <c r="H227" s="57">
        <v>1977.4449999999999</v>
      </c>
      <c r="I227" s="55">
        <v>-24.1</v>
      </c>
      <c r="J227" s="57">
        <v>335.5</v>
      </c>
      <c r="K227" s="55">
        <v>6.3</v>
      </c>
      <c r="L227" s="55" t="s">
        <v>923</v>
      </c>
      <c r="M227" s="55" t="s">
        <v>472</v>
      </c>
      <c r="N227" s="55" t="s">
        <v>158</v>
      </c>
      <c r="O227" s="55" t="s">
        <v>148</v>
      </c>
      <c r="P227" s="55" t="s">
        <v>149</v>
      </c>
      <c r="BA227" s="118"/>
      <c r="BB227" s="118"/>
      <c r="BC227" s="118"/>
      <c r="BD227" s="118"/>
      <c r="BE227" s="118"/>
      <c r="BF227" s="118"/>
      <c r="BG227" s="118"/>
    </row>
    <row r="228" spans="1:59" x14ac:dyDescent="0.3">
      <c r="A228" s="55" t="s">
        <v>140</v>
      </c>
      <c r="B228" s="55" t="s">
        <v>141</v>
      </c>
      <c r="C228" s="55">
        <v>5700</v>
      </c>
      <c r="D228" s="56" t="s">
        <v>924</v>
      </c>
      <c r="E228" s="56" t="s">
        <v>925</v>
      </c>
      <c r="F228" s="55">
        <v>7</v>
      </c>
      <c r="G228" s="56" t="s">
        <v>926</v>
      </c>
      <c r="H228" s="57">
        <v>1977.5329999999999</v>
      </c>
      <c r="I228" s="55">
        <v>-22.4</v>
      </c>
      <c r="J228" s="57">
        <v>332.6</v>
      </c>
      <c r="K228" s="55">
        <v>3.1</v>
      </c>
      <c r="L228" s="55" t="s">
        <v>927</v>
      </c>
      <c r="M228" s="55" t="s">
        <v>928</v>
      </c>
      <c r="N228" s="55" t="s">
        <v>158</v>
      </c>
      <c r="O228" s="55" t="s">
        <v>148</v>
      </c>
      <c r="P228" s="55" t="s">
        <v>149</v>
      </c>
      <c r="BA228" s="118"/>
      <c r="BB228" s="118"/>
      <c r="BC228" s="118"/>
      <c r="BD228" s="118"/>
      <c r="BE228" s="118"/>
      <c r="BF228" s="118"/>
      <c r="BG228" s="118"/>
    </row>
    <row r="229" spans="1:59" x14ac:dyDescent="0.3">
      <c r="A229" s="55" t="s">
        <v>140</v>
      </c>
      <c r="B229" s="55" t="s">
        <v>141</v>
      </c>
      <c r="C229" s="55">
        <v>5702</v>
      </c>
      <c r="D229" s="56" t="s">
        <v>929</v>
      </c>
      <c r="E229" s="55" t="s">
        <v>151</v>
      </c>
      <c r="F229" s="55">
        <v>-999</v>
      </c>
      <c r="G229" s="56" t="s">
        <v>929</v>
      </c>
      <c r="H229" s="57">
        <v>1977.615</v>
      </c>
      <c r="I229" s="55">
        <v>-24.1</v>
      </c>
      <c r="J229" s="57">
        <v>323.7</v>
      </c>
      <c r="K229" s="55">
        <v>4.4000000000000004</v>
      </c>
      <c r="L229" s="55" t="s">
        <v>930</v>
      </c>
      <c r="M229" s="55" t="s">
        <v>803</v>
      </c>
      <c r="N229" s="55" t="s">
        <v>158</v>
      </c>
      <c r="O229" s="55" t="s">
        <v>148</v>
      </c>
      <c r="P229" s="55" t="s">
        <v>149</v>
      </c>
      <c r="BA229" s="118"/>
      <c r="BB229" s="118"/>
      <c r="BC229" s="118"/>
      <c r="BD229" s="118"/>
      <c r="BE229" s="118"/>
      <c r="BF229" s="118"/>
      <c r="BG229" s="118"/>
    </row>
    <row r="230" spans="1:59" x14ac:dyDescent="0.3">
      <c r="A230" s="55" t="s">
        <v>140</v>
      </c>
      <c r="B230" s="55" t="s">
        <v>141</v>
      </c>
      <c r="C230" s="55">
        <v>5707</v>
      </c>
      <c r="D230" s="56" t="s">
        <v>931</v>
      </c>
      <c r="E230" s="56" t="s">
        <v>932</v>
      </c>
      <c r="F230" s="55">
        <v>7</v>
      </c>
      <c r="G230" s="56" t="s">
        <v>933</v>
      </c>
      <c r="H230" s="57">
        <v>1977.6890000000001</v>
      </c>
      <c r="I230" s="55">
        <v>-24.8</v>
      </c>
      <c r="J230" s="57">
        <v>317.7</v>
      </c>
      <c r="K230" s="55">
        <v>4.4000000000000004</v>
      </c>
      <c r="L230" s="55" t="s">
        <v>934</v>
      </c>
      <c r="M230" s="55" t="s">
        <v>803</v>
      </c>
      <c r="N230" s="55" t="s">
        <v>158</v>
      </c>
      <c r="O230" s="55" t="s">
        <v>148</v>
      </c>
      <c r="P230" s="55" t="s">
        <v>149</v>
      </c>
      <c r="BA230" s="118"/>
      <c r="BB230" s="118"/>
      <c r="BC230" s="118"/>
      <c r="BD230" s="118"/>
      <c r="BE230" s="118"/>
      <c r="BF230" s="118"/>
      <c r="BG230" s="118"/>
    </row>
    <row r="231" spans="1:59" x14ac:dyDescent="0.3">
      <c r="A231" s="55" t="s">
        <v>140</v>
      </c>
      <c r="B231" s="55" t="s">
        <v>141</v>
      </c>
      <c r="C231" s="55">
        <v>5731</v>
      </c>
      <c r="D231" s="56" t="s">
        <v>935</v>
      </c>
      <c r="E231" s="55" t="s">
        <v>151</v>
      </c>
      <c r="F231" s="55">
        <v>-999</v>
      </c>
      <c r="G231" s="56" t="s">
        <v>935</v>
      </c>
      <c r="H231" s="57">
        <v>1977.7660000000001</v>
      </c>
      <c r="I231" s="55">
        <v>-24.2</v>
      </c>
      <c r="J231" s="57">
        <v>322</v>
      </c>
      <c r="K231" s="55">
        <v>4.9000000000000004</v>
      </c>
      <c r="L231" s="55" t="s">
        <v>936</v>
      </c>
      <c r="M231" s="55" t="s">
        <v>180</v>
      </c>
      <c r="N231" s="55" t="s">
        <v>147</v>
      </c>
      <c r="O231" s="55" t="s">
        <v>148</v>
      </c>
      <c r="P231" s="55" t="s">
        <v>149</v>
      </c>
      <c r="BA231" s="118"/>
      <c r="BB231" s="118"/>
      <c r="BC231" s="118"/>
      <c r="BD231" s="118"/>
      <c r="BE231" s="118"/>
      <c r="BF231" s="118"/>
      <c r="BG231" s="118"/>
    </row>
    <row r="232" spans="1:59" x14ac:dyDescent="0.3">
      <c r="A232" s="55" t="s">
        <v>140</v>
      </c>
      <c r="B232" s="55" t="s">
        <v>141</v>
      </c>
      <c r="C232" s="55">
        <v>5732</v>
      </c>
      <c r="D232" s="56" t="s">
        <v>937</v>
      </c>
      <c r="E232" s="56" t="s">
        <v>938</v>
      </c>
      <c r="F232" s="55">
        <v>8</v>
      </c>
      <c r="G232" s="56" t="s">
        <v>939</v>
      </c>
      <c r="H232" s="57">
        <v>1977.8620000000001</v>
      </c>
      <c r="I232" s="55">
        <v>-23.4</v>
      </c>
      <c r="J232" s="57">
        <v>325.10000000000002</v>
      </c>
      <c r="K232" s="55">
        <v>4.9000000000000004</v>
      </c>
      <c r="L232" s="55" t="s">
        <v>940</v>
      </c>
      <c r="M232" s="55" t="s">
        <v>180</v>
      </c>
      <c r="N232" s="55" t="s">
        <v>158</v>
      </c>
      <c r="O232" s="55" t="s">
        <v>148</v>
      </c>
      <c r="P232" s="55" t="s">
        <v>149</v>
      </c>
      <c r="BA232" s="118"/>
      <c r="BB232" s="118"/>
      <c r="BC232" s="118"/>
      <c r="BD232" s="118"/>
      <c r="BE232" s="118"/>
      <c r="BF232" s="118"/>
      <c r="BG232" s="118"/>
    </row>
    <row r="233" spans="1:59" x14ac:dyDescent="0.3">
      <c r="A233" s="55" t="s">
        <v>140</v>
      </c>
      <c r="B233" s="55" t="s">
        <v>141</v>
      </c>
      <c r="C233" s="55">
        <v>5866</v>
      </c>
      <c r="D233" s="56" t="s">
        <v>941</v>
      </c>
      <c r="E233" s="55" t="s">
        <v>151</v>
      </c>
      <c r="F233" s="55">
        <v>-999</v>
      </c>
      <c r="G233" s="56" t="s">
        <v>941</v>
      </c>
      <c r="H233" s="57">
        <v>1978.3330000000001</v>
      </c>
      <c r="I233" s="55">
        <v>-24.6</v>
      </c>
      <c r="J233" s="57">
        <v>314.7</v>
      </c>
      <c r="K233" s="55">
        <v>4.9000000000000004</v>
      </c>
      <c r="L233" s="55" t="s">
        <v>942</v>
      </c>
      <c r="M233" s="55" t="s">
        <v>180</v>
      </c>
      <c r="N233" s="55" t="s">
        <v>158</v>
      </c>
      <c r="O233" s="55" t="s">
        <v>148</v>
      </c>
      <c r="P233" s="55" t="s">
        <v>149</v>
      </c>
      <c r="BA233" s="118"/>
      <c r="BB233" s="118"/>
      <c r="BC233" s="118"/>
      <c r="BD233" s="118"/>
      <c r="BE233" s="118"/>
      <c r="BF233" s="118"/>
      <c r="BG233" s="118"/>
    </row>
    <row r="234" spans="1:59" x14ac:dyDescent="0.3">
      <c r="A234" s="55" t="s">
        <v>140</v>
      </c>
      <c r="B234" s="55" t="s">
        <v>141</v>
      </c>
      <c r="C234" s="55">
        <v>5867</v>
      </c>
      <c r="D234" s="56" t="s">
        <v>943</v>
      </c>
      <c r="E234" s="55" t="s">
        <v>151</v>
      </c>
      <c r="F234" s="55">
        <v>-999</v>
      </c>
      <c r="G234" s="56" t="s">
        <v>943</v>
      </c>
      <c r="H234" s="57">
        <v>1978.443</v>
      </c>
      <c r="I234" s="55">
        <v>-25.8</v>
      </c>
      <c r="J234" s="57">
        <v>310.5</v>
      </c>
      <c r="K234" s="55">
        <v>4.9000000000000004</v>
      </c>
      <c r="L234" s="55" t="s">
        <v>944</v>
      </c>
      <c r="M234" s="55" t="s">
        <v>180</v>
      </c>
      <c r="N234" s="55" t="s">
        <v>158</v>
      </c>
      <c r="O234" s="55" t="s">
        <v>148</v>
      </c>
      <c r="P234" s="55" t="s">
        <v>149</v>
      </c>
      <c r="BA234" s="118"/>
      <c r="BB234" s="118"/>
      <c r="BC234" s="118"/>
      <c r="BD234" s="118"/>
      <c r="BE234" s="118"/>
      <c r="BF234" s="118"/>
      <c r="BG234" s="118"/>
    </row>
    <row r="235" spans="1:59" x14ac:dyDescent="0.3">
      <c r="A235" s="55" t="s">
        <v>140</v>
      </c>
      <c r="B235" s="55" t="s">
        <v>141</v>
      </c>
      <c r="C235" s="55">
        <v>5868</v>
      </c>
      <c r="D235" s="56" t="s">
        <v>945</v>
      </c>
      <c r="E235" s="55" t="s">
        <v>151</v>
      </c>
      <c r="F235" s="55">
        <v>-999</v>
      </c>
      <c r="G235" s="56" t="s">
        <v>945</v>
      </c>
      <c r="H235" s="57">
        <v>1978.4949999999999</v>
      </c>
      <c r="I235" s="55">
        <v>-25.9</v>
      </c>
      <c r="J235" s="57">
        <v>314.89999999999998</v>
      </c>
      <c r="K235" s="55">
        <v>4.9000000000000004</v>
      </c>
      <c r="L235" s="55" t="s">
        <v>946</v>
      </c>
      <c r="M235" s="55" t="s">
        <v>180</v>
      </c>
      <c r="N235" s="55" t="s">
        <v>158</v>
      </c>
      <c r="O235" s="55" t="s">
        <v>148</v>
      </c>
      <c r="P235" s="55" t="s">
        <v>149</v>
      </c>
      <c r="BA235" s="118"/>
      <c r="BB235" s="118"/>
      <c r="BC235" s="118"/>
      <c r="BD235" s="118"/>
      <c r="BE235" s="118"/>
      <c r="BF235" s="118"/>
      <c r="BG235" s="118"/>
    </row>
    <row r="236" spans="1:59" x14ac:dyDescent="0.3">
      <c r="A236" s="55" t="s">
        <v>140</v>
      </c>
      <c r="B236" s="55" t="s">
        <v>141</v>
      </c>
      <c r="C236" s="55">
        <v>5869</v>
      </c>
      <c r="D236" s="56" t="s">
        <v>947</v>
      </c>
      <c r="E236" s="55" t="s">
        <v>151</v>
      </c>
      <c r="F236" s="55">
        <v>-999</v>
      </c>
      <c r="G236" s="56" t="s">
        <v>947</v>
      </c>
      <c r="H236" s="57">
        <v>1978.59</v>
      </c>
      <c r="I236" s="55">
        <v>-25.2</v>
      </c>
      <c r="J236" s="57">
        <v>308.89999999999998</v>
      </c>
      <c r="K236" s="55">
        <v>4.0999999999999996</v>
      </c>
      <c r="L236" s="55" t="s">
        <v>948</v>
      </c>
      <c r="M236" s="55" t="s">
        <v>949</v>
      </c>
      <c r="N236" s="55" t="s">
        <v>158</v>
      </c>
      <c r="O236" s="55" t="s">
        <v>148</v>
      </c>
      <c r="P236" s="55" t="s">
        <v>149</v>
      </c>
      <c r="BA236" s="118"/>
      <c r="BB236" s="118"/>
      <c r="BC236" s="118"/>
      <c r="BD236" s="118"/>
      <c r="BE236" s="118"/>
      <c r="BF236" s="118"/>
      <c r="BG236" s="118"/>
    </row>
    <row r="237" spans="1:59" x14ac:dyDescent="0.3">
      <c r="A237" s="55" t="s">
        <v>140</v>
      </c>
      <c r="B237" s="55" t="s">
        <v>141</v>
      </c>
      <c r="C237" s="55">
        <v>5870</v>
      </c>
      <c r="D237" s="56" t="s">
        <v>950</v>
      </c>
      <c r="E237" s="56" t="s">
        <v>951</v>
      </c>
      <c r="F237" s="55">
        <v>7</v>
      </c>
      <c r="G237" s="56" t="s">
        <v>952</v>
      </c>
      <c r="H237" s="57">
        <v>1978.6859999999999</v>
      </c>
      <c r="I237" s="55">
        <v>-18</v>
      </c>
      <c r="J237" s="57">
        <v>309</v>
      </c>
      <c r="K237" s="55">
        <v>6.7</v>
      </c>
      <c r="L237" s="55" t="s">
        <v>953</v>
      </c>
      <c r="M237" s="55" t="s">
        <v>954</v>
      </c>
      <c r="N237" s="55" t="s">
        <v>147</v>
      </c>
      <c r="O237" s="55" t="s">
        <v>148</v>
      </c>
      <c r="P237" s="55" t="s">
        <v>149</v>
      </c>
      <c r="BA237" s="118"/>
      <c r="BB237" s="118"/>
      <c r="BC237" s="118"/>
      <c r="BD237" s="118"/>
      <c r="BE237" s="118"/>
      <c r="BF237" s="118"/>
      <c r="BG237" s="118"/>
    </row>
    <row r="238" spans="1:59" x14ac:dyDescent="0.3">
      <c r="A238" s="55" t="s">
        <v>140</v>
      </c>
      <c r="B238" s="55" t="s">
        <v>141</v>
      </c>
      <c r="C238" s="55">
        <v>5871</v>
      </c>
      <c r="D238" s="56" t="s">
        <v>955</v>
      </c>
      <c r="E238" s="56" t="s">
        <v>956</v>
      </c>
      <c r="F238" s="55">
        <v>10</v>
      </c>
      <c r="G238" s="56" t="s">
        <v>957</v>
      </c>
      <c r="H238" s="57">
        <v>1978.7660000000001</v>
      </c>
      <c r="I238" s="55">
        <v>-25.5</v>
      </c>
      <c r="J238" s="57">
        <v>321.3</v>
      </c>
      <c r="K238" s="55">
        <v>11.8</v>
      </c>
      <c r="L238" s="55" t="s">
        <v>958</v>
      </c>
      <c r="M238" s="55" t="s">
        <v>865</v>
      </c>
      <c r="N238" s="55" t="s">
        <v>147</v>
      </c>
      <c r="O238" s="55" t="s">
        <v>148</v>
      </c>
      <c r="P238" s="55" t="s">
        <v>149</v>
      </c>
      <c r="BA238" s="118"/>
      <c r="BB238" s="118"/>
      <c r="BC238" s="118"/>
      <c r="BD238" s="118"/>
      <c r="BE238" s="118"/>
      <c r="BF238" s="118"/>
      <c r="BG238" s="118"/>
    </row>
    <row r="239" spans="1:59" x14ac:dyDescent="0.3">
      <c r="A239" s="55" t="s">
        <v>140</v>
      </c>
      <c r="B239" s="55" t="s">
        <v>141</v>
      </c>
      <c r="C239" s="55">
        <v>5872</v>
      </c>
      <c r="D239" s="56" t="s">
        <v>959</v>
      </c>
      <c r="E239" s="55" t="s">
        <v>151</v>
      </c>
      <c r="F239" s="55">
        <v>-999</v>
      </c>
      <c r="G239" s="56" t="s">
        <v>959</v>
      </c>
      <c r="H239" s="57">
        <v>1978.8589999999999</v>
      </c>
      <c r="I239" s="55">
        <v>-25.4</v>
      </c>
      <c r="J239" s="57">
        <v>308.10000000000002</v>
      </c>
      <c r="K239" s="55">
        <v>4.4000000000000004</v>
      </c>
      <c r="L239" s="55" t="s">
        <v>960</v>
      </c>
      <c r="M239" s="55" t="s">
        <v>803</v>
      </c>
      <c r="N239" s="55" t="s">
        <v>147</v>
      </c>
      <c r="O239" s="55" t="s">
        <v>148</v>
      </c>
      <c r="P239" s="55" t="s">
        <v>149</v>
      </c>
      <c r="BA239" s="118"/>
      <c r="BB239" s="118"/>
      <c r="BC239" s="118"/>
      <c r="BD239" s="118"/>
      <c r="BE239" s="118"/>
      <c r="BF239" s="118"/>
      <c r="BG239" s="118"/>
    </row>
    <row r="240" spans="1:59" x14ac:dyDescent="0.3">
      <c r="A240" s="55" t="s">
        <v>140</v>
      </c>
      <c r="B240" s="55" t="s">
        <v>141</v>
      </c>
      <c r="C240" s="55">
        <v>5910</v>
      </c>
      <c r="D240" s="56" t="s">
        <v>961</v>
      </c>
      <c r="E240" s="56" t="s">
        <v>962</v>
      </c>
      <c r="F240" s="55">
        <v>6</v>
      </c>
      <c r="G240" s="56" t="s">
        <v>963</v>
      </c>
      <c r="H240" s="57">
        <v>1979.0319999999999</v>
      </c>
      <c r="I240" s="55">
        <v>-24.9</v>
      </c>
      <c r="J240" s="57">
        <v>310.39999999999998</v>
      </c>
      <c r="K240" s="55">
        <v>4.2</v>
      </c>
      <c r="L240" s="55" t="s">
        <v>944</v>
      </c>
      <c r="M240" s="55" t="s">
        <v>209</v>
      </c>
      <c r="N240" s="55" t="s">
        <v>158</v>
      </c>
      <c r="O240" s="55" t="s">
        <v>148</v>
      </c>
      <c r="P240" s="55" t="s">
        <v>149</v>
      </c>
      <c r="BA240" s="118"/>
      <c r="BB240" s="118"/>
      <c r="BC240" s="118"/>
      <c r="BD240" s="118"/>
      <c r="BE240" s="118"/>
      <c r="BF240" s="118"/>
      <c r="BG240" s="118"/>
    </row>
    <row r="241" spans="1:59" x14ac:dyDescent="0.3">
      <c r="A241" s="55" t="s">
        <v>140</v>
      </c>
      <c r="B241" s="55" t="s">
        <v>141</v>
      </c>
      <c r="C241" s="55">
        <v>5911</v>
      </c>
      <c r="D241" s="56" t="s">
        <v>964</v>
      </c>
      <c r="E241" s="56" t="s">
        <v>965</v>
      </c>
      <c r="F241" s="55">
        <v>7</v>
      </c>
      <c r="G241" s="56" t="s">
        <v>966</v>
      </c>
      <c r="H241" s="57">
        <v>1979.2070000000001</v>
      </c>
      <c r="I241" s="55">
        <v>-24.7</v>
      </c>
      <c r="J241" s="57">
        <v>302.89999999999998</v>
      </c>
      <c r="K241" s="55">
        <v>4.4000000000000004</v>
      </c>
      <c r="L241" s="55" t="s">
        <v>967</v>
      </c>
      <c r="M241" s="55" t="s">
        <v>803</v>
      </c>
      <c r="N241" s="55" t="s">
        <v>158</v>
      </c>
      <c r="O241" s="55" t="s">
        <v>148</v>
      </c>
      <c r="P241" s="55" t="s">
        <v>149</v>
      </c>
      <c r="BA241" s="118"/>
      <c r="BB241" s="118"/>
      <c r="BC241" s="118"/>
      <c r="BD241" s="118"/>
      <c r="BE241" s="118"/>
      <c r="BF241" s="118"/>
      <c r="BG241" s="118"/>
    </row>
    <row r="242" spans="1:59" x14ac:dyDescent="0.3">
      <c r="A242" s="55" t="s">
        <v>140</v>
      </c>
      <c r="B242" s="55" t="s">
        <v>141</v>
      </c>
      <c r="C242" s="55">
        <v>5912</v>
      </c>
      <c r="D242" s="56" t="s">
        <v>968</v>
      </c>
      <c r="E242" s="55" t="s">
        <v>151</v>
      </c>
      <c r="F242" s="55">
        <v>-999</v>
      </c>
      <c r="G242" s="56" t="s">
        <v>968</v>
      </c>
      <c r="H242" s="57">
        <v>1979.2639999999999</v>
      </c>
      <c r="I242" s="55">
        <v>-25.3</v>
      </c>
      <c r="J242" s="57">
        <v>304.3</v>
      </c>
      <c r="K242" s="55">
        <v>4.9000000000000004</v>
      </c>
      <c r="L242" s="55" t="s">
        <v>969</v>
      </c>
      <c r="M242" s="55" t="s">
        <v>180</v>
      </c>
      <c r="N242" s="55" t="s">
        <v>158</v>
      </c>
      <c r="O242" s="55" t="s">
        <v>148</v>
      </c>
      <c r="P242" s="55" t="s">
        <v>149</v>
      </c>
      <c r="BA242" s="118"/>
      <c r="BB242" s="118"/>
      <c r="BC242" s="118"/>
      <c r="BD242" s="118"/>
      <c r="BE242" s="118"/>
      <c r="BF242" s="118"/>
      <c r="BG242" s="118"/>
    </row>
    <row r="243" spans="1:59" x14ac:dyDescent="0.3">
      <c r="A243" s="55" t="s">
        <v>140</v>
      </c>
      <c r="B243" s="55" t="s">
        <v>141</v>
      </c>
      <c r="C243" s="55">
        <v>5913</v>
      </c>
      <c r="D243" s="56" t="s">
        <v>970</v>
      </c>
      <c r="E243" s="56" t="s">
        <v>971</v>
      </c>
      <c r="F243" s="55">
        <v>10</v>
      </c>
      <c r="G243" s="56" t="s">
        <v>972</v>
      </c>
      <c r="H243" s="57">
        <v>1979.3520000000001</v>
      </c>
      <c r="I243" s="55">
        <v>-24.9</v>
      </c>
      <c r="J243" s="57">
        <v>296.3</v>
      </c>
      <c r="K243" s="55">
        <v>4.2</v>
      </c>
      <c r="L243" s="55" t="s">
        <v>973</v>
      </c>
      <c r="M243" s="55" t="s">
        <v>209</v>
      </c>
      <c r="N243" s="55" t="s">
        <v>158</v>
      </c>
      <c r="O243" s="55" t="s">
        <v>148</v>
      </c>
      <c r="P243" s="55" t="s">
        <v>149</v>
      </c>
      <c r="BA243" s="118"/>
      <c r="BB243" s="118"/>
      <c r="BC243" s="118"/>
      <c r="BD243" s="118"/>
      <c r="BE243" s="118"/>
      <c r="BF243" s="118"/>
      <c r="BG243" s="118"/>
    </row>
    <row r="244" spans="1:59" x14ac:dyDescent="0.3">
      <c r="A244" s="55" t="s">
        <v>140</v>
      </c>
      <c r="B244" s="55" t="s">
        <v>141</v>
      </c>
      <c r="C244" s="55">
        <v>5914</v>
      </c>
      <c r="D244" s="56" t="s">
        <v>974</v>
      </c>
      <c r="E244" s="55" t="s">
        <v>151</v>
      </c>
      <c r="F244" s="55">
        <v>-999</v>
      </c>
      <c r="G244" s="56" t="s">
        <v>974</v>
      </c>
      <c r="H244" s="57">
        <v>1979.421</v>
      </c>
      <c r="I244" s="55">
        <v>-24.5</v>
      </c>
      <c r="J244" s="57">
        <v>292.39999999999998</v>
      </c>
      <c r="K244" s="55">
        <v>4.3</v>
      </c>
      <c r="L244" s="55" t="s">
        <v>975</v>
      </c>
      <c r="M244" s="55" t="s">
        <v>228</v>
      </c>
      <c r="N244" s="55" t="s">
        <v>158</v>
      </c>
      <c r="O244" s="55" t="s">
        <v>148</v>
      </c>
      <c r="P244" s="55" t="s">
        <v>149</v>
      </c>
      <c r="BA244" s="118"/>
      <c r="BB244" s="118"/>
      <c r="BC244" s="118"/>
      <c r="BD244" s="118"/>
      <c r="BE244" s="118"/>
      <c r="BF244" s="118"/>
      <c r="BG244" s="118"/>
    </row>
    <row r="245" spans="1:59" x14ac:dyDescent="0.3">
      <c r="A245" s="55" t="s">
        <v>140</v>
      </c>
      <c r="B245" s="55" t="s">
        <v>141</v>
      </c>
      <c r="C245" s="55">
        <v>5915</v>
      </c>
      <c r="D245" s="56" t="s">
        <v>976</v>
      </c>
      <c r="E245" s="55" t="s">
        <v>151</v>
      </c>
      <c r="F245" s="55">
        <v>-999</v>
      </c>
      <c r="G245" s="56" t="s">
        <v>976</v>
      </c>
      <c r="H245" s="57">
        <v>1979.5219999999999</v>
      </c>
      <c r="I245" s="55">
        <v>-24.9</v>
      </c>
      <c r="J245" s="57">
        <v>298.7</v>
      </c>
      <c r="K245" s="55">
        <v>4.8</v>
      </c>
      <c r="L245" s="55" t="s">
        <v>977</v>
      </c>
      <c r="M245" s="55" t="s">
        <v>185</v>
      </c>
      <c r="N245" s="55" t="s">
        <v>158</v>
      </c>
      <c r="O245" s="55" t="s">
        <v>148</v>
      </c>
      <c r="P245" s="55" t="s">
        <v>149</v>
      </c>
      <c r="BA245" s="118"/>
      <c r="BB245" s="118"/>
      <c r="BC245" s="118"/>
      <c r="BD245" s="118"/>
      <c r="BE245" s="118"/>
      <c r="BF245" s="118"/>
      <c r="BG245" s="118"/>
    </row>
    <row r="246" spans="1:59" x14ac:dyDescent="0.3">
      <c r="A246" s="55" t="s">
        <v>140</v>
      </c>
      <c r="B246" s="55" t="s">
        <v>141</v>
      </c>
      <c r="C246" s="55">
        <v>5916</v>
      </c>
      <c r="D246" s="56" t="s">
        <v>978</v>
      </c>
      <c r="E246" s="55" t="s">
        <v>151</v>
      </c>
      <c r="F246" s="55">
        <v>-999</v>
      </c>
      <c r="G246" s="56" t="s">
        <v>978</v>
      </c>
      <c r="H246" s="57">
        <v>1979.6120000000001</v>
      </c>
      <c r="I246" s="55">
        <v>-25.4</v>
      </c>
      <c r="J246" s="57">
        <v>284</v>
      </c>
      <c r="K246" s="55">
        <v>5</v>
      </c>
      <c r="L246" s="55" t="s">
        <v>979</v>
      </c>
      <c r="M246" s="55" t="s">
        <v>382</v>
      </c>
      <c r="N246" s="55" t="s">
        <v>147</v>
      </c>
      <c r="O246" s="55" t="s">
        <v>148</v>
      </c>
      <c r="P246" s="55" t="s">
        <v>149</v>
      </c>
      <c r="BA246" s="118"/>
      <c r="BB246" s="118"/>
      <c r="BC246" s="118"/>
      <c r="BD246" s="118"/>
      <c r="BE246" s="118"/>
      <c r="BF246" s="118"/>
      <c r="BG246" s="118"/>
    </row>
    <row r="247" spans="1:59" x14ac:dyDescent="0.3">
      <c r="A247" s="55" t="s">
        <v>140</v>
      </c>
      <c r="B247" s="55" t="s">
        <v>141</v>
      </c>
      <c r="C247" s="55">
        <v>5956</v>
      </c>
      <c r="D247" s="56" t="s">
        <v>980</v>
      </c>
      <c r="E247" s="55" t="s">
        <v>151</v>
      </c>
      <c r="F247" s="55">
        <v>-999</v>
      </c>
      <c r="G247" s="56" t="s">
        <v>980</v>
      </c>
      <c r="H247" s="57">
        <v>1979.76</v>
      </c>
      <c r="I247" s="55">
        <v>-25.3</v>
      </c>
      <c r="J247" s="57">
        <v>282.89999999999998</v>
      </c>
      <c r="K247" s="55">
        <v>4.8</v>
      </c>
      <c r="L247" s="55" t="s">
        <v>981</v>
      </c>
      <c r="M247" s="55" t="s">
        <v>185</v>
      </c>
      <c r="N247" s="55" t="s">
        <v>147</v>
      </c>
      <c r="O247" s="55" t="s">
        <v>148</v>
      </c>
      <c r="P247" s="55" t="s">
        <v>149</v>
      </c>
      <c r="BA247" s="118"/>
      <c r="BB247" s="118"/>
      <c r="BC247" s="118"/>
      <c r="BD247" s="118"/>
      <c r="BE247" s="118"/>
      <c r="BF247" s="118"/>
      <c r="BG247" s="118"/>
    </row>
    <row r="248" spans="1:59" x14ac:dyDescent="0.3">
      <c r="A248" s="55" t="s">
        <v>140</v>
      </c>
      <c r="B248" s="55" t="s">
        <v>141</v>
      </c>
      <c r="C248" s="55">
        <v>5957</v>
      </c>
      <c r="D248" s="56" t="s">
        <v>982</v>
      </c>
      <c r="E248" s="55" t="s">
        <v>151</v>
      </c>
      <c r="F248" s="55">
        <v>-999</v>
      </c>
      <c r="G248" s="56" t="s">
        <v>982</v>
      </c>
      <c r="H248" s="57">
        <v>1979.84</v>
      </c>
      <c r="I248" s="55">
        <v>-25.2</v>
      </c>
      <c r="J248" s="57">
        <v>303.7</v>
      </c>
      <c r="K248" s="55">
        <v>5</v>
      </c>
      <c r="L248" s="55" t="s">
        <v>983</v>
      </c>
      <c r="M248" s="55" t="s">
        <v>382</v>
      </c>
      <c r="N248" s="55" t="s">
        <v>158</v>
      </c>
      <c r="O248" s="55" t="s">
        <v>148</v>
      </c>
      <c r="P248" s="55" t="s">
        <v>149</v>
      </c>
      <c r="BA248" s="118"/>
      <c r="BB248" s="118"/>
      <c r="BC248" s="118"/>
      <c r="BD248" s="118"/>
      <c r="BE248" s="118"/>
      <c r="BF248" s="118"/>
      <c r="BG248" s="118"/>
    </row>
    <row r="249" spans="1:59" x14ac:dyDescent="0.3">
      <c r="A249" s="55" t="s">
        <v>140</v>
      </c>
      <c r="B249" s="55" t="s">
        <v>141</v>
      </c>
      <c r="C249" s="55">
        <v>5958</v>
      </c>
      <c r="D249" s="56" t="s">
        <v>984</v>
      </c>
      <c r="E249" s="55" t="s">
        <v>151</v>
      </c>
      <c r="F249" s="55">
        <v>-999</v>
      </c>
      <c r="G249" s="56" t="s">
        <v>984</v>
      </c>
      <c r="H249" s="57">
        <v>1979.9380000000001</v>
      </c>
      <c r="I249" s="55">
        <v>-24.3</v>
      </c>
      <c r="J249" s="57">
        <v>276.60000000000002</v>
      </c>
      <c r="K249" s="55">
        <v>4.3</v>
      </c>
      <c r="L249" s="55" t="s">
        <v>985</v>
      </c>
      <c r="M249" s="55" t="s">
        <v>228</v>
      </c>
      <c r="N249" s="55" t="s">
        <v>158</v>
      </c>
      <c r="O249" s="55" t="s">
        <v>148</v>
      </c>
      <c r="P249" s="55" t="s">
        <v>149</v>
      </c>
      <c r="BA249" s="118"/>
      <c r="BB249" s="118"/>
      <c r="BC249" s="118"/>
      <c r="BD249" s="118"/>
      <c r="BE249" s="118"/>
      <c r="BF249" s="118"/>
      <c r="BG249" s="118"/>
    </row>
    <row r="250" spans="1:59" x14ac:dyDescent="0.3">
      <c r="A250" s="55" t="s">
        <v>140</v>
      </c>
      <c r="B250" s="55" t="s">
        <v>141</v>
      </c>
      <c r="C250" s="55">
        <v>5959</v>
      </c>
      <c r="D250" s="56" t="s">
        <v>986</v>
      </c>
      <c r="E250" s="55" t="s">
        <v>151</v>
      </c>
      <c r="F250" s="55">
        <v>-999</v>
      </c>
      <c r="G250" s="56" t="s">
        <v>986</v>
      </c>
      <c r="H250" s="57">
        <v>1980.116</v>
      </c>
      <c r="I250" s="55">
        <v>-25.3</v>
      </c>
      <c r="J250" s="57">
        <v>282.5</v>
      </c>
      <c r="K250" s="55">
        <v>4.3</v>
      </c>
      <c r="L250" s="55" t="s">
        <v>987</v>
      </c>
      <c r="M250" s="55" t="s">
        <v>228</v>
      </c>
      <c r="N250" s="55" t="s">
        <v>158</v>
      </c>
      <c r="O250" s="55" t="s">
        <v>148</v>
      </c>
      <c r="P250" s="55" t="s">
        <v>149</v>
      </c>
      <c r="BA250" s="118"/>
      <c r="BB250" s="118"/>
      <c r="BC250" s="118"/>
      <c r="BD250" s="118"/>
      <c r="BE250" s="118"/>
      <c r="BF250" s="118"/>
      <c r="BG250" s="118"/>
    </row>
    <row r="251" spans="1:59" x14ac:dyDescent="0.3">
      <c r="A251" s="55" t="s">
        <v>140</v>
      </c>
      <c r="B251" s="55" t="s">
        <v>141</v>
      </c>
      <c r="C251" s="55">
        <v>5960</v>
      </c>
      <c r="D251" s="56" t="s">
        <v>988</v>
      </c>
      <c r="E251" s="55" t="s">
        <v>151</v>
      </c>
      <c r="F251" s="55">
        <v>-999</v>
      </c>
      <c r="G251" s="56" t="s">
        <v>988</v>
      </c>
      <c r="H251" s="57">
        <v>1980.184</v>
      </c>
      <c r="I251" s="55">
        <v>-25.1</v>
      </c>
      <c r="J251" s="57">
        <v>289.10000000000002</v>
      </c>
      <c r="K251" s="55">
        <v>5</v>
      </c>
      <c r="L251" s="55" t="s">
        <v>989</v>
      </c>
      <c r="M251" s="55" t="s">
        <v>382</v>
      </c>
      <c r="N251" s="55" t="s">
        <v>158</v>
      </c>
      <c r="O251" s="55" t="s">
        <v>148</v>
      </c>
      <c r="P251" s="55" t="s">
        <v>149</v>
      </c>
      <c r="BA251" s="118"/>
      <c r="BB251" s="118"/>
      <c r="BC251" s="118"/>
      <c r="BD251" s="118"/>
      <c r="BE251" s="118"/>
      <c r="BF251" s="118"/>
      <c r="BG251" s="118"/>
    </row>
    <row r="252" spans="1:59" x14ac:dyDescent="0.3">
      <c r="A252" s="55" t="s">
        <v>140</v>
      </c>
      <c r="B252" s="55" t="s">
        <v>141</v>
      </c>
      <c r="C252" s="55">
        <v>5961</v>
      </c>
      <c r="D252" s="56" t="s">
        <v>990</v>
      </c>
      <c r="E252" s="55" t="s">
        <v>151</v>
      </c>
      <c r="F252" s="55">
        <v>-999</v>
      </c>
      <c r="G252" s="56" t="s">
        <v>990</v>
      </c>
      <c r="H252" s="57">
        <v>1980.258</v>
      </c>
      <c r="I252" s="55">
        <v>-24.8</v>
      </c>
      <c r="J252" s="57">
        <v>277.7</v>
      </c>
      <c r="K252" s="55">
        <v>4.3</v>
      </c>
      <c r="L252" s="55" t="s">
        <v>991</v>
      </c>
      <c r="M252" s="55" t="s">
        <v>228</v>
      </c>
      <c r="N252" s="55" t="s">
        <v>158</v>
      </c>
      <c r="O252" s="55" t="s">
        <v>148</v>
      </c>
      <c r="P252" s="55" t="s">
        <v>149</v>
      </c>
      <c r="BA252" s="118"/>
      <c r="BB252" s="118"/>
      <c r="BC252" s="118"/>
      <c r="BD252" s="118"/>
      <c r="BE252" s="118"/>
      <c r="BF252" s="118"/>
      <c r="BG252" s="118"/>
    </row>
    <row r="253" spans="1:59" x14ac:dyDescent="0.3">
      <c r="A253" s="55" t="s">
        <v>140</v>
      </c>
      <c r="B253" s="55" t="s">
        <v>141</v>
      </c>
      <c r="C253" s="55">
        <v>5969</v>
      </c>
      <c r="D253" s="56" t="s">
        <v>992</v>
      </c>
      <c r="E253" s="56" t="s">
        <v>993</v>
      </c>
      <c r="F253" s="55">
        <v>7</v>
      </c>
      <c r="G253" s="56" t="s">
        <v>994</v>
      </c>
      <c r="H253" s="57">
        <v>1980.3510000000001</v>
      </c>
      <c r="I253" s="55">
        <v>-23.7</v>
      </c>
      <c r="J253" s="57">
        <v>279.5</v>
      </c>
      <c r="K253" s="55">
        <v>4.3</v>
      </c>
      <c r="L253" s="55" t="s">
        <v>995</v>
      </c>
      <c r="M253" s="55" t="s">
        <v>228</v>
      </c>
      <c r="N253" s="55" t="s">
        <v>158</v>
      </c>
      <c r="O253" s="55" t="s">
        <v>148</v>
      </c>
      <c r="P253" s="55" t="s">
        <v>149</v>
      </c>
      <c r="BA253" s="118"/>
      <c r="BB253" s="118"/>
      <c r="BC253" s="118"/>
      <c r="BD253" s="118"/>
      <c r="BE253" s="118"/>
      <c r="BF253" s="118"/>
      <c r="BG253" s="118"/>
    </row>
    <row r="254" spans="1:59" x14ac:dyDescent="0.3">
      <c r="A254" s="55" t="s">
        <v>140</v>
      </c>
      <c r="B254" s="55" t="s">
        <v>141</v>
      </c>
      <c r="C254" s="55">
        <v>6008</v>
      </c>
      <c r="D254" s="56" t="s">
        <v>996</v>
      </c>
      <c r="E254" s="55" t="s">
        <v>151</v>
      </c>
      <c r="F254" s="55">
        <v>-999</v>
      </c>
      <c r="G254" s="56" t="s">
        <v>996</v>
      </c>
      <c r="H254" s="57">
        <v>1980.5119999999999</v>
      </c>
      <c r="I254" s="55">
        <v>-25.4</v>
      </c>
      <c r="J254" s="57">
        <v>281.5</v>
      </c>
      <c r="K254" s="55">
        <v>4.8</v>
      </c>
      <c r="L254" s="55" t="s">
        <v>394</v>
      </c>
      <c r="M254" s="55" t="s">
        <v>185</v>
      </c>
      <c r="N254" s="55" t="s">
        <v>147</v>
      </c>
      <c r="O254" s="55" t="s">
        <v>148</v>
      </c>
      <c r="P254" s="55" t="s">
        <v>149</v>
      </c>
      <c r="BA254" s="118"/>
      <c r="BB254" s="118"/>
      <c r="BC254" s="118"/>
      <c r="BD254" s="118"/>
      <c r="BE254" s="118"/>
      <c r="BF254" s="118"/>
      <c r="BG254" s="118"/>
    </row>
    <row r="255" spans="1:59" x14ac:dyDescent="0.3">
      <c r="A255" s="55" t="s">
        <v>140</v>
      </c>
      <c r="B255" s="55" t="s">
        <v>141</v>
      </c>
      <c r="C255" s="55">
        <v>6009</v>
      </c>
      <c r="D255" s="56" t="s">
        <v>997</v>
      </c>
      <c r="E255" s="55" t="s">
        <v>151</v>
      </c>
      <c r="F255" s="55">
        <v>-999</v>
      </c>
      <c r="G255" s="56" t="s">
        <v>997</v>
      </c>
      <c r="H255" s="57">
        <v>1980.5830000000001</v>
      </c>
      <c r="I255" s="55">
        <v>-25</v>
      </c>
      <c r="J255" s="57">
        <v>274.39999999999998</v>
      </c>
      <c r="K255" s="55">
        <v>4.8</v>
      </c>
      <c r="L255" s="55" t="s">
        <v>998</v>
      </c>
      <c r="M255" s="55" t="s">
        <v>185</v>
      </c>
      <c r="N255" s="55" t="s">
        <v>158</v>
      </c>
      <c r="O255" s="55" t="s">
        <v>148</v>
      </c>
      <c r="P255" s="55" t="s">
        <v>149</v>
      </c>
      <c r="BA255" s="118"/>
      <c r="BB255" s="118"/>
      <c r="BC255" s="118"/>
      <c r="BD255" s="118"/>
      <c r="BE255" s="118"/>
      <c r="BF255" s="118"/>
      <c r="BG255" s="118"/>
    </row>
    <row r="256" spans="1:59" x14ac:dyDescent="0.3">
      <c r="A256" s="55" t="s">
        <v>140</v>
      </c>
      <c r="B256" s="55" t="s">
        <v>141</v>
      </c>
      <c r="C256" s="55">
        <v>6010</v>
      </c>
      <c r="D256" s="56" t="s">
        <v>999</v>
      </c>
      <c r="E256" s="55" t="s">
        <v>151</v>
      </c>
      <c r="F256" s="55">
        <v>-999</v>
      </c>
      <c r="G256" s="56" t="s">
        <v>999</v>
      </c>
      <c r="H256" s="57">
        <v>1980.6790000000001</v>
      </c>
      <c r="I256" s="55">
        <v>-24.8</v>
      </c>
      <c r="J256" s="57">
        <v>278.2</v>
      </c>
      <c r="K256" s="55">
        <v>4.3</v>
      </c>
      <c r="L256" s="55" t="s">
        <v>393</v>
      </c>
      <c r="M256" s="55" t="s">
        <v>228</v>
      </c>
      <c r="N256" s="55" t="s">
        <v>158</v>
      </c>
      <c r="O256" s="55" t="s">
        <v>148</v>
      </c>
      <c r="P256" s="55" t="s">
        <v>149</v>
      </c>
      <c r="BA256" s="118"/>
      <c r="BB256" s="118"/>
      <c r="BC256" s="118"/>
      <c r="BD256" s="118"/>
      <c r="BE256" s="118"/>
      <c r="BF256" s="118"/>
      <c r="BG256" s="118"/>
    </row>
    <row r="257" spans="1:59" x14ac:dyDescent="0.3">
      <c r="A257" s="55" t="s">
        <v>140</v>
      </c>
      <c r="B257" s="55" t="s">
        <v>141</v>
      </c>
      <c r="C257" s="55">
        <v>6011</v>
      </c>
      <c r="D257" s="56" t="s">
        <v>1000</v>
      </c>
      <c r="E257" s="55" t="s">
        <v>151</v>
      </c>
      <c r="F257" s="55">
        <v>-999</v>
      </c>
      <c r="G257" s="56" t="s">
        <v>1000</v>
      </c>
      <c r="H257" s="57">
        <v>1980.7719999999999</v>
      </c>
      <c r="I257" s="55">
        <v>-25.5</v>
      </c>
      <c r="J257" s="57">
        <v>282.7</v>
      </c>
      <c r="K257" s="55">
        <v>4.8</v>
      </c>
      <c r="L257" s="55" t="s">
        <v>981</v>
      </c>
      <c r="M257" s="55" t="s">
        <v>185</v>
      </c>
      <c r="N257" s="55" t="s">
        <v>147</v>
      </c>
      <c r="O257" s="55" t="s">
        <v>148</v>
      </c>
      <c r="P257" s="55" t="s">
        <v>149</v>
      </c>
      <c r="BA257" s="118"/>
      <c r="BB257" s="118"/>
      <c r="BC257" s="118"/>
      <c r="BD257" s="118"/>
      <c r="BE257" s="118"/>
      <c r="BF257" s="118"/>
      <c r="BG257" s="118"/>
    </row>
    <row r="258" spans="1:59" x14ac:dyDescent="0.3">
      <c r="A258" s="55" t="s">
        <v>140</v>
      </c>
      <c r="B258" s="55" t="s">
        <v>141</v>
      </c>
      <c r="C258" s="55">
        <v>6012</v>
      </c>
      <c r="D258" s="56" t="s">
        <v>1001</v>
      </c>
      <c r="E258" s="55" t="s">
        <v>151</v>
      </c>
      <c r="F258" s="55">
        <v>-999</v>
      </c>
      <c r="G258" s="56" t="s">
        <v>1001</v>
      </c>
      <c r="H258" s="57">
        <v>1980.8620000000001</v>
      </c>
      <c r="I258" s="55">
        <v>-25.6</v>
      </c>
      <c r="J258" s="57">
        <v>272.89999999999998</v>
      </c>
      <c r="K258" s="55">
        <v>4.0999999999999996</v>
      </c>
      <c r="L258" s="55" t="s">
        <v>1002</v>
      </c>
      <c r="M258" s="55" t="s">
        <v>949</v>
      </c>
      <c r="N258" s="55" t="s">
        <v>147</v>
      </c>
      <c r="O258" s="55" t="s">
        <v>148</v>
      </c>
      <c r="P258" s="55" t="s">
        <v>149</v>
      </c>
      <c r="BA258" s="118"/>
      <c r="BB258" s="118"/>
      <c r="BC258" s="118"/>
      <c r="BD258" s="118"/>
      <c r="BE258" s="118"/>
      <c r="BF258" s="118"/>
      <c r="BG258" s="118"/>
    </row>
    <row r="259" spans="1:59" x14ac:dyDescent="0.3">
      <c r="A259" s="55" t="s">
        <v>140</v>
      </c>
      <c r="B259" s="55" t="s">
        <v>141</v>
      </c>
      <c r="C259" s="55">
        <v>6013</v>
      </c>
      <c r="D259" s="56" t="s">
        <v>1003</v>
      </c>
      <c r="E259" s="55" t="s">
        <v>151</v>
      </c>
      <c r="F259" s="55">
        <v>-999</v>
      </c>
      <c r="G259" s="56" t="s">
        <v>1003</v>
      </c>
      <c r="H259" s="57">
        <v>1980.925</v>
      </c>
      <c r="I259" s="55">
        <v>-25.4</v>
      </c>
      <c r="J259" s="57">
        <v>268.60000000000002</v>
      </c>
      <c r="K259" s="55">
        <v>4.4000000000000004</v>
      </c>
      <c r="L259" s="55" t="s">
        <v>1004</v>
      </c>
      <c r="M259" s="55" t="s">
        <v>803</v>
      </c>
      <c r="N259" s="55" t="s">
        <v>147</v>
      </c>
      <c r="O259" s="55" t="s">
        <v>148</v>
      </c>
      <c r="P259" s="55" t="s">
        <v>149</v>
      </c>
      <c r="BA259" s="118"/>
      <c r="BB259" s="118"/>
      <c r="BC259" s="118"/>
      <c r="BD259" s="118"/>
      <c r="BE259" s="118"/>
      <c r="BF259" s="118"/>
      <c r="BG259" s="118"/>
    </row>
    <row r="260" spans="1:59" x14ac:dyDescent="0.3">
      <c r="A260" s="55" t="s">
        <v>140</v>
      </c>
      <c r="B260" s="55" t="s">
        <v>141</v>
      </c>
      <c r="C260" s="55">
        <v>6014</v>
      </c>
      <c r="D260" s="56" t="s">
        <v>1005</v>
      </c>
      <c r="E260" s="56" t="s">
        <v>1006</v>
      </c>
      <c r="F260" s="55">
        <v>7</v>
      </c>
      <c r="G260" s="56" t="s">
        <v>1007</v>
      </c>
      <c r="H260" s="57">
        <v>1981.0260000000001</v>
      </c>
      <c r="I260" s="55">
        <v>-24.7</v>
      </c>
      <c r="J260" s="57">
        <v>266</v>
      </c>
      <c r="K260" s="55">
        <v>4.7</v>
      </c>
      <c r="L260" s="55" t="s">
        <v>1008</v>
      </c>
      <c r="M260" s="55" t="s">
        <v>827</v>
      </c>
      <c r="N260" s="55" t="s">
        <v>147</v>
      </c>
      <c r="O260" s="55" t="s">
        <v>148</v>
      </c>
      <c r="P260" s="55" t="s">
        <v>149</v>
      </c>
      <c r="BA260" s="118"/>
      <c r="BB260" s="118"/>
      <c r="BC260" s="118"/>
      <c r="BD260" s="118"/>
      <c r="BE260" s="118"/>
      <c r="BF260" s="118"/>
      <c r="BG260" s="118"/>
    </row>
    <row r="261" spans="1:59" x14ac:dyDescent="0.3">
      <c r="A261" s="55" t="s">
        <v>140</v>
      </c>
      <c r="B261" s="55" t="s">
        <v>141</v>
      </c>
      <c r="C261" s="55">
        <v>6015</v>
      </c>
      <c r="D261" s="56" t="s">
        <v>1009</v>
      </c>
      <c r="E261" s="56" t="s">
        <v>1010</v>
      </c>
      <c r="F261" s="55">
        <v>7</v>
      </c>
      <c r="G261" s="56" t="s">
        <v>1011</v>
      </c>
      <c r="H261" s="57">
        <v>1981.1</v>
      </c>
      <c r="I261" s="55">
        <v>-25.4</v>
      </c>
      <c r="J261" s="57">
        <v>260.89999999999998</v>
      </c>
      <c r="K261" s="55">
        <v>4.7</v>
      </c>
      <c r="L261" s="55" t="s">
        <v>1012</v>
      </c>
      <c r="M261" s="55" t="s">
        <v>827</v>
      </c>
      <c r="N261" s="55" t="s">
        <v>147</v>
      </c>
      <c r="O261" s="55" t="s">
        <v>148</v>
      </c>
      <c r="P261" s="55" t="s">
        <v>149</v>
      </c>
      <c r="BA261" s="118"/>
      <c r="BB261" s="118"/>
      <c r="BC261" s="118"/>
      <c r="BD261" s="118"/>
      <c r="BE261" s="118"/>
      <c r="BF261" s="118"/>
      <c r="BG261" s="118"/>
    </row>
    <row r="262" spans="1:59" x14ac:dyDescent="0.3">
      <c r="A262" s="55" t="s">
        <v>140</v>
      </c>
      <c r="B262" s="55" t="s">
        <v>141</v>
      </c>
      <c r="C262" s="55">
        <v>6016</v>
      </c>
      <c r="D262" s="56" t="s">
        <v>1013</v>
      </c>
      <c r="E262" s="55" t="s">
        <v>151</v>
      </c>
      <c r="F262" s="55">
        <v>-999</v>
      </c>
      <c r="G262" s="56" t="s">
        <v>1013</v>
      </c>
      <c r="H262" s="57">
        <v>1981.193</v>
      </c>
      <c r="I262" s="55">
        <v>-24</v>
      </c>
      <c r="J262" s="57">
        <v>264.10000000000002</v>
      </c>
      <c r="K262" s="55">
        <v>6</v>
      </c>
      <c r="L262" s="55" t="s">
        <v>1014</v>
      </c>
      <c r="M262" s="55" t="s">
        <v>354</v>
      </c>
      <c r="N262" s="55" t="s">
        <v>147</v>
      </c>
      <c r="O262" s="55" t="s">
        <v>148</v>
      </c>
      <c r="P262" s="55" t="s">
        <v>149</v>
      </c>
      <c r="BA262" s="118"/>
      <c r="BB262" s="118"/>
      <c r="BC262" s="118"/>
      <c r="BD262" s="118"/>
      <c r="BE262" s="118"/>
      <c r="BF262" s="118"/>
      <c r="BG262" s="118"/>
    </row>
    <row r="263" spans="1:59" x14ac:dyDescent="0.3">
      <c r="A263" s="55" t="s">
        <v>140</v>
      </c>
      <c r="B263" s="55" t="s">
        <v>141</v>
      </c>
      <c r="C263" s="55">
        <v>6017</v>
      </c>
      <c r="D263" s="56" t="s">
        <v>1015</v>
      </c>
      <c r="E263" s="55" t="s">
        <v>151</v>
      </c>
      <c r="F263" s="55">
        <v>-999</v>
      </c>
      <c r="G263" s="56" t="s">
        <v>1015</v>
      </c>
      <c r="H263" s="57">
        <v>1981.2729999999999</v>
      </c>
      <c r="I263" s="55">
        <v>-25.2</v>
      </c>
      <c r="J263" s="57">
        <v>271</v>
      </c>
      <c r="K263" s="55">
        <v>4.3</v>
      </c>
      <c r="L263" s="55" t="s">
        <v>1016</v>
      </c>
      <c r="M263" s="55" t="s">
        <v>228</v>
      </c>
      <c r="N263" s="55" t="s">
        <v>158</v>
      </c>
      <c r="O263" s="55" t="s">
        <v>148</v>
      </c>
      <c r="P263" s="55" t="s">
        <v>149</v>
      </c>
      <c r="BA263" s="118"/>
      <c r="BB263" s="118"/>
      <c r="BC263" s="118"/>
      <c r="BD263" s="118"/>
      <c r="BE263" s="118"/>
      <c r="BF263" s="118"/>
      <c r="BG263" s="118"/>
    </row>
    <row r="264" spans="1:59" x14ac:dyDescent="0.3">
      <c r="A264" s="55" t="s">
        <v>140</v>
      </c>
      <c r="B264" s="55" t="s">
        <v>141</v>
      </c>
      <c r="C264" s="55">
        <v>6062</v>
      </c>
      <c r="D264" s="56" t="s">
        <v>1017</v>
      </c>
      <c r="E264" s="55" t="s">
        <v>151</v>
      </c>
      <c r="F264" s="55">
        <v>-999</v>
      </c>
      <c r="G264" s="56" t="s">
        <v>1017</v>
      </c>
      <c r="H264" s="57">
        <v>1981.4290000000001</v>
      </c>
      <c r="I264" s="55">
        <v>-26.2</v>
      </c>
      <c r="J264" s="57">
        <v>263.39999999999998</v>
      </c>
      <c r="K264" s="55">
        <v>4.7</v>
      </c>
      <c r="L264" s="55" t="s">
        <v>1018</v>
      </c>
      <c r="M264" s="55" t="s">
        <v>827</v>
      </c>
      <c r="N264" s="55" t="s">
        <v>158</v>
      </c>
      <c r="O264" s="55" t="s">
        <v>148</v>
      </c>
      <c r="P264" s="55" t="s">
        <v>149</v>
      </c>
      <c r="BA264" s="118"/>
      <c r="BB264" s="118"/>
      <c r="BC264" s="118"/>
      <c r="BD264" s="118"/>
      <c r="BE264" s="118"/>
      <c r="BF264" s="118"/>
      <c r="BG264" s="118"/>
    </row>
    <row r="265" spans="1:59" x14ac:dyDescent="0.3">
      <c r="A265" s="55" t="s">
        <v>140</v>
      </c>
      <c r="B265" s="55" t="s">
        <v>141</v>
      </c>
      <c r="C265" s="55">
        <v>6063</v>
      </c>
      <c r="D265" s="56" t="s">
        <v>1019</v>
      </c>
      <c r="E265" s="55" t="s">
        <v>151</v>
      </c>
      <c r="F265" s="55">
        <v>-999</v>
      </c>
      <c r="G265" s="56" t="s">
        <v>1019</v>
      </c>
      <c r="H265" s="57">
        <v>1981.604</v>
      </c>
      <c r="I265" s="55">
        <v>-26.1</v>
      </c>
      <c r="J265" s="57">
        <v>259.60000000000002</v>
      </c>
      <c r="K265" s="55">
        <v>4.2</v>
      </c>
      <c r="L265" s="55" t="s">
        <v>1020</v>
      </c>
      <c r="M265" s="55" t="s">
        <v>209</v>
      </c>
      <c r="N265" s="55" t="s">
        <v>158</v>
      </c>
      <c r="O265" s="55" t="s">
        <v>148</v>
      </c>
      <c r="P265" s="55" t="s">
        <v>149</v>
      </c>
      <c r="BA265" s="118"/>
      <c r="BB265" s="118"/>
      <c r="BC265" s="118"/>
      <c r="BD265" s="118"/>
      <c r="BE265" s="118"/>
      <c r="BF265" s="118"/>
      <c r="BG265" s="118"/>
    </row>
    <row r="266" spans="1:59" x14ac:dyDescent="0.3">
      <c r="A266" s="55" t="s">
        <v>140</v>
      </c>
      <c r="B266" s="55" t="s">
        <v>141</v>
      </c>
      <c r="C266" s="55">
        <v>6064</v>
      </c>
      <c r="D266" s="56" t="s">
        <v>1021</v>
      </c>
      <c r="E266" s="55" t="s">
        <v>151</v>
      </c>
      <c r="F266" s="55">
        <v>-999</v>
      </c>
      <c r="G266" s="56" t="s">
        <v>1021</v>
      </c>
      <c r="H266" s="57">
        <v>1981.675</v>
      </c>
      <c r="I266" s="55">
        <v>-25.1</v>
      </c>
      <c r="J266" s="57">
        <v>258</v>
      </c>
      <c r="K266" s="55">
        <v>6.4</v>
      </c>
      <c r="L266" s="55" t="s">
        <v>1022</v>
      </c>
      <c r="M266" s="55" t="s">
        <v>458</v>
      </c>
      <c r="N266" s="55" t="s">
        <v>147</v>
      </c>
      <c r="O266" s="55" t="s">
        <v>148</v>
      </c>
      <c r="P266" s="55" t="s">
        <v>149</v>
      </c>
      <c r="BA266" s="118"/>
      <c r="BB266" s="118"/>
      <c r="BC266" s="118"/>
      <c r="BD266" s="118"/>
      <c r="BE266" s="118"/>
      <c r="BF266" s="118"/>
      <c r="BG266" s="118"/>
    </row>
    <row r="267" spans="1:59" x14ac:dyDescent="0.3">
      <c r="A267" s="55" t="s">
        <v>140</v>
      </c>
      <c r="B267" s="55" t="s">
        <v>141</v>
      </c>
      <c r="C267" s="55">
        <v>6065</v>
      </c>
      <c r="D267" s="56" t="s">
        <v>1023</v>
      </c>
      <c r="E267" s="56" t="s">
        <v>1024</v>
      </c>
      <c r="F267" s="55">
        <v>8</v>
      </c>
      <c r="G267" s="56" t="s">
        <v>1025</v>
      </c>
      <c r="H267" s="57">
        <v>1981.752</v>
      </c>
      <c r="I267" s="55">
        <v>-26</v>
      </c>
      <c r="J267" s="57">
        <v>256.89999999999998</v>
      </c>
      <c r="K267" s="55">
        <v>4.2</v>
      </c>
      <c r="L267" s="55" t="s">
        <v>1026</v>
      </c>
      <c r="M267" s="55" t="s">
        <v>209</v>
      </c>
      <c r="N267" s="55" t="s">
        <v>158</v>
      </c>
      <c r="O267" s="55" t="s">
        <v>148</v>
      </c>
      <c r="P267" s="55" t="s">
        <v>149</v>
      </c>
      <c r="BA267" s="118"/>
      <c r="BB267" s="118"/>
      <c r="BC267" s="118"/>
      <c r="BD267" s="118"/>
      <c r="BE267" s="118"/>
      <c r="BF267" s="118"/>
      <c r="BG267" s="118"/>
    </row>
    <row r="268" spans="1:59" x14ac:dyDescent="0.3">
      <c r="A268" s="55" t="s">
        <v>140</v>
      </c>
      <c r="B268" s="55" t="s">
        <v>141</v>
      </c>
      <c r="C268" s="55">
        <v>6066</v>
      </c>
      <c r="D268" s="56" t="s">
        <v>1027</v>
      </c>
      <c r="E268" s="56" t="s">
        <v>1028</v>
      </c>
      <c r="F268" s="55">
        <v>7</v>
      </c>
      <c r="G268" s="56" t="s">
        <v>1029</v>
      </c>
      <c r="H268" s="57">
        <v>1981.8340000000001</v>
      </c>
      <c r="I268" s="55">
        <v>-25.4</v>
      </c>
      <c r="J268" s="57">
        <v>254.7</v>
      </c>
      <c r="K268" s="55">
        <v>4.7</v>
      </c>
      <c r="L268" s="55" t="s">
        <v>1030</v>
      </c>
      <c r="M268" s="55" t="s">
        <v>827</v>
      </c>
      <c r="N268" s="55" t="s">
        <v>147</v>
      </c>
      <c r="O268" s="55" t="s">
        <v>148</v>
      </c>
      <c r="P268" s="55" t="s">
        <v>149</v>
      </c>
      <c r="BA268" s="118"/>
      <c r="BB268" s="118"/>
      <c r="BC268" s="118"/>
      <c r="BD268" s="118"/>
      <c r="BE268" s="118"/>
      <c r="BF268" s="118"/>
      <c r="BG268" s="118"/>
    </row>
    <row r="269" spans="1:59" x14ac:dyDescent="0.3">
      <c r="A269" s="55" t="s">
        <v>140</v>
      </c>
      <c r="B269" s="55" t="s">
        <v>141</v>
      </c>
      <c r="C269" s="55">
        <v>6067</v>
      </c>
      <c r="D269" s="56" t="s">
        <v>1031</v>
      </c>
      <c r="E269" s="56" t="s">
        <v>1032</v>
      </c>
      <c r="F269" s="55">
        <v>9</v>
      </c>
      <c r="G269" s="56" t="s">
        <v>1033</v>
      </c>
      <c r="H269" s="57">
        <v>1981.922</v>
      </c>
      <c r="I269" s="55">
        <v>-25.4</v>
      </c>
      <c r="J269" s="57">
        <v>254.8</v>
      </c>
      <c r="K269" s="55">
        <v>3.9</v>
      </c>
      <c r="L269" s="55" t="s">
        <v>1034</v>
      </c>
      <c r="M269" s="55" t="s">
        <v>168</v>
      </c>
      <c r="N269" s="55" t="s">
        <v>147</v>
      </c>
      <c r="O269" s="55" t="s">
        <v>148</v>
      </c>
      <c r="P269" s="55" t="s">
        <v>149</v>
      </c>
      <c r="BA269" s="118"/>
      <c r="BB269" s="118"/>
      <c r="BC269" s="118"/>
      <c r="BD269" s="118"/>
      <c r="BE269" s="118"/>
      <c r="BF269" s="118"/>
      <c r="BG269" s="118"/>
    </row>
    <row r="270" spans="1:59" x14ac:dyDescent="0.3">
      <c r="A270" s="55" t="s">
        <v>140</v>
      </c>
      <c r="B270" s="55" t="s">
        <v>141</v>
      </c>
      <c r="C270" s="55">
        <v>6449</v>
      </c>
      <c r="D270" s="56" t="s">
        <v>1035</v>
      </c>
      <c r="E270" s="55" t="s">
        <v>151</v>
      </c>
      <c r="F270" s="55">
        <v>-999</v>
      </c>
      <c r="G270" s="56" t="s">
        <v>1035</v>
      </c>
      <c r="H270" s="57">
        <v>1982.3520000000001</v>
      </c>
      <c r="I270" s="55">
        <v>-23.5</v>
      </c>
      <c r="J270" s="57">
        <v>245.2</v>
      </c>
      <c r="K270" s="55">
        <v>4</v>
      </c>
      <c r="L270" s="55" t="s">
        <v>1036</v>
      </c>
      <c r="M270" s="55" t="s">
        <v>1037</v>
      </c>
      <c r="N270" s="55" t="s">
        <v>147</v>
      </c>
      <c r="O270" s="55" t="s">
        <v>148</v>
      </c>
      <c r="P270" s="55" t="s">
        <v>149</v>
      </c>
      <c r="BA270" s="118"/>
      <c r="BB270" s="118"/>
      <c r="BC270" s="118"/>
      <c r="BD270" s="118"/>
      <c r="BE270" s="118"/>
      <c r="BF270" s="118"/>
      <c r="BG270" s="118"/>
    </row>
    <row r="271" spans="1:59" x14ac:dyDescent="0.3">
      <c r="A271" s="55" t="s">
        <v>140</v>
      </c>
      <c r="B271" s="55" t="s">
        <v>141</v>
      </c>
      <c r="C271" s="55">
        <v>6450</v>
      </c>
      <c r="D271" s="56" t="s">
        <v>1038</v>
      </c>
      <c r="E271" s="55" t="s">
        <v>151</v>
      </c>
      <c r="F271" s="55">
        <v>-999</v>
      </c>
      <c r="G271" s="56" t="s">
        <v>1038</v>
      </c>
      <c r="H271" s="57">
        <v>1982.4259999999999</v>
      </c>
      <c r="I271" s="55">
        <v>-25</v>
      </c>
      <c r="J271" s="57">
        <v>248.5</v>
      </c>
      <c r="K271" s="55">
        <v>4</v>
      </c>
      <c r="L271" s="55" t="s">
        <v>1039</v>
      </c>
      <c r="M271" s="55" t="s">
        <v>1037</v>
      </c>
      <c r="N271" s="55" t="s">
        <v>147</v>
      </c>
      <c r="O271" s="55" t="s">
        <v>148</v>
      </c>
      <c r="P271" s="55" t="s">
        <v>149</v>
      </c>
      <c r="BA271" s="118"/>
      <c r="BB271" s="118"/>
      <c r="BC271" s="118"/>
      <c r="BD271" s="118"/>
      <c r="BE271" s="118"/>
      <c r="BF271" s="118"/>
      <c r="BG271" s="118"/>
    </row>
    <row r="272" spans="1:59" x14ac:dyDescent="0.3">
      <c r="A272" s="55" t="s">
        <v>140</v>
      </c>
      <c r="B272" s="55" t="s">
        <v>141</v>
      </c>
      <c r="C272" s="55">
        <v>6451</v>
      </c>
      <c r="D272" s="56" t="s">
        <v>1040</v>
      </c>
      <c r="E272" s="55" t="s">
        <v>151</v>
      </c>
      <c r="F272" s="55">
        <v>-999</v>
      </c>
      <c r="G272" s="56" t="s">
        <v>1040</v>
      </c>
      <c r="H272" s="57">
        <v>1982.5160000000001</v>
      </c>
      <c r="I272" s="55">
        <v>-23.3</v>
      </c>
      <c r="J272" s="57">
        <v>249.1</v>
      </c>
      <c r="K272" s="55">
        <v>4.7</v>
      </c>
      <c r="L272" s="55" t="s">
        <v>1041</v>
      </c>
      <c r="M272" s="55" t="s">
        <v>827</v>
      </c>
      <c r="N272" s="55" t="s">
        <v>158</v>
      </c>
      <c r="O272" s="55" t="s">
        <v>148</v>
      </c>
      <c r="P272" s="55" t="s">
        <v>149</v>
      </c>
      <c r="BA272" s="118"/>
      <c r="BB272" s="118"/>
      <c r="BC272" s="118"/>
      <c r="BD272" s="118"/>
      <c r="BE272" s="118"/>
      <c r="BF272" s="118"/>
      <c r="BG272" s="118"/>
    </row>
    <row r="273" spans="1:59" x14ac:dyDescent="0.3">
      <c r="A273" s="55" t="s">
        <v>140</v>
      </c>
      <c r="B273" s="55" t="s">
        <v>141</v>
      </c>
      <c r="C273" s="55">
        <v>6459</v>
      </c>
      <c r="D273" s="56" t="s">
        <v>1042</v>
      </c>
      <c r="E273" s="55" t="s">
        <v>151</v>
      </c>
      <c r="F273" s="55">
        <v>-999</v>
      </c>
      <c r="G273" s="56" t="s">
        <v>1042</v>
      </c>
      <c r="H273" s="57">
        <v>1982.67</v>
      </c>
      <c r="I273" s="55">
        <v>-25.8</v>
      </c>
      <c r="J273" s="57">
        <v>241.2</v>
      </c>
      <c r="K273" s="55">
        <v>4</v>
      </c>
      <c r="L273" s="55" t="s">
        <v>1043</v>
      </c>
      <c r="M273" s="55" t="s">
        <v>1037</v>
      </c>
      <c r="N273" s="55" t="s">
        <v>158</v>
      </c>
      <c r="O273" s="55" t="s">
        <v>148</v>
      </c>
      <c r="P273" s="55" t="s">
        <v>149</v>
      </c>
      <c r="BA273" s="118"/>
      <c r="BB273" s="118"/>
      <c r="BC273" s="118"/>
      <c r="BD273" s="118"/>
      <c r="BE273" s="118"/>
      <c r="BF273" s="118"/>
      <c r="BG273" s="118"/>
    </row>
    <row r="274" spans="1:59" x14ac:dyDescent="0.3">
      <c r="A274" s="55" t="s">
        <v>140</v>
      </c>
      <c r="B274" s="55" t="s">
        <v>141</v>
      </c>
      <c r="C274" s="55">
        <v>6535</v>
      </c>
      <c r="D274" s="56" t="s">
        <v>1044</v>
      </c>
      <c r="E274" s="56" t="s">
        <v>1045</v>
      </c>
      <c r="F274" s="55">
        <v>35</v>
      </c>
      <c r="G274" s="56" t="s">
        <v>1046</v>
      </c>
      <c r="H274" s="57">
        <v>1982.8119999999999</v>
      </c>
      <c r="I274" s="55">
        <v>-25.9</v>
      </c>
      <c r="J274" s="57">
        <v>244.1</v>
      </c>
      <c r="K274" s="55">
        <v>6.2</v>
      </c>
      <c r="L274" s="55" t="s">
        <v>1047</v>
      </c>
      <c r="M274" s="55" t="s">
        <v>318</v>
      </c>
      <c r="N274" s="55" t="s">
        <v>158</v>
      </c>
      <c r="O274" s="55" t="s">
        <v>148</v>
      </c>
      <c r="P274" s="55" t="s">
        <v>149</v>
      </c>
      <c r="BA274" s="118"/>
      <c r="BB274" s="118"/>
      <c r="BC274" s="118"/>
      <c r="BD274" s="118"/>
      <c r="BE274" s="118"/>
      <c r="BF274" s="118"/>
      <c r="BG274" s="118"/>
    </row>
    <row r="275" spans="1:59" x14ac:dyDescent="0.3">
      <c r="A275" s="55" t="s">
        <v>140</v>
      </c>
      <c r="B275" s="55" t="s">
        <v>141</v>
      </c>
      <c r="C275" s="55">
        <v>6523</v>
      </c>
      <c r="D275" s="56" t="s">
        <v>1048</v>
      </c>
      <c r="E275" s="55" t="s">
        <v>151</v>
      </c>
      <c r="F275" s="55">
        <v>-999</v>
      </c>
      <c r="G275" s="56" t="s">
        <v>1048</v>
      </c>
      <c r="H275" s="57">
        <v>1982.93</v>
      </c>
      <c r="I275" s="55">
        <v>-25.1</v>
      </c>
      <c r="J275" s="57">
        <v>235.6</v>
      </c>
      <c r="K275" s="55">
        <v>4.2</v>
      </c>
      <c r="L275" s="55" t="s">
        <v>1049</v>
      </c>
      <c r="M275" s="55" t="s">
        <v>209</v>
      </c>
      <c r="N275" s="55" t="s">
        <v>158</v>
      </c>
      <c r="O275" s="55" t="s">
        <v>148</v>
      </c>
      <c r="P275" s="55" t="s">
        <v>149</v>
      </c>
      <c r="BA275" s="118"/>
      <c r="BB275" s="118"/>
      <c r="BC275" s="118"/>
      <c r="BD275" s="118"/>
      <c r="BE275" s="118"/>
      <c r="BF275" s="118"/>
      <c r="BG275" s="118"/>
    </row>
    <row r="276" spans="1:59" x14ac:dyDescent="0.3">
      <c r="A276" s="55" t="s">
        <v>140</v>
      </c>
      <c r="B276" s="55" t="s">
        <v>141</v>
      </c>
      <c r="C276" s="55">
        <v>6527</v>
      </c>
      <c r="D276" s="56" t="s">
        <v>1050</v>
      </c>
      <c r="E276" s="55" t="s">
        <v>151</v>
      </c>
      <c r="F276" s="55">
        <v>-999</v>
      </c>
      <c r="G276" s="56" t="s">
        <v>1050</v>
      </c>
      <c r="H276" s="57">
        <v>1983.0450000000001</v>
      </c>
      <c r="I276" s="55">
        <v>-24.1</v>
      </c>
      <c r="J276" s="57">
        <v>233.6</v>
      </c>
      <c r="K276" s="55">
        <v>4.5999999999999996</v>
      </c>
      <c r="L276" s="55" t="s">
        <v>1051</v>
      </c>
      <c r="M276" s="55" t="s">
        <v>776</v>
      </c>
      <c r="N276" s="55" t="s">
        <v>147</v>
      </c>
      <c r="O276" s="55" t="s">
        <v>148</v>
      </c>
      <c r="P276" s="55" t="s">
        <v>149</v>
      </c>
      <c r="BA276" s="118"/>
      <c r="BB276" s="118"/>
      <c r="BC276" s="118"/>
      <c r="BD276" s="118"/>
      <c r="BE276" s="118"/>
      <c r="BF276" s="118"/>
      <c r="BG276" s="118"/>
    </row>
    <row r="277" spans="1:59" x14ac:dyDescent="0.3">
      <c r="A277" s="55" t="s">
        <v>140</v>
      </c>
      <c r="B277" s="55" t="s">
        <v>141</v>
      </c>
      <c r="C277" s="55">
        <v>6528</v>
      </c>
      <c r="D277" s="56" t="s">
        <v>1052</v>
      </c>
      <c r="E277" s="55" t="s">
        <v>151</v>
      </c>
      <c r="F277" s="55">
        <v>-999</v>
      </c>
      <c r="G277" s="56" t="s">
        <v>1052</v>
      </c>
      <c r="H277" s="57">
        <v>1983.1030000000001</v>
      </c>
      <c r="I277" s="55">
        <v>-24.9</v>
      </c>
      <c r="J277" s="57">
        <v>227.4</v>
      </c>
      <c r="K277" s="55">
        <v>4.5999999999999996</v>
      </c>
      <c r="L277" s="55" t="s">
        <v>1053</v>
      </c>
      <c r="M277" s="55" t="s">
        <v>776</v>
      </c>
      <c r="N277" s="55" t="s">
        <v>147</v>
      </c>
      <c r="O277" s="55" t="s">
        <v>148</v>
      </c>
      <c r="P277" s="55" t="s">
        <v>149</v>
      </c>
      <c r="BA277" s="118"/>
      <c r="BB277" s="118"/>
      <c r="BC277" s="118"/>
      <c r="BD277" s="118"/>
      <c r="BE277" s="118"/>
      <c r="BF277" s="118"/>
      <c r="BG277" s="118"/>
    </row>
    <row r="278" spans="1:59" x14ac:dyDescent="0.3">
      <c r="A278" s="55" t="s">
        <v>140</v>
      </c>
      <c r="B278" s="55" t="s">
        <v>141</v>
      </c>
      <c r="C278" s="55">
        <v>6529</v>
      </c>
      <c r="D278" s="56" t="s">
        <v>1054</v>
      </c>
      <c r="E278" s="55" t="s">
        <v>151</v>
      </c>
      <c r="F278" s="55">
        <v>-999</v>
      </c>
      <c r="G278" s="56" t="s">
        <v>1054</v>
      </c>
      <c r="H278" s="57">
        <v>1983.1769999999999</v>
      </c>
      <c r="I278" s="55">
        <v>-25.8</v>
      </c>
      <c r="J278" s="57">
        <v>233.9</v>
      </c>
      <c r="K278" s="55">
        <v>4.0999999999999996</v>
      </c>
      <c r="L278" s="55" t="s">
        <v>1055</v>
      </c>
      <c r="M278" s="55" t="s">
        <v>949</v>
      </c>
      <c r="N278" s="55" t="s">
        <v>147</v>
      </c>
      <c r="O278" s="55" t="s">
        <v>148</v>
      </c>
      <c r="P278" s="55" t="s">
        <v>149</v>
      </c>
      <c r="BA278" s="118"/>
      <c r="BB278" s="118"/>
      <c r="BC278" s="118"/>
      <c r="BD278" s="118"/>
      <c r="BE278" s="118"/>
      <c r="BF278" s="118"/>
      <c r="BG278" s="118"/>
    </row>
    <row r="279" spans="1:59" x14ac:dyDescent="0.3">
      <c r="A279" s="55" t="s">
        <v>140</v>
      </c>
      <c r="B279" s="55" t="s">
        <v>141</v>
      </c>
      <c r="C279" s="55">
        <v>6530</v>
      </c>
      <c r="D279" s="56" t="s">
        <v>1056</v>
      </c>
      <c r="E279" s="55" t="s">
        <v>151</v>
      </c>
      <c r="F279" s="55">
        <v>-999</v>
      </c>
      <c r="G279" s="56" t="s">
        <v>1056</v>
      </c>
      <c r="H279" s="57">
        <v>1983.432</v>
      </c>
      <c r="I279" s="55">
        <v>-25.2</v>
      </c>
      <c r="J279" s="57">
        <v>235.6</v>
      </c>
      <c r="K279" s="55">
        <v>4.5999999999999996</v>
      </c>
      <c r="L279" s="55" t="s">
        <v>1057</v>
      </c>
      <c r="M279" s="55" t="s">
        <v>776</v>
      </c>
      <c r="N279" s="55" t="s">
        <v>147</v>
      </c>
      <c r="O279" s="55" t="s">
        <v>148</v>
      </c>
      <c r="P279" s="55" t="s">
        <v>149</v>
      </c>
      <c r="BA279" s="118"/>
      <c r="BB279" s="118"/>
      <c r="BC279" s="118"/>
      <c r="BD279" s="118"/>
      <c r="BE279" s="118"/>
      <c r="BF279" s="118"/>
      <c r="BG279" s="118"/>
    </row>
    <row r="280" spans="1:59" x14ac:dyDescent="0.3">
      <c r="A280" s="55" t="s">
        <v>140</v>
      </c>
      <c r="B280" s="55" t="s">
        <v>141</v>
      </c>
      <c r="C280" s="55">
        <v>6538</v>
      </c>
      <c r="D280" s="56" t="s">
        <v>1058</v>
      </c>
      <c r="E280" s="55" t="s">
        <v>151</v>
      </c>
      <c r="F280" s="55">
        <v>-999</v>
      </c>
      <c r="G280" s="56" t="s">
        <v>1058</v>
      </c>
      <c r="H280" s="57">
        <v>1983.6320000000001</v>
      </c>
      <c r="I280" s="55">
        <v>-25</v>
      </c>
      <c r="J280" s="57">
        <v>234.9</v>
      </c>
      <c r="K280" s="55">
        <v>4.5999999999999996</v>
      </c>
      <c r="L280" s="55" t="s">
        <v>1059</v>
      </c>
      <c r="M280" s="55" t="s">
        <v>776</v>
      </c>
      <c r="N280" s="55" t="s">
        <v>158</v>
      </c>
      <c r="O280" s="55" t="s">
        <v>148</v>
      </c>
      <c r="P280" s="55" t="s">
        <v>149</v>
      </c>
      <c r="BA280" s="118"/>
      <c r="BB280" s="118"/>
      <c r="BC280" s="118"/>
      <c r="BD280" s="118"/>
      <c r="BE280" s="118"/>
      <c r="BF280" s="118"/>
      <c r="BG280" s="118"/>
    </row>
    <row r="281" spans="1:59" x14ac:dyDescent="0.3">
      <c r="A281" s="55" t="s">
        <v>140</v>
      </c>
      <c r="B281" s="55" t="s">
        <v>141</v>
      </c>
      <c r="C281" s="55">
        <v>6539</v>
      </c>
      <c r="D281" s="56" t="s">
        <v>1060</v>
      </c>
      <c r="E281" s="55" t="s">
        <v>151</v>
      </c>
      <c r="F281" s="55">
        <v>-999</v>
      </c>
      <c r="G281" s="56" t="s">
        <v>1060</v>
      </c>
      <c r="H281" s="57">
        <v>1983.788</v>
      </c>
      <c r="I281" s="55">
        <v>-24.9</v>
      </c>
      <c r="J281" s="57">
        <v>221.1</v>
      </c>
      <c r="K281" s="55">
        <v>4.5999999999999996</v>
      </c>
      <c r="L281" s="55" t="s">
        <v>1061</v>
      </c>
      <c r="M281" s="55" t="s">
        <v>776</v>
      </c>
      <c r="N281" s="55" t="s">
        <v>158</v>
      </c>
      <c r="O281" s="55" t="s">
        <v>148</v>
      </c>
      <c r="P281" s="55" t="s">
        <v>149</v>
      </c>
      <c r="BA281" s="118"/>
      <c r="BB281" s="118"/>
      <c r="BC281" s="118"/>
      <c r="BD281" s="118"/>
      <c r="BE281" s="118"/>
      <c r="BF281" s="118"/>
      <c r="BG281" s="118"/>
    </row>
    <row r="282" spans="1:59" x14ac:dyDescent="0.3">
      <c r="A282" s="55" t="s">
        <v>140</v>
      </c>
      <c r="B282" s="55" t="s">
        <v>141</v>
      </c>
      <c r="C282" s="55">
        <v>6540</v>
      </c>
      <c r="D282" s="56" t="s">
        <v>1062</v>
      </c>
      <c r="E282" s="55" t="s">
        <v>151</v>
      </c>
      <c r="F282" s="55">
        <v>-999</v>
      </c>
      <c r="G282" s="56" t="s">
        <v>1062</v>
      </c>
      <c r="H282" s="57">
        <v>1984.04</v>
      </c>
      <c r="I282" s="55">
        <v>-25</v>
      </c>
      <c r="J282" s="57">
        <v>217.5</v>
      </c>
      <c r="K282" s="55">
        <v>4.0999999999999996</v>
      </c>
      <c r="L282" s="55" t="s">
        <v>1063</v>
      </c>
      <c r="M282" s="55" t="s">
        <v>949</v>
      </c>
      <c r="N282" s="55" t="s">
        <v>147</v>
      </c>
      <c r="O282" s="55" t="s">
        <v>148</v>
      </c>
      <c r="P282" s="55" t="s">
        <v>149</v>
      </c>
      <c r="BA282" s="118"/>
      <c r="BB282" s="118"/>
      <c r="BC282" s="118"/>
      <c r="BD282" s="118"/>
      <c r="BE282" s="118"/>
      <c r="BF282" s="118"/>
      <c r="BG282" s="118"/>
    </row>
    <row r="283" spans="1:59" x14ac:dyDescent="0.3">
      <c r="A283" s="55" t="s">
        <v>140</v>
      </c>
      <c r="B283" s="55" t="s">
        <v>141</v>
      </c>
      <c r="C283" s="55">
        <v>6549</v>
      </c>
      <c r="D283" s="56" t="s">
        <v>1064</v>
      </c>
      <c r="E283" s="55" t="s">
        <v>151</v>
      </c>
      <c r="F283" s="55">
        <v>-999</v>
      </c>
      <c r="G283" s="56" t="s">
        <v>1064</v>
      </c>
      <c r="H283" s="57">
        <v>1984.097</v>
      </c>
      <c r="I283" s="55">
        <v>-24.2</v>
      </c>
      <c r="J283" s="57">
        <v>230.3</v>
      </c>
      <c r="K283" s="55">
        <v>4.5999999999999996</v>
      </c>
      <c r="L283" s="55" t="s">
        <v>371</v>
      </c>
      <c r="M283" s="55" t="s">
        <v>776</v>
      </c>
      <c r="N283" s="55" t="s">
        <v>147</v>
      </c>
      <c r="O283" s="55" t="s">
        <v>148</v>
      </c>
      <c r="P283" s="55" t="s">
        <v>149</v>
      </c>
      <c r="BA283" s="118"/>
      <c r="BB283" s="118"/>
      <c r="BC283" s="118"/>
      <c r="BD283" s="118"/>
      <c r="BE283" s="118"/>
      <c r="BF283" s="118"/>
      <c r="BG283" s="118"/>
    </row>
    <row r="284" spans="1:59" x14ac:dyDescent="0.3">
      <c r="A284" s="55" t="s">
        <v>140</v>
      </c>
      <c r="B284" s="55" t="s">
        <v>141</v>
      </c>
      <c r="C284" s="55">
        <v>6816</v>
      </c>
      <c r="D284" s="56" t="s">
        <v>1065</v>
      </c>
      <c r="E284" s="55" t="s">
        <v>151</v>
      </c>
      <c r="F284" s="55">
        <v>-999</v>
      </c>
      <c r="G284" s="56" t="s">
        <v>1065</v>
      </c>
      <c r="H284" s="57">
        <v>1984.3510000000001</v>
      </c>
      <c r="I284" s="55">
        <v>-25.3</v>
      </c>
      <c r="J284" s="57">
        <v>214.1</v>
      </c>
      <c r="K284" s="55">
        <v>4.5</v>
      </c>
      <c r="L284" s="55" t="s">
        <v>1066</v>
      </c>
      <c r="M284" s="55" t="s">
        <v>808</v>
      </c>
      <c r="N284" s="55" t="s">
        <v>158</v>
      </c>
      <c r="O284" s="55" t="s">
        <v>148</v>
      </c>
      <c r="P284" s="55" t="s">
        <v>149</v>
      </c>
      <c r="BA284" s="118"/>
      <c r="BB284" s="118"/>
      <c r="BC284" s="118"/>
      <c r="BD284" s="118"/>
      <c r="BE284" s="118"/>
      <c r="BF284" s="118"/>
      <c r="BG284" s="118"/>
    </row>
    <row r="285" spans="1:59" x14ac:dyDescent="0.3">
      <c r="A285" s="55" t="s">
        <v>140</v>
      </c>
      <c r="B285" s="55" t="s">
        <v>141</v>
      </c>
      <c r="C285" s="55">
        <v>6817</v>
      </c>
      <c r="D285" s="56" t="s">
        <v>1067</v>
      </c>
      <c r="E285" s="55" t="s">
        <v>151</v>
      </c>
      <c r="F285" s="55">
        <v>-999</v>
      </c>
      <c r="G285" s="56" t="s">
        <v>1067</v>
      </c>
      <c r="H285" s="57">
        <v>1984.521</v>
      </c>
      <c r="I285" s="55">
        <v>-25.3</v>
      </c>
      <c r="J285" s="57">
        <v>214.6</v>
      </c>
      <c r="K285" s="55">
        <v>4.5</v>
      </c>
      <c r="L285" s="55" t="s">
        <v>1068</v>
      </c>
      <c r="M285" s="55" t="s">
        <v>808</v>
      </c>
      <c r="N285" s="55" t="s">
        <v>158</v>
      </c>
      <c r="O285" s="55" t="s">
        <v>148</v>
      </c>
      <c r="P285" s="55" t="s">
        <v>149</v>
      </c>
      <c r="BA285" s="118"/>
      <c r="BB285" s="118"/>
      <c r="BC285" s="118"/>
      <c r="BD285" s="118"/>
      <c r="BE285" s="118"/>
      <c r="BF285" s="118"/>
      <c r="BG285" s="118"/>
    </row>
    <row r="286" spans="1:59" x14ac:dyDescent="0.3">
      <c r="A286" s="55" t="s">
        <v>140</v>
      </c>
      <c r="B286" s="55" t="s">
        <v>141</v>
      </c>
      <c r="C286" s="55">
        <v>6807</v>
      </c>
      <c r="D286" s="56" t="s">
        <v>1069</v>
      </c>
      <c r="E286" s="55" t="s">
        <v>151</v>
      </c>
      <c r="F286" s="55">
        <v>-999</v>
      </c>
      <c r="G286" s="56" t="s">
        <v>1069</v>
      </c>
      <c r="H286" s="57">
        <v>1984.5889999999999</v>
      </c>
      <c r="I286" s="55">
        <v>-26.4</v>
      </c>
      <c r="J286" s="57">
        <v>238.1</v>
      </c>
      <c r="K286" s="55">
        <v>5.4</v>
      </c>
      <c r="L286" s="55" t="s">
        <v>1070</v>
      </c>
      <c r="M286" s="55" t="s">
        <v>173</v>
      </c>
      <c r="N286" s="55" t="s">
        <v>158</v>
      </c>
      <c r="O286" s="55" t="s">
        <v>148</v>
      </c>
      <c r="P286" s="55" t="s">
        <v>149</v>
      </c>
      <c r="BA286" s="118"/>
      <c r="BB286" s="118"/>
      <c r="BC286" s="118"/>
      <c r="BD286" s="118"/>
      <c r="BE286" s="118"/>
      <c r="BF286" s="118"/>
      <c r="BG286" s="118"/>
    </row>
    <row r="287" spans="1:59" x14ac:dyDescent="0.3">
      <c r="A287" s="55" t="s">
        <v>140</v>
      </c>
      <c r="B287" s="55" t="s">
        <v>141</v>
      </c>
      <c r="C287" s="55">
        <v>6820</v>
      </c>
      <c r="D287" s="56" t="s">
        <v>1071</v>
      </c>
      <c r="E287" s="55" t="s">
        <v>151</v>
      </c>
      <c r="F287" s="55">
        <v>-999</v>
      </c>
      <c r="G287" s="56" t="s">
        <v>1071</v>
      </c>
      <c r="H287" s="57">
        <v>1984.693</v>
      </c>
      <c r="I287" s="55">
        <v>-25.4</v>
      </c>
      <c r="J287" s="57">
        <v>208.1</v>
      </c>
      <c r="K287" s="55">
        <v>4.2</v>
      </c>
      <c r="L287" s="55" t="s">
        <v>1072</v>
      </c>
      <c r="M287" s="55" t="s">
        <v>209</v>
      </c>
      <c r="N287" s="55" t="s">
        <v>158</v>
      </c>
      <c r="O287" s="55" t="s">
        <v>148</v>
      </c>
      <c r="P287" s="55" t="s">
        <v>149</v>
      </c>
      <c r="BA287" s="118"/>
      <c r="BB287" s="118"/>
      <c r="BC287" s="118"/>
      <c r="BD287" s="118"/>
      <c r="BE287" s="118"/>
      <c r="BF287" s="118"/>
      <c r="BG287" s="118"/>
    </row>
    <row r="288" spans="1:59" x14ac:dyDescent="0.3">
      <c r="A288" s="55" t="s">
        <v>140</v>
      </c>
      <c r="B288" s="55" t="s">
        <v>141</v>
      </c>
      <c r="C288" s="55">
        <v>6821</v>
      </c>
      <c r="D288" s="56" t="s">
        <v>1073</v>
      </c>
      <c r="E288" s="55" t="s">
        <v>151</v>
      </c>
      <c r="F288" s="55">
        <v>-999</v>
      </c>
      <c r="G288" s="56" t="s">
        <v>1073</v>
      </c>
      <c r="H288" s="57">
        <v>1984.8620000000001</v>
      </c>
      <c r="I288" s="55">
        <v>-25.4</v>
      </c>
      <c r="J288" s="57">
        <v>206.9</v>
      </c>
      <c r="K288" s="55">
        <v>3.3</v>
      </c>
      <c r="L288" s="55" t="s">
        <v>1074</v>
      </c>
      <c r="M288" s="55" t="s">
        <v>1075</v>
      </c>
      <c r="N288" s="55" t="s">
        <v>147</v>
      </c>
      <c r="O288" s="55" t="s">
        <v>148</v>
      </c>
      <c r="P288" s="55" t="s">
        <v>149</v>
      </c>
      <c r="BA288" s="118"/>
      <c r="BB288" s="118"/>
      <c r="BC288" s="118"/>
      <c r="BD288" s="118"/>
      <c r="BE288" s="118"/>
      <c r="BF288" s="118"/>
      <c r="BG288" s="118"/>
    </row>
    <row r="289" spans="1:59" x14ac:dyDescent="0.3">
      <c r="A289" s="55" t="s">
        <v>1076</v>
      </c>
      <c r="B289" s="55" t="s">
        <v>1077</v>
      </c>
      <c r="C289" s="55">
        <v>56741</v>
      </c>
      <c r="D289" s="56" t="s">
        <v>1078</v>
      </c>
      <c r="E289" s="56" t="s">
        <v>1078</v>
      </c>
      <c r="F289" s="55">
        <v>-999</v>
      </c>
      <c r="G289" s="56" t="s">
        <v>1078</v>
      </c>
      <c r="H289" s="57">
        <v>1984.8869999999999</v>
      </c>
      <c r="I289" s="55">
        <v>-7.9</v>
      </c>
      <c r="J289" s="57">
        <v>202.6</v>
      </c>
      <c r="K289" s="55">
        <v>2</v>
      </c>
      <c r="L289" s="55" t="s">
        <v>1079</v>
      </c>
      <c r="M289" s="55" t="s">
        <v>1080</v>
      </c>
      <c r="N289" s="55" t="s">
        <v>147</v>
      </c>
      <c r="O289" s="55" t="s">
        <v>1081</v>
      </c>
      <c r="P289" s="55" t="s">
        <v>1082</v>
      </c>
      <c r="BA289" s="118"/>
      <c r="BB289" s="118"/>
      <c r="BC289" s="118"/>
      <c r="BD289" s="118"/>
      <c r="BE289" s="118"/>
      <c r="BF289" s="118"/>
      <c r="BG289" s="118"/>
    </row>
    <row r="290" spans="1:59" x14ac:dyDescent="0.3">
      <c r="A290" s="55" t="s">
        <v>140</v>
      </c>
      <c r="B290" s="55" t="s">
        <v>141</v>
      </c>
      <c r="C290" s="55">
        <v>6831</v>
      </c>
      <c r="D290" s="56" t="s">
        <v>1083</v>
      </c>
      <c r="E290" s="55" t="s">
        <v>151</v>
      </c>
      <c r="F290" s="55">
        <v>-999</v>
      </c>
      <c r="G290" s="56" t="s">
        <v>1083</v>
      </c>
      <c r="H290" s="57">
        <v>1984.9190000000001</v>
      </c>
      <c r="I290" s="55">
        <v>-26.4</v>
      </c>
      <c r="J290" s="57">
        <v>216.8</v>
      </c>
      <c r="K290" s="55">
        <v>4.0999999999999996</v>
      </c>
      <c r="L290" s="55" t="s">
        <v>1084</v>
      </c>
      <c r="M290" s="55" t="s">
        <v>949</v>
      </c>
      <c r="N290" s="55" t="s">
        <v>147</v>
      </c>
      <c r="O290" s="55" t="s">
        <v>148</v>
      </c>
      <c r="P290" s="55" t="s">
        <v>149</v>
      </c>
      <c r="BA290" s="118"/>
      <c r="BB290" s="118"/>
      <c r="BC290" s="118"/>
      <c r="BD290" s="118"/>
      <c r="BE290" s="118"/>
      <c r="BF290" s="118"/>
      <c r="BG290" s="118"/>
    </row>
    <row r="291" spans="1:59" x14ac:dyDescent="0.3">
      <c r="A291" s="55" t="s">
        <v>140</v>
      </c>
      <c r="B291" s="55" t="s">
        <v>141</v>
      </c>
      <c r="C291" s="55">
        <v>6847</v>
      </c>
      <c r="D291" s="56" t="s">
        <v>1085</v>
      </c>
      <c r="E291" s="55" t="s">
        <v>151</v>
      </c>
      <c r="F291" s="55">
        <v>-999</v>
      </c>
      <c r="G291" s="56" t="s">
        <v>1085</v>
      </c>
      <c r="H291" s="57">
        <v>1985.0889999999999</v>
      </c>
      <c r="I291" s="55">
        <v>-26.5</v>
      </c>
      <c r="J291" s="57">
        <v>207.1</v>
      </c>
      <c r="K291" s="55">
        <v>4.0999999999999996</v>
      </c>
      <c r="L291" s="55" t="s">
        <v>1086</v>
      </c>
      <c r="M291" s="55" t="s">
        <v>949</v>
      </c>
      <c r="N291" s="55" t="s">
        <v>158</v>
      </c>
      <c r="O291" s="55" t="s">
        <v>148</v>
      </c>
      <c r="P291" s="55" t="s">
        <v>149</v>
      </c>
      <c r="BA291" s="118"/>
      <c r="BB291" s="118"/>
      <c r="BC291" s="118"/>
      <c r="BD291" s="118"/>
      <c r="BE291" s="118"/>
      <c r="BF291" s="118"/>
      <c r="BG291" s="118"/>
    </row>
    <row r="292" spans="1:59" x14ac:dyDescent="0.3">
      <c r="A292" s="55" t="s">
        <v>140</v>
      </c>
      <c r="B292" s="55" t="s">
        <v>141</v>
      </c>
      <c r="C292" s="55">
        <v>6858</v>
      </c>
      <c r="D292" s="56" t="s">
        <v>1087</v>
      </c>
      <c r="E292" s="55" t="s">
        <v>151</v>
      </c>
      <c r="F292" s="55">
        <v>-999</v>
      </c>
      <c r="G292" s="56" t="s">
        <v>1087</v>
      </c>
      <c r="H292" s="57">
        <v>1985.2260000000001</v>
      </c>
      <c r="I292" s="55">
        <v>-25.4</v>
      </c>
      <c r="J292" s="57">
        <v>210</v>
      </c>
      <c r="K292" s="55">
        <v>4.5</v>
      </c>
      <c r="L292" s="55" t="s">
        <v>1088</v>
      </c>
      <c r="M292" s="55" t="s">
        <v>808</v>
      </c>
      <c r="N292" s="55" t="s">
        <v>158</v>
      </c>
      <c r="O292" s="55" t="s">
        <v>148</v>
      </c>
      <c r="P292" s="55" t="s">
        <v>149</v>
      </c>
      <c r="BA292" s="118"/>
      <c r="BB292" s="118"/>
      <c r="BC292" s="118"/>
      <c r="BD292" s="118"/>
      <c r="BE292" s="118"/>
      <c r="BF292" s="118"/>
      <c r="BG292" s="118"/>
    </row>
    <row r="293" spans="1:59" x14ac:dyDescent="0.3">
      <c r="A293" s="55" t="s">
        <v>1076</v>
      </c>
      <c r="B293" s="55" t="s">
        <v>1077</v>
      </c>
      <c r="C293" s="55">
        <v>56750</v>
      </c>
      <c r="D293" s="56" t="s">
        <v>1089</v>
      </c>
      <c r="E293" s="56" t="s">
        <v>1089</v>
      </c>
      <c r="F293" s="55">
        <v>-999</v>
      </c>
      <c r="G293" s="56" t="s">
        <v>1089</v>
      </c>
      <c r="H293" s="57">
        <v>1985.366</v>
      </c>
      <c r="I293" s="55">
        <v>-7.9</v>
      </c>
      <c r="J293" s="57">
        <v>201.4</v>
      </c>
      <c r="K293" s="55">
        <v>2</v>
      </c>
      <c r="L293" s="55" t="s">
        <v>1090</v>
      </c>
      <c r="M293" s="55" t="s">
        <v>1080</v>
      </c>
      <c r="N293" s="55" t="s">
        <v>147</v>
      </c>
      <c r="O293" s="55" t="s">
        <v>1081</v>
      </c>
      <c r="P293" s="55" t="s">
        <v>1082</v>
      </c>
      <c r="BA293" s="118"/>
      <c r="BB293" s="118"/>
      <c r="BC293" s="118"/>
      <c r="BD293" s="118"/>
      <c r="BE293" s="118"/>
      <c r="BF293" s="118"/>
      <c r="BG293" s="118"/>
    </row>
    <row r="294" spans="1:59" x14ac:dyDescent="0.3">
      <c r="A294" s="55" t="s">
        <v>140</v>
      </c>
      <c r="B294" s="55" t="s">
        <v>141</v>
      </c>
      <c r="C294" s="55">
        <v>7257</v>
      </c>
      <c r="D294" s="56" t="s">
        <v>1091</v>
      </c>
      <c r="E294" s="56" t="s">
        <v>1092</v>
      </c>
      <c r="F294" s="55">
        <v>7</v>
      </c>
      <c r="G294" s="56" t="s">
        <v>1093</v>
      </c>
      <c r="H294" s="57">
        <v>1985.508</v>
      </c>
      <c r="I294" s="55">
        <v>-27.2</v>
      </c>
      <c r="J294" s="57">
        <v>216.2</v>
      </c>
      <c r="K294" s="55">
        <v>9.4</v>
      </c>
      <c r="L294" s="55" t="s">
        <v>1094</v>
      </c>
      <c r="M294" s="55" t="s">
        <v>1095</v>
      </c>
      <c r="N294" s="55" t="s">
        <v>158</v>
      </c>
      <c r="O294" s="55" t="s">
        <v>148</v>
      </c>
      <c r="P294" s="55" t="s">
        <v>149</v>
      </c>
      <c r="BA294" s="118"/>
      <c r="BB294" s="118"/>
      <c r="BC294" s="118"/>
      <c r="BD294" s="118"/>
      <c r="BE294" s="118"/>
      <c r="BF294" s="118"/>
      <c r="BG294" s="118"/>
    </row>
    <row r="295" spans="1:59" x14ac:dyDescent="0.3">
      <c r="A295" s="55" t="s">
        <v>140</v>
      </c>
      <c r="B295" s="55" t="s">
        <v>141</v>
      </c>
      <c r="C295" s="55">
        <v>7277</v>
      </c>
      <c r="D295" s="56" t="s">
        <v>1096</v>
      </c>
      <c r="E295" s="56" t="s">
        <v>1097</v>
      </c>
      <c r="F295" s="55">
        <v>7</v>
      </c>
      <c r="G295" s="56" t="s">
        <v>1098</v>
      </c>
      <c r="H295" s="57">
        <v>1985.6010000000001</v>
      </c>
      <c r="I295" s="55">
        <v>-25.7</v>
      </c>
      <c r="J295" s="57">
        <v>212.5</v>
      </c>
      <c r="K295" s="55">
        <v>6.4</v>
      </c>
      <c r="L295" s="55" t="s">
        <v>1099</v>
      </c>
      <c r="M295" s="55" t="s">
        <v>458</v>
      </c>
      <c r="N295" s="55" t="s">
        <v>158</v>
      </c>
      <c r="O295" s="55" t="s">
        <v>148</v>
      </c>
      <c r="P295" s="55" t="s">
        <v>149</v>
      </c>
      <c r="BA295" s="118"/>
      <c r="BB295" s="118"/>
      <c r="BC295" s="118"/>
      <c r="BD295" s="118"/>
      <c r="BE295" s="118"/>
      <c r="BF295" s="118"/>
      <c r="BG295" s="118"/>
    </row>
    <row r="296" spans="1:59" x14ac:dyDescent="0.3">
      <c r="A296" s="55" t="s">
        <v>140</v>
      </c>
      <c r="B296" s="55" t="s">
        <v>141</v>
      </c>
      <c r="C296" s="55">
        <v>7272</v>
      </c>
      <c r="D296" s="56" t="s">
        <v>1100</v>
      </c>
      <c r="E296" s="56" t="s">
        <v>1101</v>
      </c>
      <c r="F296" s="55">
        <v>8</v>
      </c>
      <c r="G296" s="56" t="s">
        <v>1102</v>
      </c>
      <c r="H296" s="57">
        <v>1985.6890000000001</v>
      </c>
      <c r="I296" s="55">
        <v>-25.8</v>
      </c>
      <c r="J296" s="57">
        <v>202.8</v>
      </c>
      <c r="K296" s="55">
        <v>6.4</v>
      </c>
      <c r="L296" s="55" t="s">
        <v>1103</v>
      </c>
      <c r="M296" s="55" t="s">
        <v>458</v>
      </c>
      <c r="N296" s="55" t="s">
        <v>158</v>
      </c>
      <c r="O296" s="55" t="s">
        <v>148</v>
      </c>
      <c r="P296" s="55" t="s">
        <v>149</v>
      </c>
      <c r="BA296" s="118"/>
      <c r="BB296" s="118"/>
      <c r="BC296" s="118"/>
      <c r="BD296" s="118"/>
      <c r="BE296" s="118"/>
      <c r="BF296" s="118"/>
      <c r="BG296" s="118"/>
    </row>
    <row r="297" spans="1:59" x14ac:dyDescent="0.3">
      <c r="A297" s="55" t="s">
        <v>1076</v>
      </c>
      <c r="B297" s="55" t="s">
        <v>1077</v>
      </c>
      <c r="C297" s="55">
        <v>56758</v>
      </c>
      <c r="D297" s="56" t="s">
        <v>1104</v>
      </c>
      <c r="E297" s="56" t="s">
        <v>1104</v>
      </c>
      <c r="F297" s="55">
        <v>-999</v>
      </c>
      <c r="G297" s="56" t="s">
        <v>1104</v>
      </c>
      <c r="H297" s="57">
        <v>1985.7929999999999</v>
      </c>
      <c r="I297" s="55">
        <v>-7.9</v>
      </c>
      <c r="J297" s="57">
        <v>191.9</v>
      </c>
      <c r="K297" s="55">
        <v>2</v>
      </c>
      <c r="L297" s="55" t="s">
        <v>1105</v>
      </c>
      <c r="M297" s="55" t="s">
        <v>1080</v>
      </c>
      <c r="N297" s="55" t="s">
        <v>147</v>
      </c>
      <c r="O297" s="55" t="s">
        <v>1081</v>
      </c>
      <c r="P297" s="55" t="s">
        <v>1082</v>
      </c>
      <c r="BA297" s="118"/>
      <c r="BB297" s="118"/>
      <c r="BC297" s="118"/>
      <c r="BD297" s="118"/>
      <c r="BE297" s="118"/>
      <c r="BF297" s="118"/>
      <c r="BG297" s="118"/>
    </row>
    <row r="298" spans="1:59" x14ac:dyDescent="0.3">
      <c r="A298" s="55" t="s">
        <v>140</v>
      </c>
      <c r="B298" s="55" t="s">
        <v>141</v>
      </c>
      <c r="C298" s="55">
        <v>7408</v>
      </c>
      <c r="D298" s="56" t="s">
        <v>1106</v>
      </c>
      <c r="E298" s="56" t="s">
        <v>1107</v>
      </c>
      <c r="F298" s="55">
        <v>6</v>
      </c>
      <c r="G298" s="56" t="s">
        <v>1108</v>
      </c>
      <c r="H298" s="57">
        <v>1985.8340000000001</v>
      </c>
      <c r="I298" s="55">
        <v>-25.9</v>
      </c>
      <c r="J298" s="57">
        <v>203.7</v>
      </c>
      <c r="K298" s="55">
        <v>4.8</v>
      </c>
      <c r="L298" s="55" t="s">
        <v>1109</v>
      </c>
      <c r="M298" s="55" t="s">
        <v>185</v>
      </c>
      <c r="N298" s="55" t="s">
        <v>158</v>
      </c>
      <c r="O298" s="55" t="s">
        <v>148</v>
      </c>
      <c r="P298" s="55" t="s">
        <v>149</v>
      </c>
      <c r="BA298" s="118"/>
      <c r="BB298" s="118"/>
      <c r="BC298" s="118"/>
      <c r="BD298" s="118"/>
      <c r="BE298" s="118"/>
      <c r="BF298" s="118"/>
      <c r="BG298" s="118"/>
    </row>
    <row r="299" spans="1:59" x14ac:dyDescent="0.3">
      <c r="A299" s="55" t="s">
        <v>140</v>
      </c>
      <c r="B299" s="55" t="s">
        <v>141</v>
      </c>
      <c r="C299" s="55">
        <v>7409</v>
      </c>
      <c r="D299" s="56" t="s">
        <v>1110</v>
      </c>
      <c r="E299" s="56" t="s">
        <v>1111</v>
      </c>
      <c r="F299" s="55">
        <v>8</v>
      </c>
      <c r="G299" s="56" t="s">
        <v>1112</v>
      </c>
      <c r="H299" s="57">
        <v>1985.9190000000001</v>
      </c>
      <c r="I299" s="55">
        <v>-26.6</v>
      </c>
      <c r="J299" s="57">
        <v>205.3</v>
      </c>
      <c r="K299" s="55">
        <v>4.8</v>
      </c>
      <c r="L299" s="55" t="s">
        <v>1113</v>
      </c>
      <c r="M299" s="55" t="s">
        <v>185</v>
      </c>
      <c r="N299" s="55" t="s">
        <v>158</v>
      </c>
      <c r="O299" s="55" t="s">
        <v>148</v>
      </c>
      <c r="P299" s="55" t="s">
        <v>149</v>
      </c>
      <c r="BA299" s="118"/>
      <c r="BB299" s="118"/>
      <c r="BC299" s="118"/>
      <c r="BD299" s="118"/>
      <c r="BE299" s="118"/>
      <c r="BF299" s="118"/>
      <c r="BG299" s="118"/>
    </row>
    <row r="300" spans="1:59" x14ac:dyDescent="0.3">
      <c r="A300" s="55" t="s">
        <v>1076</v>
      </c>
      <c r="B300" s="55" t="s">
        <v>1077</v>
      </c>
      <c r="C300" s="55">
        <v>56759</v>
      </c>
      <c r="D300" s="56" t="s">
        <v>1112</v>
      </c>
      <c r="E300" s="56" t="s">
        <v>1112</v>
      </c>
      <c r="F300" s="55">
        <v>-999</v>
      </c>
      <c r="G300" s="56" t="s">
        <v>1112</v>
      </c>
      <c r="H300" s="57">
        <v>1985.9190000000001</v>
      </c>
      <c r="I300" s="55">
        <v>-8</v>
      </c>
      <c r="J300" s="57">
        <v>194.8</v>
      </c>
      <c r="K300" s="55">
        <v>2</v>
      </c>
      <c r="L300" s="55" t="s">
        <v>305</v>
      </c>
      <c r="M300" s="55" t="s">
        <v>1080</v>
      </c>
      <c r="N300" s="55" t="s">
        <v>147</v>
      </c>
      <c r="O300" s="55" t="s">
        <v>1081</v>
      </c>
      <c r="P300" s="55" t="s">
        <v>1082</v>
      </c>
      <c r="BA300" s="118"/>
      <c r="BB300" s="118"/>
      <c r="BC300" s="118"/>
      <c r="BD300" s="118"/>
      <c r="BE300" s="118"/>
      <c r="BF300" s="118"/>
      <c r="BG300" s="118"/>
    </row>
    <row r="301" spans="1:59" x14ac:dyDescent="0.3">
      <c r="A301" s="55" t="s">
        <v>140</v>
      </c>
      <c r="B301" s="55" t="s">
        <v>141</v>
      </c>
      <c r="C301" s="55">
        <v>7264</v>
      </c>
      <c r="D301" s="56" t="s">
        <v>1114</v>
      </c>
      <c r="E301" s="56" t="s">
        <v>1115</v>
      </c>
      <c r="F301" s="55">
        <v>28</v>
      </c>
      <c r="G301" s="56" t="s">
        <v>1116</v>
      </c>
      <c r="H301" s="57">
        <v>1986.0530000000001</v>
      </c>
      <c r="I301" s="55">
        <v>-23.7</v>
      </c>
      <c r="J301" s="57">
        <v>204.6</v>
      </c>
      <c r="K301" s="55">
        <v>3.8</v>
      </c>
      <c r="L301" s="55" t="s">
        <v>1117</v>
      </c>
      <c r="M301" s="55" t="s">
        <v>196</v>
      </c>
      <c r="N301" s="55" t="s">
        <v>158</v>
      </c>
      <c r="O301" s="55" t="s">
        <v>148</v>
      </c>
      <c r="P301" s="55" t="s">
        <v>149</v>
      </c>
      <c r="BA301" s="118"/>
      <c r="BB301" s="118"/>
      <c r="BC301" s="118"/>
      <c r="BD301" s="118"/>
      <c r="BE301" s="118"/>
      <c r="BF301" s="118"/>
      <c r="BG301" s="118"/>
    </row>
    <row r="302" spans="1:59" x14ac:dyDescent="0.3">
      <c r="A302" s="55" t="s">
        <v>140</v>
      </c>
      <c r="B302" s="55" t="s">
        <v>141</v>
      </c>
      <c r="C302" s="55">
        <v>7286</v>
      </c>
      <c r="D302" s="56" t="s">
        <v>1118</v>
      </c>
      <c r="E302" s="56" t="s">
        <v>1119</v>
      </c>
      <c r="F302" s="55">
        <v>16</v>
      </c>
      <c r="G302" s="56" t="s">
        <v>1120</v>
      </c>
      <c r="H302" s="57">
        <v>1986.133</v>
      </c>
      <c r="I302" s="55">
        <v>-26</v>
      </c>
      <c r="J302" s="57">
        <v>203.4</v>
      </c>
      <c r="K302" s="55">
        <v>6.4</v>
      </c>
      <c r="L302" s="55" t="s">
        <v>317</v>
      </c>
      <c r="M302" s="55" t="s">
        <v>458</v>
      </c>
      <c r="N302" s="55" t="s">
        <v>158</v>
      </c>
      <c r="O302" s="55" t="s">
        <v>148</v>
      </c>
      <c r="P302" s="55" t="s">
        <v>149</v>
      </c>
      <c r="BA302" s="118"/>
      <c r="BB302" s="118"/>
      <c r="BC302" s="118"/>
      <c r="BD302" s="118"/>
      <c r="BE302" s="118"/>
      <c r="BF302" s="118"/>
      <c r="BG302" s="118"/>
    </row>
    <row r="303" spans="1:59" x14ac:dyDescent="0.3">
      <c r="A303" s="55" t="s">
        <v>1076</v>
      </c>
      <c r="B303" s="55" t="s">
        <v>1077</v>
      </c>
      <c r="C303" s="55">
        <v>56760</v>
      </c>
      <c r="D303" s="56" t="s">
        <v>1121</v>
      </c>
      <c r="E303" s="56" t="s">
        <v>1121</v>
      </c>
      <c r="F303" s="55">
        <v>-999</v>
      </c>
      <c r="G303" s="56" t="s">
        <v>1121</v>
      </c>
      <c r="H303" s="57">
        <v>1986.229</v>
      </c>
      <c r="I303" s="55">
        <v>-8</v>
      </c>
      <c r="J303" s="57">
        <v>190.9</v>
      </c>
      <c r="K303" s="55">
        <v>2.2000000000000002</v>
      </c>
      <c r="L303" s="55" t="s">
        <v>1122</v>
      </c>
      <c r="M303" s="55" t="s">
        <v>1123</v>
      </c>
      <c r="N303" s="55" t="s">
        <v>147</v>
      </c>
      <c r="O303" s="55" t="s">
        <v>1081</v>
      </c>
      <c r="P303" s="55" t="s">
        <v>1082</v>
      </c>
      <c r="BA303" s="118"/>
      <c r="BB303" s="118"/>
      <c r="BC303" s="118"/>
      <c r="BD303" s="118"/>
      <c r="BE303" s="118"/>
      <c r="BF303" s="118"/>
      <c r="BG303" s="118"/>
    </row>
    <row r="304" spans="1:59" x14ac:dyDescent="0.3">
      <c r="A304" s="55" t="s">
        <v>140</v>
      </c>
      <c r="B304" s="55" t="s">
        <v>141</v>
      </c>
      <c r="C304" s="55">
        <v>7382</v>
      </c>
      <c r="D304" s="56" t="s">
        <v>1124</v>
      </c>
      <c r="E304" s="56" t="s">
        <v>1125</v>
      </c>
      <c r="F304" s="55">
        <v>7</v>
      </c>
      <c r="G304" s="56" t="s">
        <v>1126</v>
      </c>
      <c r="H304" s="57">
        <v>1986.2429999999999</v>
      </c>
      <c r="I304" s="55">
        <v>-25.9</v>
      </c>
      <c r="J304" s="57">
        <v>199.5</v>
      </c>
      <c r="K304" s="55">
        <v>5.5</v>
      </c>
      <c r="L304" s="55" t="s">
        <v>1127</v>
      </c>
      <c r="M304" s="55" t="s">
        <v>372</v>
      </c>
      <c r="N304" s="55" t="s">
        <v>158</v>
      </c>
      <c r="O304" s="55" t="s">
        <v>148</v>
      </c>
      <c r="P304" s="55" t="s">
        <v>149</v>
      </c>
      <c r="BA304" s="118"/>
      <c r="BB304" s="118"/>
      <c r="BC304" s="118"/>
      <c r="BD304" s="118"/>
      <c r="BE304" s="118"/>
      <c r="BF304" s="118"/>
      <c r="BG304" s="118"/>
    </row>
    <row r="305" spans="1:59" x14ac:dyDescent="0.3">
      <c r="A305" s="55" t="s">
        <v>140</v>
      </c>
      <c r="B305" s="55" t="s">
        <v>141</v>
      </c>
      <c r="C305" s="55">
        <v>7395</v>
      </c>
      <c r="D305" s="56" t="s">
        <v>1128</v>
      </c>
      <c r="E305" s="56" t="s">
        <v>1129</v>
      </c>
      <c r="F305" s="55">
        <v>7</v>
      </c>
      <c r="G305" s="56" t="s">
        <v>1130</v>
      </c>
      <c r="H305" s="57">
        <v>1986.2560000000001</v>
      </c>
      <c r="I305" s="55">
        <v>-25.6</v>
      </c>
      <c r="J305" s="57">
        <v>189.2</v>
      </c>
      <c r="K305" s="55">
        <v>6.3</v>
      </c>
      <c r="L305" s="55" t="s">
        <v>1131</v>
      </c>
      <c r="M305" s="55" t="s">
        <v>472</v>
      </c>
      <c r="N305" s="55" t="s">
        <v>158</v>
      </c>
      <c r="O305" s="55" t="s">
        <v>148</v>
      </c>
      <c r="P305" s="55" t="s">
        <v>149</v>
      </c>
      <c r="BA305" s="118"/>
      <c r="BB305" s="118"/>
      <c r="BC305" s="118"/>
      <c r="BD305" s="118"/>
      <c r="BE305" s="118"/>
      <c r="BF305" s="118"/>
      <c r="BG305" s="118"/>
    </row>
    <row r="306" spans="1:59" x14ac:dyDescent="0.3">
      <c r="A306" s="55" t="s">
        <v>140</v>
      </c>
      <c r="B306" s="55" t="s">
        <v>141</v>
      </c>
      <c r="C306" s="55">
        <v>7417</v>
      </c>
      <c r="D306" s="56" t="s">
        <v>1132</v>
      </c>
      <c r="E306" s="56" t="s">
        <v>1133</v>
      </c>
      <c r="F306" s="55">
        <v>11</v>
      </c>
      <c r="G306" s="56" t="s">
        <v>1134</v>
      </c>
      <c r="H306" s="57">
        <v>1986.336</v>
      </c>
      <c r="I306" s="55">
        <v>-23.5</v>
      </c>
      <c r="J306" s="57">
        <v>183.6</v>
      </c>
      <c r="K306" s="55">
        <v>7.2</v>
      </c>
      <c r="L306" s="55" t="s">
        <v>295</v>
      </c>
      <c r="M306" s="55" t="s">
        <v>521</v>
      </c>
      <c r="N306" s="55" t="s">
        <v>158</v>
      </c>
      <c r="O306" s="55" t="s">
        <v>148</v>
      </c>
      <c r="P306" s="55" t="s">
        <v>149</v>
      </c>
      <c r="BA306" s="118"/>
      <c r="BB306" s="118"/>
      <c r="BC306" s="118"/>
      <c r="BD306" s="118"/>
      <c r="BE306" s="118"/>
      <c r="BF306" s="118"/>
      <c r="BG306" s="118"/>
    </row>
    <row r="307" spans="1:59" x14ac:dyDescent="0.3">
      <c r="A307" s="55" t="s">
        <v>1076</v>
      </c>
      <c r="B307" s="55" t="s">
        <v>1077</v>
      </c>
      <c r="C307" s="55">
        <v>56761</v>
      </c>
      <c r="D307" s="56" t="s">
        <v>1135</v>
      </c>
      <c r="E307" s="56" t="s">
        <v>1135</v>
      </c>
      <c r="F307" s="55">
        <v>-999</v>
      </c>
      <c r="G307" s="56" t="s">
        <v>1135</v>
      </c>
      <c r="H307" s="57">
        <v>1986.366</v>
      </c>
      <c r="I307" s="55">
        <v>-7.9</v>
      </c>
      <c r="J307" s="57">
        <v>195.6</v>
      </c>
      <c r="K307" s="55">
        <v>2</v>
      </c>
      <c r="L307" s="55" t="s">
        <v>1136</v>
      </c>
      <c r="M307" s="55" t="s">
        <v>1080</v>
      </c>
      <c r="N307" s="55" t="s">
        <v>147</v>
      </c>
      <c r="O307" s="55" t="s">
        <v>1081</v>
      </c>
      <c r="P307" s="55" t="s">
        <v>1082</v>
      </c>
      <c r="BA307" s="118"/>
      <c r="BB307" s="118"/>
      <c r="BC307" s="118"/>
      <c r="BD307" s="118"/>
      <c r="BE307" s="118"/>
      <c r="BF307" s="118"/>
      <c r="BG307" s="118"/>
    </row>
    <row r="308" spans="1:59" x14ac:dyDescent="0.3">
      <c r="A308" s="55" t="s">
        <v>140</v>
      </c>
      <c r="B308" s="55" t="s">
        <v>141</v>
      </c>
      <c r="C308" s="55">
        <v>7410</v>
      </c>
      <c r="D308" s="56" t="s">
        <v>1137</v>
      </c>
      <c r="E308" s="56" t="s">
        <v>1138</v>
      </c>
      <c r="F308" s="55">
        <v>8</v>
      </c>
      <c r="G308" s="56" t="s">
        <v>1139</v>
      </c>
      <c r="H308" s="57">
        <v>1986.527</v>
      </c>
      <c r="I308" s="55">
        <v>-25.8</v>
      </c>
      <c r="J308" s="57">
        <v>194.6</v>
      </c>
      <c r="K308" s="55">
        <v>4.9000000000000004</v>
      </c>
      <c r="L308" s="55" t="s">
        <v>1140</v>
      </c>
      <c r="M308" s="55" t="s">
        <v>180</v>
      </c>
      <c r="N308" s="55" t="s">
        <v>158</v>
      </c>
      <c r="O308" s="55" t="s">
        <v>148</v>
      </c>
      <c r="P308" s="55" t="s">
        <v>149</v>
      </c>
      <c r="BA308" s="118"/>
      <c r="BB308" s="118"/>
      <c r="BC308" s="118"/>
      <c r="BD308" s="118"/>
      <c r="BE308" s="118"/>
      <c r="BF308" s="118"/>
      <c r="BG308" s="118"/>
    </row>
    <row r="309" spans="1:59" x14ac:dyDescent="0.3">
      <c r="A309" s="55" t="s">
        <v>140</v>
      </c>
      <c r="B309" s="55" t="s">
        <v>141</v>
      </c>
      <c r="C309" s="55">
        <v>7412</v>
      </c>
      <c r="D309" s="56" t="s">
        <v>1141</v>
      </c>
      <c r="E309" s="56" t="s">
        <v>1142</v>
      </c>
      <c r="F309" s="55">
        <v>7</v>
      </c>
      <c r="G309" s="56" t="s">
        <v>1143</v>
      </c>
      <c r="H309" s="57">
        <v>1986.604</v>
      </c>
      <c r="I309" s="55">
        <v>-26.5</v>
      </c>
      <c r="J309" s="57">
        <v>188.4</v>
      </c>
      <c r="K309" s="55">
        <v>4.0999999999999996</v>
      </c>
      <c r="L309" s="55" t="s">
        <v>1144</v>
      </c>
      <c r="M309" s="55" t="s">
        <v>949</v>
      </c>
      <c r="N309" s="55" t="s">
        <v>158</v>
      </c>
      <c r="O309" s="55" t="s">
        <v>148</v>
      </c>
      <c r="P309" s="55" t="s">
        <v>149</v>
      </c>
      <c r="BA309" s="118"/>
      <c r="BB309" s="118"/>
      <c r="BC309" s="118"/>
      <c r="BD309" s="118"/>
      <c r="BE309" s="118"/>
      <c r="BF309" s="118"/>
      <c r="BG309" s="118"/>
    </row>
    <row r="310" spans="1:59" x14ac:dyDescent="0.3">
      <c r="A310" s="55" t="s">
        <v>1076</v>
      </c>
      <c r="B310" s="55" t="s">
        <v>1077</v>
      </c>
      <c r="C310" s="55">
        <v>56762</v>
      </c>
      <c r="D310" s="56" t="s">
        <v>1145</v>
      </c>
      <c r="E310" s="56" t="s">
        <v>1145</v>
      </c>
      <c r="F310" s="55">
        <v>-999</v>
      </c>
      <c r="G310" s="56" t="s">
        <v>1145</v>
      </c>
      <c r="H310" s="57">
        <v>1986.6120000000001</v>
      </c>
      <c r="I310" s="55">
        <v>-8</v>
      </c>
      <c r="J310" s="57">
        <v>186.9</v>
      </c>
      <c r="K310" s="55">
        <v>2.1</v>
      </c>
      <c r="L310" s="55" t="s">
        <v>1146</v>
      </c>
      <c r="M310" s="55" t="s">
        <v>1147</v>
      </c>
      <c r="N310" s="55" t="s">
        <v>147</v>
      </c>
      <c r="O310" s="55" t="s">
        <v>1081</v>
      </c>
      <c r="P310" s="55" t="s">
        <v>1082</v>
      </c>
      <c r="BA310" s="118"/>
      <c r="BB310" s="118"/>
      <c r="BC310" s="118"/>
      <c r="BD310" s="118"/>
      <c r="BE310" s="118"/>
      <c r="BF310" s="118"/>
      <c r="BG310" s="118"/>
    </row>
    <row r="311" spans="1:59" x14ac:dyDescent="0.3">
      <c r="A311" s="55" t="s">
        <v>140</v>
      </c>
      <c r="B311" s="55" t="s">
        <v>141</v>
      </c>
      <c r="C311" s="55">
        <v>7413</v>
      </c>
      <c r="D311" s="56" t="s">
        <v>1148</v>
      </c>
      <c r="E311" s="56" t="s">
        <v>1149</v>
      </c>
      <c r="F311" s="55">
        <v>7</v>
      </c>
      <c r="G311" s="56" t="s">
        <v>1150</v>
      </c>
      <c r="H311" s="57">
        <v>1986.681</v>
      </c>
      <c r="I311" s="55">
        <v>-26.1</v>
      </c>
      <c r="J311" s="57">
        <v>200.6</v>
      </c>
      <c r="K311" s="55">
        <v>4.0999999999999996</v>
      </c>
      <c r="L311" s="55" t="s">
        <v>1151</v>
      </c>
      <c r="M311" s="55" t="s">
        <v>949</v>
      </c>
      <c r="N311" s="55" t="s">
        <v>158</v>
      </c>
      <c r="O311" s="55" t="s">
        <v>148</v>
      </c>
      <c r="P311" s="55" t="s">
        <v>149</v>
      </c>
      <c r="BA311" s="118"/>
      <c r="BB311" s="118"/>
      <c r="BC311" s="118"/>
      <c r="BD311" s="118"/>
      <c r="BE311" s="118"/>
      <c r="BF311" s="118"/>
      <c r="BG311" s="118"/>
    </row>
    <row r="312" spans="1:59" x14ac:dyDescent="0.3">
      <c r="A312" s="55" t="s">
        <v>140</v>
      </c>
      <c r="B312" s="55" t="s">
        <v>141</v>
      </c>
      <c r="C312" s="55">
        <v>7430</v>
      </c>
      <c r="D312" s="56" t="s">
        <v>1152</v>
      </c>
      <c r="E312" s="56" t="s">
        <v>1153</v>
      </c>
      <c r="F312" s="55">
        <v>7</v>
      </c>
      <c r="G312" s="56" t="s">
        <v>1154</v>
      </c>
      <c r="H312" s="57">
        <v>1986.758</v>
      </c>
      <c r="I312" s="55">
        <v>-26</v>
      </c>
      <c r="J312" s="57">
        <v>193.9</v>
      </c>
      <c r="K312" s="55">
        <v>4.8</v>
      </c>
      <c r="L312" s="55" t="s">
        <v>353</v>
      </c>
      <c r="M312" s="55" t="s">
        <v>185</v>
      </c>
      <c r="N312" s="55" t="s">
        <v>158</v>
      </c>
      <c r="O312" s="55" t="s">
        <v>148</v>
      </c>
      <c r="P312" s="55" t="s">
        <v>149</v>
      </c>
      <c r="BA312" s="118"/>
      <c r="BB312" s="118"/>
      <c r="BC312" s="118"/>
      <c r="BD312" s="118"/>
      <c r="BE312" s="118"/>
      <c r="BF312" s="118"/>
      <c r="BG312" s="118"/>
    </row>
    <row r="313" spans="1:59" x14ac:dyDescent="0.3">
      <c r="A313" s="55" t="s">
        <v>140</v>
      </c>
      <c r="B313" s="55" t="s">
        <v>141</v>
      </c>
      <c r="C313" s="55">
        <v>7431</v>
      </c>
      <c r="D313" s="56" t="s">
        <v>1155</v>
      </c>
      <c r="E313" s="56" t="s">
        <v>1156</v>
      </c>
      <c r="F313" s="55">
        <v>6</v>
      </c>
      <c r="G313" s="56" t="s">
        <v>1157</v>
      </c>
      <c r="H313" s="57">
        <v>1986.8510000000001</v>
      </c>
      <c r="I313" s="55">
        <v>-25.5</v>
      </c>
      <c r="J313" s="57">
        <v>190.9</v>
      </c>
      <c r="K313" s="55">
        <v>4.8</v>
      </c>
      <c r="L313" s="55" t="s">
        <v>1122</v>
      </c>
      <c r="M313" s="55" t="s">
        <v>185</v>
      </c>
      <c r="N313" s="55" t="s">
        <v>158</v>
      </c>
      <c r="O313" s="55" t="s">
        <v>148</v>
      </c>
      <c r="P313" s="55" t="s">
        <v>149</v>
      </c>
      <c r="BA313" s="118"/>
      <c r="BB313" s="118"/>
      <c r="BC313" s="118"/>
      <c r="BD313" s="118"/>
      <c r="BE313" s="118"/>
      <c r="BF313" s="118"/>
      <c r="BG313" s="118"/>
    </row>
    <row r="314" spans="1:59" x14ac:dyDescent="0.3">
      <c r="A314" s="55" t="s">
        <v>140</v>
      </c>
      <c r="B314" s="55" t="s">
        <v>141</v>
      </c>
      <c r="C314" s="55">
        <v>7432</v>
      </c>
      <c r="D314" s="56" t="s">
        <v>1158</v>
      </c>
      <c r="E314" s="56" t="s">
        <v>1159</v>
      </c>
      <c r="F314" s="55">
        <v>8</v>
      </c>
      <c r="G314" s="56" t="s">
        <v>1160</v>
      </c>
      <c r="H314" s="57">
        <v>1986.933</v>
      </c>
      <c r="I314" s="55">
        <v>-25.6</v>
      </c>
      <c r="J314" s="57">
        <v>189.3</v>
      </c>
      <c r="K314" s="55">
        <v>4.8</v>
      </c>
      <c r="L314" s="55" t="s">
        <v>1161</v>
      </c>
      <c r="M314" s="55" t="s">
        <v>185</v>
      </c>
      <c r="N314" s="55" t="s">
        <v>158</v>
      </c>
      <c r="O314" s="55" t="s">
        <v>148</v>
      </c>
      <c r="P314" s="55" t="s">
        <v>149</v>
      </c>
      <c r="BA314" s="118"/>
      <c r="BB314" s="118"/>
      <c r="BC314" s="118"/>
      <c r="BD314" s="118"/>
      <c r="BE314" s="118"/>
      <c r="BF314" s="118"/>
      <c r="BG314" s="118"/>
    </row>
    <row r="315" spans="1:59" x14ac:dyDescent="0.3">
      <c r="A315" s="55" t="s">
        <v>140</v>
      </c>
      <c r="B315" s="55" t="s">
        <v>141</v>
      </c>
      <c r="C315" s="55">
        <v>7454</v>
      </c>
      <c r="D315" s="56" t="s">
        <v>1162</v>
      </c>
      <c r="E315" s="56" t="s">
        <v>1163</v>
      </c>
      <c r="F315" s="55">
        <v>7</v>
      </c>
      <c r="G315" s="56" t="s">
        <v>1164</v>
      </c>
      <c r="H315" s="57">
        <v>1987.0070000000001</v>
      </c>
      <c r="I315" s="55">
        <v>-25.4</v>
      </c>
      <c r="J315" s="57">
        <v>186.5</v>
      </c>
      <c r="K315" s="55">
        <v>4.8</v>
      </c>
      <c r="L315" s="55" t="s">
        <v>1165</v>
      </c>
      <c r="M315" s="55" t="s">
        <v>185</v>
      </c>
      <c r="N315" s="55" t="s">
        <v>158</v>
      </c>
      <c r="O315" s="55" t="s">
        <v>148</v>
      </c>
      <c r="P315" s="55" t="s">
        <v>149</v>
      </c>
      <c r="BA315" s="118"/>
      <c r="BB315" s="118"/>
      <c r="BC315" s="118"/>
      <c r="BD315" s="118"/>
      <c r="BE315" s="118"/>
      <c r="BF315" s="118"/>
      <c r="BG315" s="118"/>
    </row>
    <row r="316" spans="1:59" x14ac:dyDescent="0.3">
      <c r="A316" s="55" t="s">
        <v>1076</v>
      </c>
      <c r="B316" s="55" t="s">
        <v>1077</v>
      </c>
      <c r="C316" s="55">
        <v>56763</v>
      </c>
      <c r="D316" s="56" t="s">
        <v>1166</v>
      </c>
      <c r="E316" s="56" t="s">
        <v>1166</v>
      </c>
      <c r="F316" s="55">
        <v>-999</v>
      </c>
      <c r="G316" s="56" t="s">
        <v>1166</v>
      </c>
      <c r="H316" s="57">
        <v>1987.106</v>
      </c>
      <c r="I316" s="55">
        <v>-8</v>
      </c>
      <c r="J316" s="57">
        <v>180.7</v>
      </c>
      <c r="K316" s="55">
        <v>2</v>
      </c>
      <c r="L316" s="55" t="s">
        <v>1167</v>
      </c>
      <c r="M316" s="55" t="s">
        <v>1080</v>
      </c>
      <c r="N316" s="55" t="s">
        <v>147</v>
      </c>
      <c r="O316" s="55" t="s">
        <v>1081</v>
      </c>
      <c r="P316" s="55" t="s">
        <v>1082</v>
      </c>
      <c r="BA316" s="118"/>
      <c r="BB316" s="118"/>
      <c r="BC316" s="118"/>
      <c r="BD316" s="118"/>
      <c r="BE316" s="118"/>
      <c r="BF316" s="118"/>
      <c r="BG316" s="118"/>
    </row>
    <row r="317" spans="1:59" x14ac:dyDescent="0.3">
      <c r="A317" s="55" t="s">
        <v>1076</v>
      </c>
      <c r="B317" s="55" t="s">
        <v>1077</v>
      </c>
      <c r="C317" s="55">
        <v>56764</v>
      </c>
      <c r="D317" s="56" t="s">
        <v>1168</v>
      </c>
      <c r="E317" s="56" t="s">
        <v>1168</v>
      </c>
      <c r="F317" s="55">
        <v>-999</v>
      </c>
      <c r="G317" s="56" t="s">
        <v>1168</v>
      </c>
      <c r="H317" s="57">
        <v>1987.193</v>
      </c>
      <c r="I317" s="55">
        <v>-7.9</v>
      </c>
      <c r="J317" s="57">
        <v>187</v>
      </c>
      <c r="K317" s="55">
        <v>2</v>
      </c>
      <c r="L317" s="55" t="s">
        <v>1169</v>
      </c>
      <c r="M317" s="55" t="s">
        <v>1080</v>
      </c>
      <c r="N317" s="55" t="s">
        <v>147</v>
      </c>
      <c r="O317" s="55" t="s">
        <v>1081</v>
      </c>
      <c r="P317" s="55" t="s">
        <v>1082</v>
      </c>
      <c r="BA317" s="118"/>
      <c r="BB317" s="118"/>
      <c r="BC317" s="118"/>
      <c r="BD317" s="118"/>
      <c r="BE317" s="118"/>
      <c r="BF317" s="118"/>
      <c r="BG317" s="118"/>
    </row>
    <row r="318" spans="1:59" x14ac:dyDescent="0.3">
      <c r="A318" s="55" t="s">
        <v>140</v>
      </c>
      <c r="B318" s="55" t="s">
        <v>141</v>
      </c>
      <c r="C318" s="55">
        <v>7455</v>
      </c>
      <c r="D318" s="56" t="s">
        <v>1170</v>
      </c>
      <c r="E318" s="56" t="s">
        <v>1171</v>
      </c>
      <c r="F318" s="55">
        <v>9</v>
      </c>
      <c r="G318" s="56" t="s">
        <v>1172</v>
      </c>
      <c r="H318" s="57">
        <v>1987.355</v>
      </c>
      <c r="I318" s="55">
        <v>-25.5</v>
      </c>
      <c r="J318" s="57">
        <v>185.8</v>
      </c>
      <c r="K318" s="55">
        <v>4.8</v>
      </c>
      <c r="L318" s="55" t="s">
        <v>1173</v>
      </c>
      <c r="M318" s="55" t="s">
        <v>185</v>
      </c>
      <c r="N318" s="55" t="s">
        <v>158</v>
      </c>
      <c r="O318" s="55" t="s">
        <v>148</v>
      </c>
      <c r="P318" s="55" t="s">
        <v>149</v>
      </c>
      <c r="BA318" s="118"/>
      <c r="BB318" s="118"/>
      <c r="BC318" s="118"/>
      <c r="BD318" s="118"/>
      <c r="BE318" s="118"/>
      <c r="BF318" s="118"/>
      <c r="BG318" s="118"/>
    </row>
    <row r="319" spans="1:59" x14ac:dyDescent="0.3">
      <c r="A319" s="55" t="s">
        <v>140</v>
      </c>
      <c r="B319" s="55" t="s">
        <v>141</v>
      </c>
      <c r="C319" s="55">
        <v>7456</v>
      </c>
      <c r="D319" s="56" t="s">
        <v>1174</v>
      </c>
      <c r="E319" s="56" t="s">
        <v>1175</v>
      </c>
      <c r="F319" s="55">
        <v>13</v>
      </c>
      <c r="G319" s="56" t="s">
        <v>1176</v>
      </c>
      <c r="H319" s="57">
        <v>1987.443</v>
      </c>
      <c r="I319" s="55">
        <v>-25.8</v>
      </c>
      <c r="J319" s="57">
        <v>176.2</v>
      </c>
      <c r="K319" s="55">
        <v>5.4</v>
      </c>
      <c r="L319" s="55" t="s">
        <v>1177</v>
      </c>
      <c r="M319" s="55" t="s">
        <v>173</v>
      </c>
      <c r="N319" s="55" t="s">
        <v>158</v>
      </c>
      <c r="O319" s="55" t="s">
        <v>148</v>
      </c>
      <c r="P319" s="55" t="s">
        <v>149</v>
      </c>
      <c r="BA319" s="118"/>
      <c r="BB319" s="118"/>
      <c r="BC319" s="118"/>
      <c r="BD319" s="118"/>
      <c r="BE319" s="118"/>
      <c r="BF319" s="118"/>
      <c r="BG319" s="118"/>
    </row>
    <row r="320" spans="1:59" x14ac:dyDescent="0.3">
      <c r="A320" s="55" t="s">
        <v>1076</v>
      </c>
      <c r="B320" s="55" t="s">
        <v>1077</v>
      </c>
      <c r="C320" s="55">
        <v>56742</v>
      </c>
      <c r="D320" s="56" t="s">
        <v>1178</v>
      </c>
      <c r="E320" s="56" t="s">
        <v>1178</v>
      </c>
      <c r="F320" s="55">
        <v>-999</v>
      </c>
      <c r="G320" s="56" t="s">
        <v>1178</v>
      </c>
      <c r="H320" s="57">
        <v>1987.6289999999999</v>
      </c>
      <c r="I320" s="55">
        <v>-8</v>
      </c>
      <c r="J320" s="57">
        <v>181.3</v>
      </c>
      <c r="K320" s="55">
        <v>2</v>
      </c>
      <c r="L320" s="55" t="s">
        <v>1179</v>
      </c>
      <c r="M320" s="55" t="s">
        <v>1080</v>
      </c>
      <c r="N320" s="55" t="s">
        <v>147</v>
      </c>
      <c r="O320" s="55" t="s">
        <v>1081</v>
      </c>
      <c r="P320" s="55" t="s">
        <v>1082</v>
      </c>
      <c r="BA320" s="118"/>
      <c r="BB320" s="118"/>
      <c r="BC320" s="118"/>
      <c r="BD320" s="118"/>
      <c r="BE320" s="118"/>
      <c r="BF320" s="118"/>
      <c r="BG320" s="118"/>
    </row>
    <row r="321" spans="1:59" x14ac:dyDescent="0.3">
      <c r="A321" s="55" t="s">
        <v>1076</v>
      </c>
      <c r="B321" s="55" t="s">
        <v>1077</v>
      </c>
      <c r="C321" s="55">
        <v>56743</v>
      </c>
      <c r="D321" s="56" t="s">
        <v>1180</v>
      </c>
      <c r="E321" s="56" t="s">
        <v>1180</v>
      </c>
      <c r="F321" s="55">
        <v>-999</v>
      </c>
      <c r="G321" s="56" t="s">
        <v>1180</v>
      </c>
      <c r="H321" s="57">
        <v>1987.9739999999999</v>
      </c>
      <c r="I321" s="55">
        <v>-8.1</v>
      </c>
      <c r="J321" s="57">
        <v>176.8</v>
      </c>
      <c r="K321" s="55">
        <v>2.1</v>
      </c>
      <c r="L321" s="55" t="s">
        <v>1181</v>
      </c>
      <c r="M321" s="55" t="s">
        <v>1123</v>
      </c>
      <c r="N321" s="55" t="s">
        <v>147</v>
      </c>
      <c r="O321" s="55" t="s">
        <v>1081</v>
      </c>
      <c r="P321" s="55" t="s">
        <v>1082</v>
      </c>
      <c r="BA321" s="118"/>
      <c r="BB321" s="118"/>
      <c r="BC321" s="118"/>
      <c r="BD321" s="118"/>
      <c r="BE321" s="118"/>
      <c r="BF321" s="118"/>
      <c r="BG321" s="118"/>
    </row>
    <row r="322" spans="1:59" x14ac:dyDescent="0.3">
      <c r="A322" s="55" t="s">
        <v>1076</v>
      </c>
      <c r="B322" s="55" t="s">
        <v>1077</v>
      </c>
      <c r="C322" s="55">
        <v>54948</v>
      </c>
      <c r="D322" s="56" t="s">
        <v>1182</v>
      </c>
      <c r="E322" s="56" t="s">
        <v>1182</v>
      </c>
      <c r="F322" s="55">
        <v>-999</v>
      </c>
      <c r="G322" s="56" t="s">
        <v>1182</v>
      </c>
      <c r="H322" s="57">
        <v>1988.414</v>
      </c>
      <c r="I322" s="55">
        <v>-7.8</v>
      </c>
      <c r="J322" s="57">
        <v>173.4</v>
      </c>
      <c r="K322" s="55">
        <v>1.8</v>
      </c>
      <c r="L322" s="55" t="s">
        <v>1183</v>
      </c>
      <c r="M322" s="55" t="s">
        <v>1184</v>
      </c>
      <c r="N322" s="55" t="s">
        <v>147</v>
      </c>
      <c r="O322" s="55" t="s">
        <v>1081</v>
      </c>
      <c r="P322" s="55" t="s">
        <v>1082</v>
      </c>
      <c r="BA322" s="118"/>
      <c r="BB322" s="118"/>
      <c r="BC322" s="118"/>
      <c r="BD322" s="118"/>
      <c r="BE322" s="118"/>
      <c r="BF322" s="118"/>
      <c r="BG322" s="118"/>
    </row>
    <row r="323" spans="1:59" x14ac:dyDescent="0.3">
      <c r="A323" s="55" t="s">
        <v>1076</v>
      </c>
      <c r="B323" s="55" t="s">
        <v>1077</v>
      </c>
      <c r="C323" s="55">
        <v>52871</v>
      </c>
      <c r="D323" s="56" t="s">
        <v>1185</v>
      </c>
      <c r="E323" s="56" t="s">
        <v>1185</v>
      </c>
      <c r="F323" s="55">
        <v>-999</v>
      </c>
      <c r="G323" s="56" t="s">
        <v>1185</v>
      </c>
      <c r="H323" s="57">
        <v>1988.5039999999999</v>
      </c>
      <c r="I323" s="55">
        <v>-7.7</v>
      </c>
      <c r="J323" s="57">
        <v>172.1</v>
      </c>
      <c r="K323" s="55">
        <v>2.2999999999999998</v>
      </c>
      <c r="L323" s="55" t="s">
        <v>1186</v>
      </c>
      <c r="M323" s="55" t="s">
        <v>1187</v>
      </c>
      <c r="N323" s="55" t="s">
        <v>147</v>
      </c>
      <c r="O323" s="55" t="s">
        <v>1081</v>
      </c>
      <c r="P323" s="55" t="s">
        <v>1082</v>
      </c>
      <c r="BA323" s="118"/>
      <c r="BB323" s="118"/>
      <c r="BC323" s="118"/>
      <c r="BD323" s="118"/>
      <c r="BE323" s="118"/>
      <c r="BF323" s="118"/>
      <c r="BG323" s="118"/>
    </row>
    <row r="324" spans="1:59" x14ac:dyDescent="0.3">
      <c r="A324" s="55" t="s">
        <v>1076</v>
      </c>
      <c r="B324" s="55" t="s">
        <v>141</v>
      </c>
      <c r="C324" s="55">
        <v>7582</v>
      </c>
      <c r="D324" s="56" t="s">
        <v>1188</v>
      </c>
      <c r="E324" s="56" t="s">
        <v>1189</v>
      </c>
      <c r="F324" s="55">
        <v>14</v>
      </c>
      <c r="G324" s="56" t="s">
        <v>1190</v>
      </c>
      <c r="H324" s="57">
        <v>1988.537</v>
      </c>
      <c r="I324" s="55">
        <v>-25.4</v>
      </c>
      <c r="J324" s="57">
        <v>175.7</v>
      </c>
      <c r="K324" s="55">
        <v>6.4</v>
      </c>
      <c r="L324" s="55" t="s">
        <v>1191</v>
      </c>
      <c r="M324" s="55" t="s">
        <v>458</v>
      </c>
      <c r="N324" s="55" t="s">
        <v>158</v>
      </c>
      <c r="O324" s="55" t="s">
        <v>148</v>
      </c>
      <c r="P324" s="55" t="s">
        <v>149</v>
      </c>
      <c r="BA324" s="118"/>
      <c r="BB324" s="118"/>
      <c r="BC324" s="118"/>
      <c r="BD324" s="118"/>
      <c r="BE324" s="118"/>
      <c r="BF324" s="118"/>
      <c r="BG324" s="118"/>
    </row>
    <row r="325" spans="1:59" x14ac:dyDescent="0.3">
      <c r="A325" s="55" t="s">
        <v>1076</v>
      </c>
      <c r="B325" s="55" t="s">
        <v>141</v>
      </c>
      <c r="C325" s="55">
        <v>7583</v>
      </c>
      <c r="D325" s="56" t="s">
        <v>1192</v>
      </c>
      <c r="E325" s="56" t="s">
        <v>1193</v>
      </c>
      <c r="F325" s="55">
        <v>7</v>
      </c>
      <c r="G325" s="56" t="s">
        <v>1194</v>
      </c>
      <c r="H325" s="57">
        <v>1988.6220000000001</v>
      </c>
      <c r="I325" s="55">
        <v>-25.6</v>
      </c>
      <c r="J325" s="57">
        <v>176</v>
      </c>
      <c r="K325" s="55">
        <v>6.7</v>
      </c>
      <c r="L325" s="55" t="s">
        <v>1177</v>
      </c>
      <c r="M325" s="55" t="s">
        <v>954</v>
      </c>
      <c r="N325" s="55" t="s">
        <v>158</v>
      </c>
      <c r="O325" s="55" t="s">
        <v>148</v>
      </c>
      <c r="P325" s="55" t="s">
        <v>149</v>
      </c>
      <c r="BA325" s="118"/>
      <c r="BB325" s="118"/>
      <c r="BC325" s="118"/>
      <c r="BD325" s="118"/>
      <c r="BE325" s="118"/>
      <c r="BF325" s="118"/>
      <c r="BG325" s="118"/>
    </row>
    <row r="326" spans="1:59" x14ac:dyDescent="0.3">
      <c r="A326" s="55" t="s">
        <v>1076</v>
      </c>
      <c r="B326" s="55" t="s">
        <v>1077</v>
      </c>
      <c r="C326" s="55">
        <v>54956</v>
      </c>
      <c r="D326" s="56" t="s">
        <v>1195</v>
      </c>
      <c r="E326" s="56" t="s">
        <v>1195</v>
      </c>
      <c r="F326" s="55">
        <v>-999</v>
      </c>
      <c r="G326" s="56" t="s">
        <v>1195</v>
      </c>
      <c r="H326" s="57">
        <v>1988.6679999999999</v>
      </c>
      <c r="I326" s="55">
        <v>-7.5</v>
      </c>
      <c r="J326" s="57">
        <v>168</v>
      </c>
      <c r="K326" s="55">
        <v>1.9</v>
      </c>
      <c r="L326" s="55" t="s">
        <v>1196</v>
      </c>
      <c r="M326" s="55" t="s">
        <v>1197</v>
      </c>
      <c r="N326" s="55" t="s">
        <v>147</v>
      </c>
      <c r="O326" s="55" t="s">
        <v>1081</v>
      </c>
      <c r="P326" s="55" t="s">
        <v>1082</v>
      </c>
      <c r="BA326" s="118"/>
      <c r="BB326" s="118"/>
      <c r="BC326" s="118"/>
      <c r="BD326" s="118"/>
      <c r="BE326" s="118"/>
      <c r="BF326" s="118"/>
      <c r="BG326" s="118"/>
    </row>
    <row r="327" spans="1:59" x14ac:dyDescent="0.3">
      <c r="A327" s="55" t="s">
        <v>1076</v>
      </c>
      <c r="B327" s="55" t="s">
        <v>141</v>
      </c>
      <c r="C327" s="55">
        <v>7650</v>
      </c>
      <c r="D327" s="56" t="s">
        <v>1198</v>
      </c>
      <c r="E327" s="56" t="s">
        <v>1199</v>
      </c>
      <c r="F327" s="55">
        <v>7</v>
      </c>
      <c r="G327" s="56" t="s">
        <v>1200</v>
      </c>
      <c r="H327" s="57">
        <v>1988.7170000000001</v>
      </c>
      <c r="I327" s="55">
        <v>-26.5</v>
      </c>
      <c r="J327" s="57">
        <v>167.3</v>
      </c>
      <c r="K327" s="55">
        <v>5.9</v>
      </c>
      <c r="L327" s="55" t="s">
        <v>279</v>
      </c>
      <c r="M327" s="55" t="s">
        <v>340</v>
      </c>
      <c r="N327" s="55" t="s">
        <v>158</v>
      </c>
      <c r="O327" s="55" t="s">
        <v>148</v>
      </c>
      <c r="P327" s="55" t="s">
        <v>149</v>
      </c>
      <c r="BA327" s="118"/>
      <c r="BB327" s="118"/>
      <c r="BC327" s="118"/>
      <c r="BD327" s="118"/>
      <c r="BE327" s="118"/>
      <c r="BF327" s="118"/>
      <c r="BG327" s="118"/>
    </row>
    <row r="328" spans="1:59" x14ac:dyDescent="0.3">
      <c r="A328" s="55" t="s">
        <v>1076</v>
      </c>
      <c r="B328" s="55" t="s">
        <v>141</v>
      </c>
      <c r="C328" s="55">
        <v>7651</v>
      </c>
      <c r="D328" s="56" t="s">
        <v>1201</v>
      </c>
      <c r="E328" s="56" t="s">
        <v>1202</v>
      </c>
      <c r="F328" s="55">
        <v>6</v>
      </c>
      <c r="G328" s="56" t="s">
        <v>1203</v>
      </c>
      <c r="H328" s="57">
        <v>1988.81</v>
      </c>
      <c r="I328" s="55">
        <v>-26.3</v>
      </c>
      <c r="J328" s="57">
        <v>178.5</v>
      </c>
      <c r="K328" s="55">
        <v>7.9</v>
      </c>
      <c r="L328" s="55" t="s">
        <v>1204</v>
      </c>
      <c r="M328" s="55" t="s">
        <v>1205</v>
      </c>
      <c r="N328" s="55" t="s">
        <v>158</v>
      </c>
      <c r="O328" s="55" t="s">
        <v>148</v>
      </c>
      <c r="P328" s="55" t="s">
        <v>149</v>
      </c>
      <c r="BA328" s="118"/>
      <c r="BB328" s="118"/>
      <c r="BC328" s="118"/>
      <c r="BD328" s="118"/>
      <c r="BE328" s="118"/>
      <c r="BF328" s="118"/>
      <c r="BG328" s="118"/>
    </row>
    <row r="329" spans="1:59" x14ac:dyDescent="0.3">
      <c r="A329" s="55" t="s">
        <v>1076</v>
      </c>
      <c r="B329" s="55" t="s">
        <v>1077</v>
      </c>
      <c r="C329" s="55">
        <v>52870</v>
      </c>
      <c r="D329" s="56" t="s">
        <v>1206</v>
      </c>
      <c r="E329" s="56" t="s">
        <v>1206</v>
      </c>
      <c r="F329" s="55">
        <v>-999</v>
      </c>
      <c r="G329" s="56" t="s">
        <v>1206</v>
      </c>
      <c r="H329" s="57">
        <v>1988.8889999999999</v>
      </c>
      <c r="I329" s="55">
        <v>-7.8</v>
      </c>
      <c r="J329" s="57">
        <v>171.7</v>
      </c>
      <c r="K329" s="55">
        <v>2.2000000000000002</v>
      </c>
      <c r="L329" s="55" t="s">
        <v>1207</v>
      </c>
      <c r="M329" s="55" t="s">
        <v>1123</v>
      </c>
      <c r="N329" s="55" t="s">
        <v>147</v>
      </c>
      <c r="O329" s="55" t="s">
        <v>1081</v>
      </c>
      <c r="P329" s="55" t="s">
        <v>1082</v>
      </c>
      <c r="BA329" s="118"/>
      <c r="BB329" s="118"/>
      <c r="BC329" s="118"/>
      <c r="BD329" s="118"/>
      <c r="BE329" s="118"/>
      <c r="BF329" s="118"/>
      <c r="BG329" s="118"/>
    </row>
    <row r="330" spans="1:59" x14ac:dyDescent="0.3">
      <c r="A330" s="55" t="s">
        <v>1076</v>
      </c>
      <c r="B330" s="55" t="s">
        <v>141</v>
      </c>
      <c r="C330" s="55">
        <v>7816</v>
      </c>
      <c r="D330" s="56" t="s">
        <v>1208</v>
      </c>
      <c r="E330" s="56" t="s">
        <v>1209</v>
      </c>
      <c r="F330" s="55">
        <v>7</v>
      </c>
      <c r="G330" s="56" t="s">
        <v>1210</v>
      </c>
      <c r="H330" s="57">
        <v>1988.9</v>
      </c>
      <c r="I330" s="55">
        <v>-24.9</v>
      </c>
      <c r="J330" s="57">
        <v>178.7</v>
      </c>
      <c r="K330" s="55">
        <v>3.2</v>
      </c>
      <c r="L330" s="55" t="s">
        <v>1211</v>
      </c>
      <c r="M330" s="55" t="s">
        <v>1212</v>
      </c>
      <c r="N330" s="55" t="s">
        <v>158</v>
      </c>
      <c r="O330" s="55" t="s">
        <v>148</v>
      </c>
      <c r="P330" s="55" t="s">
        <v>149</v>
      </c>
      <c r="BA330" s="118"/>
      <c r="BB330" s="118"/>
      <c r="BC330" s="118"/>
      <c r="BD330" s="118"/>
      <c r="BE330" s="118"/>
      <c r="BF330" s="118"/>
      <c r="BG330" s="118"/>
    </row>
    <row r="331" spans="1:59" x14ac:dyDescent="0.3">
      <c r="A331" s="55" t="s">
        <v>1076</v>
      </c>
      <c r="B331" s="55" t="s">
        <v>141</v>
      </c>
      <c r="C331" s="55">
        <v>7817</v>
      </c>
      <c r="D331" s="56" t="s">
        <v>1213</v>
      </c>
      <c r="E331" s="56" t="s">
        <v>1214</v>
      </c>
      <c r="F331" s="55">
        <v>6</v>
      </c>
      <c r="G331" s="56" t="s">
        <v>1215</v>
      </c>
      <c r="H331" s="57">
        <v>1988.9580000000001</v>
      </c>
      <c r="I331" s="55">
        <v>-24.6</v>
      </c>
      <c r="J331" s="57">
        <v>169.4</v>
      </c>
      <c r="K331" s="55">
        <v>3.5</v>
      </c>
      <c r="L331" s="55" t="s">
        <v>1216</v>
      </c>
      <c r="M331" s="55" t="s">
        <v>1217</v>
      </c>
      <c r="N331" s="55" t="s">
        <v>158</v>
      </c>
      <c r="O331" s="55" t="s">
        <v>148</v>
      </c>
      <c r="P331" s="55" t="s">
        <v>149</v>
      </c>
      <c r="BA331" s="118"/>
      <c r="BB331" s="118"/>
      <c r="BC331" s="118"/>
      <c r="BD331" s="118"/>
      <c r="BE331" s="118"/>
      <c r="BF331" s="118"/>
      <c r="BG331" s="118"/>
    </row>
    <row r="332" spans="1:59" x14ac:dyDescent="0.3">
      <c r="A332" s="55" t="s">
        <v>1076</v>
      </c>
      <c r="B332" s="55" t="s">
        <v>141</v>
      </c>
      <c r="C332" s="55">
        <v>7818</v>
      </c>
      <c r="D332" s="56" t="s">
        <v>1218</v>
      </c>
      <c r="E332" s="56" t="s">
        <v>1219</v>
      </c>
      <c r="F332" s="55">
        <v>7</v>
      </c>
      <c r="G332" s="56" t="s">
        <v>1220</v>
      </c>
      <c r="H332" s="57">
        <v>1989.075</v>
      </c>
      <c r="I332" s="55">
        <v>-23.5</v>
      </c>
      <c r="J332" s="57">
        <v>175.7</v>
      </c>
      <c r="K332" s="55">
        <v>3.6</v>
      </c>
      <c r="L332" s="55" t="s">
        <v>1221</v>
      </c>
      <c r="M332" s="55" t="s">
        <v>1222</v>
      </c>
      <c r="N332" s="55" t="s">
        <v>158</v>
      </c>
      <c r="O332" s="55" t="s">
        <v>148</v>
      </c>
      <c r="P332" s="55" t="s">
        <v>149</v>
      </c>
      <c r="BA332" s="118"/>
      <c r="BB332" s="118"/>
      <c r="BC332" s="118"/>
      <c r="BD332" s="118"/>
      <c r="BE332" s="118"/>
      <c r="BF332" s="118"/>
      <c r="BG332" s="118"/>
    </row>
    <row r="333" spans="1:59" x14ac:dyDescent="0.3">
      <c r="A333" s="55" t="s">
        <v>1076</v>
      </c>
      <c r="B333" s="55" t="s">
        <v>141</v>
      </c>
      <c r="C333" s="55">
        <v>7819</v>
      </c>
      <c r="D333" s="56" t="s">
        <v>1223</v>
      </c>
      <c r="E333" s="56" t="s">
        <v>1224</v>
      </c>
      <c r="F333" s="55">
        <v>10</v>
      </c>
      <c r="G333" s="56" t="s">
        <v>1225</v>
      </c>
      <c r="H333" s="57">
        <v>1989.136</v>
      </c>
      <c r="I333" s="55">
        <v>-24.7</v>
      </c>
      <c r="J333" s="57">
        <v>167.5</v>
      </c>
      <c r="K333" s="55">
        <v>3.8</v>
      </c>
      <c r="L333" s="55" t="s">
        <v>1226</v>
      </c>
      <c r="M333" s="55" t="s">
        <v>196</v>
      </c>
      <c r="N333" s="55" t="s">
        <v>158</v>
      </c>
      <c r="O333" s="55" t="s">
        <v>148</v>
      </c>
      <c r="P333" s="55" t="s">
        <v>149</v>
      </c>
      <c r="BA333" s="118"/>
      <c r="BB333" s="118"/>
      <c r="BC333" s="118"/>
      <c r="BD333" s="118"/>
      <c r="BE333" s="118"/>
      <c r="BF333" s="118"/>
      <c r="BG333" s="118"/>
    </row>
    <row r="334" spans="1:59" x14ac:dyDescent="0.3">
      <c r="A334" s="55" t="s">
        <v>1076</v>
      </c>
      <c r="B334" s="55" t="s">
        <v>1077</v>
      </c>
      <c r="C334" s="55">
        <v>54957</v>
      </c>
      <c r="D334" s="56" t="s">
        <v>1224</v>
      </c>
      <c r="E334" s="56" t="s">
        <v>1224</v>
      </c>
      <c r="F334" s="55">
        <v>-999</v>
      </c>
      <c r="G334" s="56" t="s">
        <v>1224</v>
      </c>
      <c r="H334" s="57">
        <v>1989.1489999999999</v>
      </c>
      <c r="I334" s="55">
        <v>-7.7</v>
      </c>
      <c r="J334" s="57">
        <v>162.4</v>
      </c>
      <c r="K334" s="55">
        <v>1.8</v>
      </c>
      <c r="L334" s="55" t="s">
        <v>1227</v>
      </c>
      <c r="M334" s="55" t="s">
        <v>1184</v>
      </c>
      <c r="N334" s="55" t="s">
        <v>147</v>
      </c>
      <c r="O334" s="55" t="s">
        <v>1081</v>
      </c>
      <c r="P334" s="55" t="s">
        <v>1082</v>
      </c>
      <c r="BA334" s="118"/>
      <c r="BB334" s="118"/>
      <c r="BC334" s="118"/>
      <c r="BD334" s="118"/>
      <c r="BE334" s="118"/>
      <c r="BF334" s="118"/>
      <c r="BG334" s="118"/>
    </row>
    <row r="335" spans="1:59" x14ac:dyDescent="0.3">
      <c r="A335" s="55" t="s">
        <v>1076</v>
      </c>
      <c r="B335" s="55" t="s">
        <v>1077</v>
      </c>
      <c r="C335" s="55">
        <v>56744</v>
      </c>
      <c r="D335" s="56" t="s">
        <v>1228</v>
      </c>
      <c r="E335" s="56" t="s">
        <v>1228</v>
      </c>
      <c r="F335" s="55">
        <v>-999</v>
      </c>
      <c r="G335" s="56" t="s">
        <v>1228</v>
      </c>
      <c r="H335" s="57">
        <v>1989.2529999999999</v>
      </c>
      <c r="I335" s="55">
        <v>-8</v>
      </c>
      <c r="J335" s="57">
        <v>164.7</v>
      </c>
      <c r="K335" s="55">
        <v>2</v>
      </c>
      <c r="L335" s="55" t="s">
        <v>1229</v>
      </c>
      <c r="M335" s="55" t="s">
        <v>1080</v>
      </c>
      <c r="N335" s="55" t="s">
        <v>147</v>
      </c>
      <c r="O335" s="55" t="s">
        <v>1081</v>
      </c>
      <c r="P335" s="55" t="s">
        <v>1082</v>
      </c>
      <c r="BA335" s="118"/>
      <c r="BB335" s="118"/>
      <c r="BC335" s="118"/>
      <c r="BD335" s="118"/>
      <c r="BE335" s="118"/>
      <c r="BF335" s="118"/>
      <c r="BG335" s="118"/>
    </row>
    <row r="336" spans="1:59" x14ac:dyDescent="0.3">
      <c r="A336" s="55" t="s">
        <v>1076</v>
      </c>
      <c r="B336" s="55" t="s">
        <v>141</v>
      </c>
      <c r="C336" s="55">
        <v>7821</v>
      </c>
      <c r="D336" s="56" t="s">
        <v>1230</v>
      </c>
      <c r="E336" s="56" t="s">
        <v>1231</v>
      </c>
      <c r="F336" s="55">
        <v>8</v>
      </c>
      <c r="G336" s="56" t="s">
        <v>1232</v>
      </c>
      <c r="H336" s="57">
        <v>1989.385</v>
      </c>
      <c r="I336" s="55">
        <v>-25</v>
      </c>
      <c r="J336" s="57">
        <v>163</v>
      </c>
      <c r="K336" s="55">
        <v>3.5</v>
      </c>
      <c r="L336" s="55" t="s">
        <v>1233</v>
      </c>
      <c r="M336" s="55" t="s">
        <v>1217</v>
      </c>
      <c r="N336" s="55" t="s">
        <v>158</v>
      </c>
      <c r="O336" s="55" t="s">
        <v>148</v>
      </c>
      <c r="P336" s="55" t="s">
        <v>149</v>
      </c>
      <c r="BA336" s="118"/>
      <c r="BB336" s="118"/>
      <c r="BC336" s="118"/>
      <c r="BD336" s="118"/>
      <c r="BE336" s="118"/>
      <c r="BF336" s="118"/>
      <c r="BG336" s="118"/>
    </row>
    <row r="337" spans="1:59" x14ac:dyDescent="0.3">
      <c r="A337" s="55" t="s">
        <v>1076</v>
      </c>
      <c r="B337" s="55" t="s">
        <v>1077</v>
      </c>
      <c r="C337" s="55">
        <v>54958</v>
      </c>
      <c r="D337" s="56" t="s">
        <v>1231</v>
      </c>
      <c r="E337" s="56" t="s">
        <v>1231</v>
      </c>
      <c r="F337" s="55">
        <v>-999</v>
      </c>
      <c r="G337" s="56" t="s">
        <v>1231</v>
      </c>
      <c r="H337" s="57">
        <v>1989.396</v>
      </c>
      <c r="I337" s="55">
        <v>-7.7</v>
      </c>
      <c r="J337" s="57">
        <v>160.6</v>
      </c>
      <c r="K337" s="55">
        <v>1.8</v>
      </c>
      <c r="L337" s="55" t="s">
        <v>1234</v>
      </c>
      <c r="M337" s="55" t="s">
        <v>1184</v>
      </c>
      <c r="N337" s="55" t="s">
        <v>147</v>
      </c>
      <c r="O337" s="55" t="s">
        <v>1081</v>
      </c>
      <c r="P337" s="55" t="s">
        <v>1082</v>
      </c>
      <c r="BA337" s="118"/>
      <c r="BB337" s="118"/>
      <c r="BC337" s="118"/>
      <c r="BD337" s="118"/>
      <c r="BE337" s="118"/>
      <c r="BF337" s="118"/>
      <c r="BG337" s="118"/>
    </row>
    <row r="338" spans="1:59" x14ac:dyDescent="0.3">
      <c r="A338" s="55" t="s">
        <v>1076</v>
      </c>
      <c r="B338" s="55" t="s">
        <v>141</v>
      </c>
      <c r="C338" s="55">
        <v>7822</v>
      </c>
      <c r="D338" s="56" t="s">
        <v>1235</v>
      </c>
      <c r="E338" s="56" t="s">
        <v>1236</v>
      </c>
      <c r="F338" s="55">
        <v>7</v>
      </c>
      <c r="G338" s="56" t="s">
        <v>1237</v>
      </c>
      <c r="H338" s="57">
        <v>1989.4780000000001</v>
      </c>
      <c r="I338" s="55">
        <v>-24.8</v>
      </c>
      <c r="J338" s="57">
        <v>164.7</v>
      </c>
      <c r="K338" s="55">
        <v>3.5</v>
      </c>
      <c r="L338" s="55" t="s">
        <v>1238</v>
      </c>
      <c r="M338" s="55" t="s">
        <v>1217</v>
      </c>
      <c r="N338" s="55" t="s">
        <v>158</v>
      </c>
      <c r="O338" s="55" t="s">
        <v>148</v>
      </c>
      <c r="P338" s="55" t="s">
        <v>149</v>
      </c>
      <c r="BA338" s="118"/>
      <c r="BB338" s="118"/>
      <c r="BC338" s="118"/>
      <c r="BD338" s="118"/>
      <c r="BE338" s="118"/>
      <c r="BF338" s="118"/>
      <c r="BG338" s="118"/>
    </row>
    <row r="339" spans="1:59" x14ac:dyDescent="0.3">
      <c r="A339" s="55" t="s">
        <v>1076</v>
      </c>
      <c r="B339" s="55" t="s">
        <v>1077</v>
      </c>
      <c r="C339" s="55">
        <v>54959</v>
      </c>
      <c r="D339" s="56" t="s">
        <v>1239</v>
      </c>
      <c r="E339" s="56" t="s">
        <v>1239</v>
      </c>
      <c r="F339" s="55">
        <v>-999</v>
      </c>
      <c r="G339" s="56" t="s">
        <v>1239</v>
      </c>
      <c r="H339" s="57">
        <v>1989.549</v>
      </c>
      <c r="I339" s="55">
        <v>-7.7</v>
      </c>
      <c r="J339" s="57">
        <v>160.69999999999999</v>
      </c>
      <c r="K339" s="55">
        <v>1.8</v>
      </c>
      <c r="L339" s="55" t="s">
        <v>1240</v>
      </c>
      <c r="M339" s="55" t="s">
        <v>1184</v>
      </c>
      <c r="N339" s="55" t="s">
        <v>147</v>
      </c>
      <c r="O339" s="55" t="s">
        <v>1081</v>
      </c>
      <c r="P339" s="55" t="s">
        <v>1082</v>
      </c>
      <c r="BA339" s="118"/>
      <c r="BB339" s="118"/>
      <c r="BC339" s="118"/>
      <c r="BD339" s="118"/>
      <c r="BE339" s="118"/>
      <c r="BF339" s="118"/>
      <c r="BG339" s="118"/>
    </row>
    <row r="340" spans="1:59" x14ac:dyDescent="0.3">
      <c r="A340" s="55" t="s">
        <v>1076</v>
      </c>
      <c r="B340" s="55" t="s">
        <v>141</v>
      </c>
      <c r="C340" s="55">
        <v>7823</v>
      </c>
      <c r="D340" s="56" t="s">
        <v>1241</v>
      </c>
      <c r="E340" s="56" t="s">
        <v>1242</v>
      </c>
      <c r="F340" s="55">
        <v>12</v>
      </c>
      <c r="G340" s="56" t="s">
        <v>1243</v>
      </c>
      <c r="H340" s="57">
        <v>1989.588</v>
      </c>
      <c r="I340" s="55">
        <v>-22.5</v>
      </c>
      <c r="J340" s="57">
        <v>164.8</v>
      </c>
      <c r="K340" s="55">
        <v>3.8</v>
      </c>
      <c r="L340" s="55" t="s">
        <v>1244</v>
      </c>
      <c r="M340" s="55" t="s">
        <v>196</v>
      </c>
      <c r="N340" s="55" t="s">
        <v>158</v>
      </c>
      <c r="O340" s="55" t="s">
        <v>148</v>
      </c>
      <c r="P340" s="55" t="s">
        <v>149</v>
      </c>
      <c r="BA340" s="118"/>
      <c r="BB340" s="118"/>
      <c r="BC340" s="118"/>
      <c r="BD340" s="118"/>
      <c r="BE340" s="118"/>
      <c r="BF340" s="118"/>
      <c r="BG340" s="118"/>
    </row>
    <row r="341" spans="1:59" x14ac:dyDescent="0.3">
      <c r="A341" s="55" t="s">
        <v>1076</v>
      </c>
      <c r="B341" s="55" t="s">
        <v>141</v>
      </c>
      <c r="C341" s="55">
        <v>7824</v>
      </c>
      <c r="D341" s="56" t="s">
        <v>1245</v>
      </c>
      <c r="E341" s="56" t="s">
        <v>1246</v>
      </c>
      <c r="F341" s="55">
        <v>10</v>
      </c>
      <c r="G341" s="56" t="s">
        <v>1247</v>
      </c>
      <c r="H341" s="57">
        <v>1989.6510000000001</v>
      </c>
      <c r="I341" s="55">
        <v>-24.2</v>
      </c>
      <c r="J341" s="57">
        <v>160.6</v>
      </c>
      <c r="K341" s="55">
        <v>3.8</v>
      </c>
      <c r="L341" s="55" t="s">
        <v>1240</v>
      </c>
      <c r="M341" s="55" t="s">
        <v>196</v>
      </c>
      <c r="N341" s="55" t="s">
        <v>158</v>
      </c>
      <c r="O341" s="55" t="s">
        <v>148</v>
      </c>
      <c r="P341" s="55" t="s">
        <v>149</v>
      </c>
      <c r="BA341" s="118"/>
      <c r="BB341" s="118"/>
      <c r="BC341" s="118"/>
      <c r="BD341" s="118"/>
      <c r="BE341" s="118"/>
      <c r="BF341" s="118"/>
      <c r="BG341" s="118"/>
    </row>
    <row r="342" spans="1:59" x14ac:dyDescent="0.3">
      <c r="A342" s="55" t="s">
        <v>1076</v>
      </c>
      <c r="B342" s="55" t="s">
        <v>141</v>
      </c>
      <c r="C342" s="55">
        <v>7825</v>
      </c>
      <c r="D342" s="56" t="s">
        <v>1248</v>
      </c>
      <c r="E342" s="56" t="s">
        <v>1249</v>
      </c>
      <c r="F342" s="55">
        <v>13</v>
      </c>
      <c r="G342" s="56" t="s">
        <v>1250</v>
      </c>
      <c r="H342" s="57">
        <v>1989.7380000000001</v>
      </c>
      <c r="I342" s="55">
        <v>-17.8</v>
      </c>
      <c r="J342" s="57">
        <v>145.9</v>
      </c>
      <c r="K342" s="55">
        <v>3.7</v>
      </c>
      <c r="L342" s="55" t="s">
        <v>271</v>
      </c>
      <c r="M342" s="55" t="s">
        <v>1251</v>
      </c>
      <c r="N342" s="55" t="s">
        <v>158</v>
      </c>
      <c r="O342" s="55" t="s">
        <v>148</v>
      </c>
      <c r="P342" s="55" t="s">
        <v>149</v>
      </c>
      <c r="BA342" s="118"/>
      <c r="BB342" s="118"/>
      <c r="BC342" s="118"/>
      <c r="BD342" s="118"/>
      <c r="BE342" s="118"/>
      <c r="BF342" s="118"/>
      <c r="BG342" s="118"/>
    </row>
    <row r="343" spans="1:59" x14ac:dyDescent="0.3">
      <c r="A343" s="55" t="s">
        <v>1076</v>
      </c>
      <c r="B343" s="55" t="s">
        <v>1077</v>
      </c>
      <c r="C343" s="55">
        <v>56745</v>
      </c>
      <c r="D343" s="56" t="s">
        <v>1252</v>
      </c>
      <c r="E343" s="56" t="s">
        <v>1252</v>
      </c>
      <c r="F343" s="55">
        <v>-999</v>
      </c>
      <c r="G343" s="56" t="s">
        <v>1252</v>
      </c>
      <c r="H343" s="57">
        <v>1989.76</v>
      </c>
      <c r="I343" s="55">
        <v>-8.1</v>
      </c>
      <c r="J343" s="57">
        <v>156</v>
      </c>
      <c r="K343" s="55">
        <v>1.9</v>
      </c>
      <c r="L343" s="55" t="s">
        <v>1253</v>
      </c>
      <c r="M343" s="55" t="s">
        <v>1080</v>
      </c>
      <c r="N343" s="55" t="s">
        <v>147</v>
      </c>
      <c r="O343" s="55" t="s">
        <v>1081</v>
      </c>
      <c r="P343" s="55" t="s">
        <v>1082</v>
      </c>
      <c r="BA343" s="118"/>
      <c r="BB343" s="118"/>
      <c r="BC343" s="118"/>
      <c r="BD343" s="118"/>
      <c r="BE343" s="118"/>
      <c r="BF343" s="118"/>
      <c r="BG343" s="118"/>
    </row>
    <row r="344" spans="1:59" x14ac:dyDescent="0.3">
      <c r="A344" s="55" t="s">
        <v>1076</v>
      </c>
      <c r="B344" s="55" t="s">
        <v>1077</v>
      </c>
      <c r="C344" s="55">
        <v>54960</v>
      </c>
      <c r="D344" s="56" t="s">
        <v>1254</v>
      </c>
      <c r="E344" s="56" t="s">
        <v>1254</v>
      </c>
      <c r="F344" s="55">
        <v>-999</v>
      </c>
      <c r="G344" s="56" t="s">
        <v>1254</v>
      </c>
      <c r="H344" s="57">
        <v>1989.796</v>
      </c>
      <c r="I344" s="55">
        <v>-1000</v>
      </c>
      <c r="J344" s="57">
        <v>156.6</v>
      </c>
      <c r="K344" s="55">
        <v>1.8</v>
      </c>
      <c r="L344" s="55" t="s">
        <v>1255</v>
      </c>
      <c r="M344" s="55" t="s">
        <v>1184</v>
      </c>
      <c r="N344" s="55" t="s">
        <v>147</v>
      </c>
      <c r="O344" s="55" t="s">
        <v>1081</v>
      </c>
      <c r="P344" s="55" t="s">
        <v>1082</v>
      </c>
      <c r="BA344" s="118"/>
      <c r="BB344" s="118"/>
      <c r="BC344" s="118"/>
      <c r="BD344" s="118"/>
      <c r="BE344" s="118"/>
      <c r="BF344" s="118"/>
      <c r="BG344" s="118"/>
    </row>
    <row r="345" spans="1:59" x14ac:dyDescent="0.3">
      <c r="A345" s="55" t="s">
        <v>1076</v>
      </c>
      <c r="B345" s="55" t="s">
        <v>1077</v>
      </c>
      <c r="C345" s="55">
        <v>56746</v>
      </c>
      <c r="D345" s="56" t="s">
        <v>1256</v>
      </c>
      <c r="E345" s="56" t="s">
        <v>1256</v>
      </c>
      <c r="F345" s="55">
        <v>-999</v>
      </c>
      <c r="G345" s="56" t="s">
        <v>1256</v>
      </c>
      <c r="H345" s="57">
        <v>1989.9059999999999</v>
      </c>
      <c r="I345" s="55">
        <v>-8.1</v>
      </c>
      <c r="J345" s="57">
        <v>156.1</v>
      </c>
      <c r="K345" s="55">
        <v>2</v>
      </c>
      <c r="L345" s="55" t="s">
        <v>1257</v>
      </c>
      <c r="M345" s="55" t="s">
        <v>1080</v>
      </c>
      <c r="N345" s="55" t="s">
        <v>147</v>
      </c>
      <c r="O345" s="55" t="s">
        <v>1081</v>
      </c>
      <c r="P345" s="55" t="s">
        <v>1082</v>
      </c>
      <c r="BA345" s="118"/>
      <c r="BB345" s="118"/>
      <c r="BC345" s="118"/>
      <c r="BD345" s="118"/>
      <c r="BE345" s="118"/>
      <c r="BF345" s="118"/>
      <c r="BG345" s="118"/>
    </row>
    <row r="346" spans="1:59" x14ac:dyDescent="0.3">
      <c r="A346" s="55" t="s">
        <v>1076</v>
      </c>
      <c r="B346" s="55" t="s">
        <v>141</v>
      </c>
      <c r="C346" s="55">
        <v>7827</v>
      </c>
      <c r="D346" s="56" t="s">
        <v>1258</v>
      </c>
      <c r="E346" s="56" t="s">
        <v>1259</v>
      </c>
      <c r="F346" s="55">
        <v>11</v>
      </c>
      <c r="G346" s="56" t="s">
        <v>1260</v>
      </c>
      <c r="H346" s="57">
        <v>1989.9469999999999</v>
      </c>
      <c r="I346" s="55">
        <v>-24.8</v>
      </c>
      <c r="J346" s="57">
        <v>161.19999999999999</v>
      </c>
      <c r="K346" s="55">
        <v>3.8</v>
      </c>
      <c r="L346" s="55" t="s">
        <v>1261</v>
      </c>
      <c r="M346" s="55" t="s">
        <v>196</v>
      </c>
      <c r="N346" s="55" t="s">
        <v>158</v>
      </c>
      <c r="O346" s="55" t="s">
        <v>148</v>
      </c>
      <c r="P346" s="55" t="s">
        <v>149</v>
      </c>
      <c r="BA346" s="118"/>
      <c r="BB346" s="118"/>
      <c r="BC346" s="118"/>
      <c r="BD346" s="118"/>
      <c r="BE346" s="118"/>
      <c r="BF346" s="118"/>
      <c r="BG346" s="118"/>
    </row>
    <row r="347" spans="1:59" x14ac:dyDescent="0.3">
      <c r="A347" s="55" t="s">
        <v>1076</v>
      </c>
      <c r="B347" s="55" t="s">
        <v>1077</v>
      </c>
      <c r="C347" s="55">
        <v>52872</v>
      </c>
      <c r="D347" s="56" t="s">
        <v>1259</v>
      </c>
      <c r="E347" s="56" t="s">
        <v>1259</v>
      </c>
      <c r="F347" s="55">
        <v>-999</v>
      </c>
      <c r="G347" s="56" t="s">
        <v>1259</v>
      </c>
      <c r="H347" s="57">
        <v>1989.963</v>
      </c>
      <c r="I347" s="55">
        <v>-7.8</v>
      </c>
      <c r="J347" s="57">
        <v>154.30000000000001</v>
      </c>
      <c r="K347" s="55">
        <v>2</v>
      </c>
      <c r="L347" s="55" t="s">
        <v>1262</v>
      </c>
      <c r="M347" s="55" t="s">
        <v>1080</v>
      </c>
      <c r="N347" s="55" t="s">
        <v>147</v>
      </c>
      <c r="O347" s="55" t="s">
        <v>1081</v>
      </c>
      <c r="P347" s="55" t="s">
        <v>1082</v>
      </c>
      <c r="BA347" s="118"/>
      <c r="BB347" s="118"/>
      <c r="BC347" s="118"/>
      <c r="BD347" s="118"/>
      <c r="BE347" s="118"/>
      <c r="BF347" s="118"/>
      <c r="BG347" s="118"/>
    </row>
    <row r="348" spans="1:59" x14ac:dyDescent="0.3">
      <c r="A348" s="55" t="s">
        <v>1076</v>
      </c>
      <c r="B348" s="55" t="s">
        <v>141</v>
      </c>
      <c r="C348" s="55">
        <v>7828</v>
      </c>
      <c r="D348" s="56" t="s">
        <v>1263</v>
      </c>
      <c r="E348" s="56" t="s">
        <v>1264</v>
      </c>
      <c r="F348" s="55">
        <v>9</v>
      </c>
      <c r="G348" s="56" t="s">
        <v>1265</v>
      </c>
      <c r="H348" s="57">
        <v>1990.0530000000001</v>
      </c>
      <c r="I348" s="55">
        <v>-24.5</v>
      </c>
      <c r="J348" s="57">
        <v>154.1</v>
      </c>
      <c r="K348" s="55">
        <v>3.9</v>
      </c>
      <c r="L348" s="55" t="s">
        <v>1266</v>
      </c>
      <c r="M348" s="55" t="s">
        <v>168</v>
      </c>
      <c r="N348" s="55" t="s">
        <v>158</v>
      </c>
      <c r="O348" s="55" t="s">
        <v>148</v>
      </c>
      <c r="P348" s="55" t="s">
        <v>149</v>
      </c>
      <c r="BA348" s="118"/>
      <c r="BB348" s="118"/>
      <c r="BC348" s="118"/>
      <c r="BD348" s="118"/>
      <c r="BE348" s="118"/>
      <c r="BF348" s="118"/>
      <c r="BG348" s="118"/>
    </row>
    <row r="349" spans="1:59" x14ac:dyDescent="0.3">
      <c r="A349" s="55" t="s">
        <v>1076</v>
      </c>
      <c r="B349" s="55" t="s">
        <v>1077</v>
      </c>
      <c r="C349" s="55">
        <v>56747</v>
      </c>
      <c r="D349" s="56" t="s">
        <v>1267</v>
      </c>
      <c r="E349" s="56" t="s">
        <v>1267</v>
      </c>
      <c r="F349" s="55">
        <v>-999</v>
      </c>
      <c r="G349" s="56" t="s">
        <v>1267</v>
      </c>
      <c r="H349" s="57">
        <v>1990.0640000000001</v>
      </c>
      <c r="I349" s="55">
        <v>-8</v>
      </c>
      <c r="J349" s="57">
        <v>159</v>
      </c>
      <c r="K349" s="55">
        <v>2</v>
      </c>
      <c r="L349" s="55" t="s">
        <v>1268</v>
      </c>
      <c r="M349" s="55" t="s">
        <v>1080</v>
      </c>
      <c r="N349" s="55" t="s">
        <v>147</v>
      </c>
      <c r="O349" s="55" t="s">
        <v>1081</v>
      </c>
      <c r="P349" s="55" t="s">
        <v>1082</v>
      </c>
    </row>
    <row r="350" spans="1:59" x14ac:dyDescent="0.3">
      <c r="A350" s="55" t="s">
        <v>1076</v>
      </c>
      <c r="B350" s="55" t="s">
        <v>1077</v>
      </c>
      <c r="C350" s="55">
        <v>54949</v>
      </c>
      <c r="D350" s="56" t="s">
        <v>1269</v>
      </c>
      <c r="E350" s="56" t="s">
        <v>1269</v>
      </c>
      <c r="F350" s="55">
        <v>-999</v>
      </c>
      <c r="G350" s="56" t="s">
        <v>1269</v>
      </c>
      <c r="H350" s="57">
        <v>1990.1990000000001</v>
      </c>
      <c r="I350" s="55">
        <v>-7.8</v>
      </c>
      <c r="J350" s="57">
        <v>154.5</v>
      </c>
      <c r="K350" s="55">
        <v>1.8</v>
      </c>
      <c r="L350" s="55" t="s">
        <v>1270</v>
      </c>
      <c r="M350" s="55" t="s">
        <v>1197</v>
      </c>
      <c r="N350" s="55" t="s">
        <v>147</v>
      </c>
      <c r="O350" s="55" t="s">
        <v>1081</v>
      </c>
      <c r="P350" s="55" t="s">
        <v>1082</v>
      </c>
    </row>
    <row r="351" spans="1:59" x14ac:dyDescent="0.3">
      <c r="A351" s="55" t="s">
        <v>1076</v>
      </c>
      <c r="B351" s="55" t="s">
        <v>1077</v>
      </c>
      <c r="C351" s="55">
        <v>56748</v>
      </c>
      <c r="D351" s="56" t="s">
        <v>1271</v>
      </c>
      <c r="E351" s="56" t="s">
        <v>1271</v>
      </c>
      <c r="F351" s="55">
        <v>-999</v>
      </c>
      <c r="G351" s="56" t="s">
        <v>1271</v>
      </c>
      <c r="H351" s="57">
        <v>1990.4290000000001</v>
      </c>
      <c r="I351" s="55">
        <v>-8.1</v>
      </c>
      <c r="J351" s="57">
        <v>148.80000000000001</v>
      </c>
      <c r="K351" s="55">
        <v>1.9</v>
      </c>
      <c r="L351" s="55" t="s">
        <v>1272</v>
      </c>
      <c r="M351" s="55" t="s">
        <v>1197</v>
      </c>
      <c r="N351" s="55" t="s">
        <v>147</v>
      </c>
      <c r="O351" s="55" t="s">
        <v>1081</v>
      </c>
      <c r="P351" s="55" t="s">
        <v>1082</v>
      </c>
    </row>
    <row r="352" spans="1:59" x14ac:dyDescent="0.3">
      <c r="A352" s="55" t="s">
        <v>1076</v>
      </c>
      <c r="B352" s="55" t="s">
        <v>1077</v>
      </c>
      <c r="C352" s="55">
        <v>56749</v>
      </c>
      <c r="D352" s="56" t="s">
        <v>1273</v>
      </c>
      <c r="E352" s="56" t="s">
        <v>1273</v>
      </c>
      <c r="F352" s="55">
        <v>-999</v>
      </c>
      <c r="G352" s="56" t="s">
        <v>1273</v>
      </c>
      <c r="H352" s="57">
        <v>1990.684</v>
      </c>
      <c r="I352" s="55">
        <v>-8.1</v>
      </c>
      <c r="J352" s="57">
        <v>147.30000000000001</v>
      </c>
      <c r="K352" s="55">
        <v>1.9</v>
      </c>
      <c r="L352" s="55" t="s">
        <v>1274</v>
      </c>
      <c r="M352" s="55" t="s">
        <v>1197</v>
      </c>
      <c r="N352" s="55" t="s">
        <v>147</v>
      </c>
      <c r="O352" s="55" t="s">
        <v>1081</v>
      </c>
      <c r="P352" s="55" t="s">
        <v>1082</v>
      </c>
    </row>
    <row r="353" spans="1:16" x14ac:dyDescent="0.3">
      <c r="A353" s="55" t="s">
        <v>1076</v>
      </c>
      <c r="B353" s="55" t="s">
        <v>1077</v>
      </c>
      <c r="C353" s="55">
        <v>54950</v>
      </c>
      <c r="D353" s="56" t="s">
        <v>1275</v>
      </c>
      <c r="E353" s="56" t="s">
        <v>1275</v>
      </c>
      <c r="F353" s="55">
        <v>-999</v>
      </c>
      <c r="G353" s="56" t="s">
        <v>1275</v>
      </c>
      <c r="H353" s="57">
        <v>1990.73</v>
      </c>
      <c r="I353" s="55">
        <v>-7.8</v>
      </c>
      <c r="J353" s="57">
        <v>149.19999999999999</v>
      </c>
      <c r="K353" s="55">
        <v>1.8</v>
      </c>
      <c r="L353" s="55" t="s">
        <v>1276</v>
      </c>
      <c r="M353" s="55" t="s">
        <v>1184</v>
      </c>
      <c r="N353" s="55" t="s">
        <v>147</v>
      </c>
      <c r="O353" s="55" t="s">
        <v>1081</v>
      </c>
      <c r="P353" s="55" t="s">
        <v>1082</v>
      </c>
    </row>
    <row r="354" spans="1:16" x14ac:dyDescent="0.3">
      <c r="A354" s="55" t="s">
        <v>1076</v>
      </c>
      <c r="B354" s="55" t="s">
        <v>1077</v>
      </c>
      <c r="C354" s="55">
        <v>54951</v>
      </c>
      <c r="D354" s="56" t="s">
        <v>1277</v>
      </c>
      <c r="E354" s="56" t="s">
        <v>1277</v>
      </c>
      <c r="F354" s="55">
        <v>-999</v>
      </c>
      <c r="G354" s="56" t="s">
        <v>1277</v>
      </c>
      <c r="H354" s="57">
        <v>1990.886</v>
      </c>
      <c r="I354" s="55">
        <v>-7.8</v>
      </c>
      <c r="J354" s="57">
        <v>148.19999999999999</v>
      </c>
      <c r="K354" s="55">
        <v>1.9</v>
      </c>
      <c r="L354" s="55" t="s">
        <v>1278</v>
      </c>
      <c r="M354" s="55" t="s">
        <v>1197</v>
      </c>
      <c r="N354" s="55" t="s">
        <v>147</v>
      </c>
      <c r="O354" s="55" t="s">
        <v>1081</v>
      </c>
      <c r="P354" s="55" t="s">
        <v>1082</v>
      </c>
    </row>
    <row r="355" spans="1:16" x14ac:dyDescent="0.3">
      <c r="A355" s="55" t="s">
        <v>1076</v>
      </c>
      <c r="B355" s="55" t="s">
        <v>1077</v>
      </c>
      <c r="C355" s="55">
        <v>56751</v>
      </c>
      <c r="D355" s="56" t="s">
        <v>1279</v>
      </c>
      <c r="E355" s="56" t="s">
        <v>1279</v>
      </c>
      <c r="F355" s="55">
        <v>-999</v>
      </c>
      <c r="G355" s="56" t="s">
        <v>1279</v>
      </c>
      <c r="H355" s="57">
        <v>1990.99</v>
      </c>
      <c r="I355" s="55">
        <v>-8</v>
      </c>
      <c r="J355" s="57">
        <v>148.19999999999999</v>
      </c>
      <c r="K355" s="55">
        <v>1.9</v>
      </c>
      <c r="L355" s="55" t="s">
        <v>1278</v>
      </c>
      <c r="M355" s="55" t="s">
        <v>1080</v>
      </c>
      <c r="N355" s="55" t="s">
        <v>147</v>
      </c>
      <c r="O355" s="55" t="s">
        <v>1081</v>
      </c>
      <c r="P355" s="55" t="s">
        <v>1082</v>
      </c>
    </row>
    <row r="356" spans="1:16" x14ac:dyDescent="0.3">
      <c r="A356" s="55" t="s">
        <v>1076</v>
      </c>
      <c r="B356" s="55" t="s">
        <v>1077</v>
      </c>
      <c r="C356" s="55">
        <v>54952</v>
      </c>
      <c r="D356" s="56" t="s">
        <v>1280</v>
      </c>
      <c r="E356" s="56" t="s">
        <v>1280</v>
      </c>
      <c r="F356" s="55">
        <v>-999</v>
      </c>
      <c r="G356" s="56" t="s">
        <v>1280</v>
      </c>
      <c r="H356" s="57">
        <v>1991.0450000000001</v>
      </c>
      <c r="I356" s="55">
        <v>-7.8</v>
      </c>
      <c r="J356" s="57">
        <v>148.80000000000001</v>
      </c>
      <c r="K356" s="55">
        <v>1.8</v>
      </c>
      <c r="L356" s="55" t="s">
        <v>1272</v>
      </c>
      <c r="M356" s="55" t="s">
        <v>1184</v>
      </c>
      <c r="N356" s="55" t="s">
        <v>147</v>
      </c>
      <c r="O356" s="55" t="s">
        <v>1081</v>
      </c>
      <c r="P356" s="55" t="s">
        <v>1082</v>
      </c>
    </row>
    <row r="357" spans="1:16" x14ac:dyDescent="0.3">
      <c r="A357" s="55" t="s">
        <v>1076</v>
      </c>
      <c r="B357" s="55" t="s">
        <v>1077</v>
      </c>
      <c r="C357" s="55">
        <v>56752</v>
      </c>
      <c r="D357" s="56" t="s">
        <v>1281</v>
      </c>
      <c r="E357" s="56" t="s">
        <v>1281</v>
      </c>
      <c r="F357" s="55">
        <v>-999</v>
      </c>
      <c r="G357" s="56" t="s">
        <v>1281</v>
      </c>
      <c r="H357" s="57">
        <v>1991.136</v>
      </c>
      <c r="I357" s="55">
        <v>-8</v>
      </c>
      <c r="J357" s="57">
        <v>140.80000000000001</v>
      </c>
      <c r="K357" s="55">
        <v>1.9</v>
      </c>
      <c r="L357" s="55" t="s">
        <v>1282</v>
      </c>
      <c r="M357" s="55" t="s">
        <v>1197</v>
      </c>
      <c r="N357" s="55" t="s">
        <v>147</v>
      </c>
      <c r="O357" s="55" t="s">
        <v>1081</v>
      </c>
      <c r="P357" s="55" t="s">
        <v>1082</v>
      </c>
    </row>
    <row r="358" spans="1:16" x14ac:dyDescent="0.3">
      <c r="A358" s="55" t="s">
        <v>1076</v>
      </c>
      <c r="B358" s="55" t="s">
        <v>1077</v>
      </c>
      <c r="C358" s="55">
        <v>52868</v>
      </c>
      <c r="D358" s="56" t="s">
        <v>1283</v>
      </c>
      <c r="E358" s="56" t="s">
        <v>1283</v>
      </c>
      <c r="F358" s="55">
        <v>-999</v>
      </c>
      <c r="G358" s="56" t="s">
        <v>1283</v>
      </c>
      <c r="H358" s="57">
        <v>1991.201</v>
      </c>
      <c r="I358" s="55">
        <v>-7.7</v>
      </c>
      <c r="J358" s="57">
        <v>150.80000000000001</v>
      </c>
      <c r="K358" s="55">
        <v>2</v>
      </c>
      <c r="L358" s="55" t="s">
        <v>1284</v>
      </c>
      <c r="M358" s="55" t="s">
        <v>1147</v>
      </c>
      <c r="N358" s="55" t="s">
        <v>147</v>
      </c>
      <c r="O358" s="55" t="s">
        <v>1081</v>
      </c>
      <c r="P358" s="55" t="s">
        <v>1082</v>
      </c>
    </row>
    <row r="359" spans="1:16" x14ac:dyDescent="0.3">
      <c r="A359" s="55" t="s">
        <v>1076</v>
      </c>
      <c r="B359" s="55" t="s">
        <v>1077</v>
      </c>
      <c r="C359" s="55">
        <v>56753</v>
      </c>
      <c r="D359" s="56" t="s">
        <v>1285</v>
      </c>
      <c r="E359" s="56" t="s">
        <v>1285</v>
      </c>
      <c r="F359" s="55">
        <v>-999</v>
      </c>
      <c r="G359" s="56" t="s">
        <v>1285</v>
      </c>
      <c r="H359" s="57">
        <v>1991.33</v>
      </c>
      <c r="I359" s="55">
        <v>-8.1</v>
      </c>
      <c r="J359" s="57">
        <v>145.6</v>
      </c>
      <c r="K359" s="55">
        <v>1.9</v>
      </c>
      <c r="L359" s="55" t="s">
        <v>1286</v>
      </c>
      <c r="M359" s="55" t="s">
        <v>1197</v>
      </c>
      <c r="N359" s="55" t="s">
        <v>147</v>
      </c>
      <c r="O359" s="55" t="s">
        <v>1081</v>
      </c>
      <c r="P359" s="55" t="s">
        <v>1082</v>
      </c>
    </row>
    <row r="360" spans="1:16" x14ac:dyDescent="0.3">
      <c r="A360" s="55" t="s">
        <v>1076</v>
      </c>
      <c r="B360" s="55" t="s">
        <v>1077</v>
      </c>
      <c r="C360" s="55">
        <v>56754</v>
      </c>
      <c r="D360" s="56" t="s">
        <v>1287</v>
      </c>
      <c r="E360" s="56" t="s">
        <v>1287</v>
      </c>
      <c r="F360" s="55">
        <v>-999</v>
      </c>
      <c r="G360" s="56" t="s">
        <v>1287</v>
      </c>
      <c r="H360" s="57">
        <v>1991.3440000000001</v>
      </c>
      <c r="I360" s="55">
        <v>-8.1999999999999993</v>
      </c>
      <c r="J360" s="57">
        <v>145.19999999999999</v>
      </c>
      <c r="K360" s="55">
        <v>2</v>
      </c>
      <c r="L360" s="55" t="s">
        <v>1288</v>
      </c>
      <c r="M360" s="55" t="s">
        <v>1080</v>
      </c>
      <c r="N360" s="55" t="s">
        <v>147</v>
      </c>
      <c r="O360" s="55" t="s">
        <v>1081</v>
      </c>
      <c r="P360" s="55" t="s">
        <v>1082</v>
      </c>
    </row>
    <row r="361" spans="1:16" x14ac:dyDescent="0.3">
      <c r="A361" s="55" t="s">
        <v>1076</v>
      </c>
      <c r="B361" s="55" t="s">
        <v>1077</v>
      </c>
      <c r="C361" s="55">
        <v>54953</v>
      </c>
      <c r="D361" s="56" t="s">
        <v>1289</v>
      </c>
      <c r="E361" s="56" t="s">
        <v>1289</v>
      </c>
      <c r="F361" s="55">
        <v>-999</v>
      </c>
      <c r="G361" s="56" t="s">
        <v>1289</v>
      </c>
      <c r="H361" s="57">
        <v>1991.4069999999999</v>
      </c>
      <c r="I361" s="55">
        <v>-7.7</v>
      </c>
      <c r="J361" s="57">
        <v>143.9</v>
      </c>
      <c r="K361" s="55">
        <v>1.8</v>
      </c>
      <c r="L361" s="55" t="s">
        <v>1290</v>
      </c>
      <c r="M361" s="55" t="s">
        <v>1184</v>
      </c>
      <c r="N361" s="55" t="s">
        <v>147</v>
      </c>
      <c r="O361" s="55" t="s">
        <v>1081</v>
      </c>
      <c r="P361" s="55" t="s">
        <v>1082</v>
      </c>
    </row>
    <row r="362" spans="1:16" x14ac:dyDescent="0.3">
      <c r="A362" s="55" t="s">
        <v>1076</v>
      </c>
      <c r="B362" s="55" t="s">
        <v>1077</v>
      </c>
      <c r="C362" s="55">
        <v>56755</v>
      </c>
      <c r="D362" s="56" t="s">
        <v>1291</v>
      </c>
      <c r="E362" s="56" t="s">
        <v>1291</v>
      </c>
      <c r="F362" s="55">
        <v>-999</v>
      </c>
      <c r="G362" s="56" t="s">
        <v>1291</v>
      </c>
      <c r="H362" s="57">
        <v>1991.7329999999999</v>
      </c>
      <c r="I362" s="55">
        <v>-8.1</v>
      </c>
      <c r="J362" s="57">
        <v>138</v>
      </c>
      <c r="K362" s="55">
        <v>2</v>
      </c>
      <c r="L362" s="55" t="s">
        <v>1292</v>
      </c>
      <c r="M362" s="55" t="s">
        <v>1080</v>
      </c>
      <c r="N362" s="55" t="s">
        <v>147</v>
      </c>
      <c r="O362" s="55" t="s">
        <v>1081</v>
      </c>
      <c r="P362" s="55" t="s">
        <v>1082</v>
      </c>
    </row>
    <row r="363" spans="1:16" x14ac:dyDescent="0.3">
      <c r="A363" s="55" t="s">
        <v>1076</v>
      </c>
      <c r="B363" s="55" t="s">
        <v>1077</v>
      </c>
      <c r="C363" s="55">
        <v>52860</v>
      </c>
      <c r="D363" s="56" t="s">
        <v>1293</v>
      </c>
      <c r="E363" s="56" t="s">
        <v>1293</v>
      </c>
      <c r="F363" s="55">
        <v>-999</v>
      </c>
      <c r="G363" s="56" t="s">
        <v>1293</v>
      </c>
      <c r="H363" s="57">
        <v>1991.741</v>
      </c>
      <c r="I363" s="55">
        <v>-7.7</v>
      </c>
      <c r="J363" s="57">
        <v>144.69999999999999</v>
      </c>
      <c r="K363" s="55">
        <v>2.1</v>
      </c>
      <c r="L363" s="55" t="s">
        <v>1294</v>
      </c>
      <c r="M363" s="55" t="s">
        <v>1147</v>
      </c>
      <c r="N363" s="55" t="s">
        <v>147</v>
      </c>
      <c r="O363" s="55" t="s">
        <v>1081</v>
      </c>
      <c r="P363" s="55" t="s">
        <v>1082</v>
      </c>
    </row>
    <row r="364" spans="1:16" x14ac:dyDescent="0.3">
      <c r="A364" s="55" t="s">
        <v>1076</v>
      </c>
      <c r="B364" s="55" t="s">
        <v>1077</v>
      </c>
      <c r="C364" s="55">
        <v>56756</v>
      </c>
      <c r="D364" s="56" t="s">
        <v>1295</v>
      </c>
      <c r="E364" s="56" t="s">
        <v>1295</v>
      </c>
      <c r="F364" s="55">
        <v>-999</v>
      </c>
      <c r="G364" s="56" t="s">
        <v>1295</v>
      </c>
      <c r="H364" s="57">
        <v>1991.8119999999999</v>
      </c>
      <c r="I364" s="55">
        <v>-8.1</v>
      </c>
      <c r="J364" s="57">
        <v>138.30000000000001</v>
      </c>
      <c r="K364" s="55">
        <v>1.9</v>
      </c>
      <c r="L364" s="55" t="s">
        <v>1296</v>
      </c>
      <c r="M364" s="55" t="s">
        <v>1197</v>
      </c>
      <c r="N364" s="55" t="s">
        <v>147</v>
      </c>
      <c r="O364" s="55" t="s">
        <v>1081</v>
      </c>
      <c r="P364" s="55" t="s">
        <v>1082</v>
      </c>
    </row>
    <row r="365" spans="1:16" x14ac:dyDescent="0.3">
      <c r="A365" s="55" t="s">
        <v>1076</v>
      </c>
      <c r="B365" s="55" t="s">
        <v>1077</v>
      </c>
      <c r="C365" s="55">
        <v>54954</v>
      </c>
      <c r="D365" s="56" t="s">
        <v>1297</v>
      </c>
      <c r="E365" s="56" t="s">
        <v>1297</v>
      </c>
      <c r="F365" s="55">
        <v>-999</v>
      </c>
      <c r="G365" s="56" t="s">
        <v>1297</v>
      </c>
      <c r="H365" s="57">
        <v>1991.9110000000001</v>
      </c>
      <c r="I365" s="55">
        <v>-7.7</v>
      </c>
      <c r="J365" s="57">
        <v>140.69999999999999</v>
      </c>
      <c r="K365" s="55">
        <v>1.8</v>
      </c>
      <c r="L365" s="55" t="s">
        <v>1282</v>
      </c>
      <c r="M365" s="55" t="s">
        <v>1184</v>
      </c>
      <c r="N365" s="55" t="s">
        <v>147</v>
      </c>
      <c r="O365" s="55" t="s">
        <v>1081</v>
      </c>
      <c r="P365" s="55" t="s">
        <v>1082</v>
      </c>
    </row>
    <row r="366" spans="1:16" x14ac:dyDescent="0.3">
      <c r="A366" s="55" t="s">
        <v>1076</v>
      </c>
      <c r="B366" s="55" t="s">
        <v>1077</v>
      </c>
      <c r="C366" s="55">
        <v>54955</v>
      </c>
      <c r="D366" s="56" t="s">
        <v>1298</v>
      </c>
      <c r="E366" s="56" t="s">
        <v>1298</v>
      </c>
      <c r="F366" s="55">
        <v>-999</v>
      </c>
      <c r="G366" s="56" t="s">
        <v>1298</v>
      </c>
      <c r="H366" s="57">
        <v>1992.1980000000001</v>
      </c>
      <c r="I366" s="55">
        <v>-7.8</v>
      </c>
      <c r="J366" s="57">
        <v>140</v>
      </c>
      <c r="K366" s="55">
        <v>1.8</v>
      </c>
      <c r="L366" s="55" t="s">
        <v>1299</v>
      </c>
      <c r="M366" s="55" t="s">
        <v>1184</v>
      </c>
      <c r="N366" s="55" t="s">
        <v>147</v>
      </c>
      <c r="O366" s="55" t="s">
        <v>1081</v>
      </c>
      <c r="P366" s="55" t="s">
        <v>1082</v>
      </c>
    </row>
    <row r="367" spans="1:16" x14ac:dyDescent="0.3">
      <c r="A367" s="55" t="s">
        <v>1076</v>
      </c>
      <c r="B367" s="55" t="s">
        <v>1077</v>
      </c>
      <c r="C367" s="55">
        <v>52867</v>
      </c>
      <c r="D367" s="56" t="s">
        <v>1300</v>
      </c>
      <c r="E367" s="56" t="s">
        <v>1300</v>
      </c>
      <c r="F367" s="55">
        <v>-999</v>
      </c>
      <c r="G367" s="56" t="s">
        <v>1300</v>
      </c>
      <c r="H367" s="57">
        <v>1992.4659999999999</v>
      </c>
      <c r="I367" s="55">
        <v>-7.9</v>
      </c>
      <c r="J367" s="57">
        <v>134.69999999999999</v>
      </c>
      <c r="K367" s="55">
        <v>2</v>
      </c>
      <c r="L367" s="55" t="s">
        <v>1301</v>
      </c>
      <c r="M367" s="55" t="s">
        <v>1080</v>
      </c>
      <c r="N367" s="55" t="s">
        <v>147</v>
      </c>
      <c r="O367" s="55" t="s">
        <v>1081</v>
      </c>
      <c r="P367" s="55" t="s">
        <v>1082</v>
      </c>
    </row>
    <row r="368" spans="1:16" x14ac:dyDescent="0.3">
      <c r="A368" s="55" t="s">
        <v>1076</v>
      </c>
      <c r="B368" s="55" t="s">
        <v>141</v>
      </c>
      <c r="C368" s="55">
        <v>8008</v>
      </c>
      <c r="D368" s="56" t="s">
        <v>1302</v>
      </c>
      <c r="E368" s="56" t="s">
        <v>1303</v>
      </c>
      <c r="F368" s="55">
        <v>16</v>
      </c>
      <c r="G368" s="56" t="s">
        <v>1304</v>
      </c>
      <c r="H368" s="57">
        <v>1993.2449999999999</v>
      </c>
      <c r="I368" s="55">
        <v>-20.5</v>
      </c>
      <c r="J368" s="57">
        <v>132.6</v>
      </c>
      <c r="K368" s="55">
        <v>3.5</v>
      </c>
      <c r="L368" s="55" t="s">
        <v>1305</v>
      </c>
      <c r="M368" s="55" t="s">
        <v>1217</v>
      </c>
      <c r="N368" s="55" t="s">
        <v>158</v>
      </c>
      <c r="O368" s="55" t="s">
        <v>148</v>
      </c>
      <c r="P368" s="55" t="s">
        <v>149</v>
      </c>
    </row>
    <row r="369" spans="1:16" x14ac:dyDescent="0.3">
      <c r="A369" s="55" t="s">
        <v>1076</v>
      </c>
      <c r="B369" s="55" t="s">
        <v>141</v>
      </c>
      <c r="C369" s="55">
        <v>8071</v>
      </c>
      <c r="D369" s="56" t="s">
        <v>1306</v>
      </c>
      <c r="E369" s="56" t="s">
        <v>1307</v>
      </c>
      <c r="F369" s="55">
        <v>8</v>
      </c>
      <c r="G369" s="56" t="s">
        <v>1308</v>
      </c>
      <c r="H369" s="57">
        <v>1993.3520000000001</v>
      </c>
      <c r="I369" s="55">
        <v>-25.1</v>
      </c>
      <c r="J369" s="57">
        <v>134.9</v>
      </c>
      <c r="K369" s="55">
        <v>3.7</v>
      </c>
      <c r="L369" s="55" t="s">
        <v>1309</v>
      </c>
      <c r="M369" s="55" t="s">
        <v>1251</v>
      </c>
      <c r="N369" s="55" t="s">
        <v>158</v>
      </c>
      <c r="O369" s="55" t="s">
        <v>148</v>
      </c>
      <c r="P369" s="55" t="s">
        <v>149</v>
      </c>
    </row>
    <row r="370" spans="1:16" x14ac:dyDescent="0.3">
      <c r="A370" s="55" t="s">
        <v>1076</v>
      </c>
      <c r="B370" s="55" t="s">
        <v>141</v>
      </c>
      <c r="C370" s="55">
        <v>8072</v>
      </c>
      <c r="D370" s="56" t="s">
        <v>1310</v>
      </c>
      <c r="E370" s="56" t="s">
        <v>1311</v>
      </c>
      <c r="F370" s="55">
        <v>22</v>
      </c>
      <c r="G370" s="56" t="s">
        <v>1312</v>
      </c>
      <c r="H370" s="57">
        <v>1993.5219999999999</v>
      </c>
      <c r="I370" s="55">
        <v>-22.4</v>
      </c>
      <c r="J370" s="57">
        <v>125.6</v>
      </c>
      <c r="K370" s="55">
        <v>3.1</v>
      </c>
      <c r="L370" s="55" t="s">
        <v>1313</v>
      </c>
      <c r="M370" s="55" t="s">
        <v>928</v>
      </c>
      <c r="N370" s="55" t="s">
        <v>158</v>
      </c>
      <c r="O370" s="55" t="s">
        <v>148</v>
      </c>
      <c r="P370" s="55" t="s">
        <v>149</v>
      </c>
    </row>
    <row r="371" spans="1:16" x14ac:dyDescent="0.3">
      <c r="A371" s="55" t="s">
        <v>1076</v>
      </c>
      <c r="B371" s="55" t="s">
        <v>141</v>
      </c>
      <c r="C371" s="55">
        <v>8073</v>
      </c>
      <c r="D371" s="56" t="s">
        <v>1314</v>
      </c>
      <c r="E371" s="56" t="s">
        <v>1315</v>
      </c>
      <c r="F371" s="55">
        <v>13</v>
      </c>
      <c r="G371" s="56" t="s">
        <v>1316</v>
      </c>
      <c r="H371" s="57">
        <v>1993.585</v>
      </c>
      <c r="I371" s="55">
        <v>-21.2</v>
      </c>
      <c r="J371" s="57">
        <v>129.1</v>
      </c>
      <c r="K371" s="55">
        <v>3.2</v>
      </c>
      <c r="L371" s="55" t="s">
        <v>1317</v>
      </c>
      <c r="M371" s="55" t="s">
        <v>1212</v>
      </c>
      <c r="N371" s="55" t="s">
        <v>158</v>
      </c>
      <c r="O371" s="55" t="s">
        <v>148</v>
      </c>
      <c r="P371" s="55" t="s">
        <v>149</v>
      </c>
    </row>
    <row r="372" spans="1:16" x14ac:dyDescent="0.3">
      <c r="A372" s="55" t="s">
        <v>1076</v>
      </c>
      <c r="B372" s="55" t="s">
        <v>141</v>
      </c>
      <c r="C372" s="55">
        <v>8074</v>
      </c>
      <c r="D372" s="56" t="s">
        <v>1318</v>
      </c>
      <c r="E372" s="56" t="s">
        <v>1319</v>
      </c>
      <c r="F372" s="55">
        <v>9</v>
      </c>
      <c r="G372" s="56" t="s">
        <v>1320</v>
      </c>
      <c r="H372" s="57">
        <v>1993.7139999999999</v>
      </c>
      <c r="I372" s="55">
        <v>-23.7</v>
      </c>
      <c r="J372" s="57">
        <v>133.5</v>
      </c>
      <c r="K372" s="55">
        <v>3.5</v>
      </c>
      <c r="L372" s="55" t="s">
        <v>1321</v>
      </c>
      <c r="M372" s="55" t="s">
        <v>1217</v>
      </c>
      <c r="N372" s="55" t="s">
        <v>158</v>
      </c>
      <c r="O372" s="55" t="s">
        <v>148</v>
      </c>
      <c r="P372" s="55" t="s">
        <v>149</v>
      </c>
    </row>
    <row r="373" spans="1:16" x14ac:dyDescent="0.3">
      <c r="A373" s="55" t="s">
        <v>1076</v>
      </c>
      <c r="B373" s="55" t="s">
        <v>141</v>
      </c>
      <c r="C373" s="55">
        <v>8149</v>
      </c>
      <c r="D373" s="56" t="s">
        <v>1322</v>
      </c>
      <c r="E373" s="56" t="s">
        <v>1323</v>
      </c>
      <c r="F373" s="55">
        <v>15</v>
      </c>
      <c r="G373" s="56" t="s">
        <v>1324</v>
      </c>
      <c r="H373" s="57">
        <v>1994.0509999999999</v>
      </c>
      <c r="I373" s="55">
        <v>-19.100000000000001</v>
      </c>
      <c r="J373" s="57">
        <v>118.9</v>
      </c>
      <c r="K373" s="55">
        <v>4.8</v>
      </c>
      <c r="L373" s="55" t="s">
        <v>1325</v>
      </c>
      <c r="M373" s="55" t="s">
        <v>185</v>
      </c>
      <c r="N373" s="55" t="s">
        <v>147</v>
      </c>
      <c r="O373" s="55" t="s">
        <v>148</v>
      </c>
      <c r="P373" s="55" t="s">
        <v>149</v>
      </c>
    </row>
    <row r="374" spans="1:16" x14ac:dyDescent="0.3">
      <c r="A374" s="55" t="s">
        <v>1076</v>
      </c>
      <c r="B374" s="55" t="s">
        <v>141</v>
      </c>
      <c r="C374" s="55">
        <v>8150</v>
      </c>
      <c r="D374" s="56" t="s">
        <v>1326</v>
      </c>
      <c r="E374" s="56" t="s">
        <v>1327</v>
      </c>
      <c r="F374" s="55">
        <v>14</v>
      </c>
      <c r="G374" s="56" t="s">
        <v>1328</v>
      </c>
      <c r="H374" s="57">
        <v>1994.133</v>
      </c>
      <c r="I374" s="55">
        <v>-20.7</v>
      </c>
      <c r="J374" s="57">
        <v>132.5</v>
      </c>
      <c r="K374" s="55">
        <v>4.9000000000000004</v>
      </c>
      <c r="L374" s="55" t="s">
        <v>1329</v>
      </c>
      <c r="M374" s="55" t="s">
        <v>180</v>
      </c>
      <c r="N374" s="55" t="s">
        <v>158</v>
      </c>
      <c r="O374" s="55" t="s">
        <v>148</v>
      </c>
      <c r="P374" s="55" t="s">
        <v>149</v>
      </c>
    </row>
    <row r="375" spans="1:16" x14ac:dyDescent="0.3">
      <c r="A375" s="55" t="s">
        <v>1076</v>
      </c>
      <c r="B375" s="55" t="s">
        <v>141</v>
      </c>
      <c r="C375" s="55">
        <v>8151</v>
      </c>
      <c r="D375" s="56" t="s">
        <v>1330</v>
      </c>
      <c r="E375" s="56" t="s">
        <v>1331</v>
      </c>
      <c r="F375" s="55">
        <v>13</v>
      </c>
      <c r="G375" s="56" t="s">
        <v>1332</v>
      </c>
      <c r="H375" s="57">
        <v>1994.2529999999999</v>
      </c>
      <c r="I375" s="55">
        <v>-24.1</v>
      </c>
      <c r="J375" s="57">
        <v>127.1</v>
      </c>
      <c r="K375" s="55">
        <v>3.9</v>
      </c>
      <c r="L375" s="55" t="s">
        <v>1333</v>
      </c>
      <c r="M375" s="55" t="s">
        <v>168</v>
      </c>
      <c r="N375" s="55" t="s">
        <v>158</v>
      </c>
      <c r="O375" s="55" t="s">
        <v>148</v>
      </c>
      <c r="P375" s="55" t="s">
        <v>149</v>
      </c>
    </row>
    <row r="376" spans="1:16" x14ac:dyDescent="0.3">
      <c r="A376" s="55" t="s">
        <v>1076</v>
      </c>
      <c r="B376" s="55" t="s">
        <v>141</v>
      </c>
      <c r="C376" s="55">
        <v>8152</v>
      </c>
      <c r="D376" s="56" t="s">
        <v>1334</v>
      </c>
      <c r="E376" s="56" t="s">
        <v>1335</v>
      </c>
      <c r="F376" s="55">
        <v>6</v>
      </c>
      <c r="G376" s="56" t="s">
        <v>1336</v>
      </c>
      <c r="H376" s="57">
        <v>1994.432</v>
      </c>
      <c r="I376" s="55">
        <v>-22.8</v>
      </c>
      <c r="J376" s="57">
        <v>131.5</v>
      </c>
      <c r="K376" s="55">
        <v>3.7</v>
      </c>
      <c r="L376" s="55" t="s">
        <v>1337</v>
      </c>
      <c r="M376" s="55" t="s">
        <v>1251</v>
      </c>
      <c r="N376" s="55" t="s">
        <v>147</v>
      </c>
      <c r="O376" s="55" t="s">
        <v>148</v>
      </c>
      <c r="P376" s="55" t="s">
        <v>149</v>
      </c>
    </row>
    <row r="377" spans="1:16" x14ac:dyDescent="0.3">
      <c r="A377" s="55" t="s">
        <v>1076</v>
      </c>
      <c r="B377" s="55" t="s">
        <v>141</v>
      </c>
      <c r="C377" s="55">
        <v>8153</v>
      </c>
      <c r="D377" s="56" t="s">
        <v>1338</v>
      </c>
      <c r="E377" s="56" t="s">
        <v>1339</v>
      </c>
      <c r="F377" s="55">
        <v>17</v>
      </c>
      <c r="G377" s="56" t="s">
        <v>1340</v>
      </c>
      <c r="H377" s="57">
        <v>1994.5360000000001</v>
      </c>
      <c r="I377" s="55">
        <v>-24.2</v>
      </c>
      <c r="J377" s="57">
        <v>125.6</v>
      </c>
      <c r="K377" s="55">
        <v>3.9</v>
      </c>
      <c r="L377" s="55" t="s">
        <v>1341</v>
      </c>
      <c r="M377" s="55" t="s">
        <v>168</v>
      </c>
      <c r="N377" s="55" t="s">
        <v>158</v>
      </c>
      <c r="O377" s="55" t="s">
        <v>148</v>
      </c>
      <c r="P377" s="55" t="s">
        <v>149</v>
      </c>
    </row>
    <row r="378" spans="1:16" x14ac:dyDescent="0.3">
      <c r="A378" s="55" t="s">
        <v>1076</v>
      </c>
      <c r="B378" s="55" t="s">
        <v>141</v>
      </c>
      <c r="C378" s="55">
        <v>8154</v>
      </c>
      <c r="D378" s="56" t="s">
        <v>1342</v>
      </c>
      <c r="E378" s="56" t="s">
        <v>1343</v>
      </c>
      <c r="F378" s="55">
        <v>20</v>
      </c>
      <c r="G378" s="56" t="s">
        <v>1344</v>
      </c>
      <c r="H378" s="57">
        <v>1994.662</v>
      </c>
      <c r="I378" s="55">
        <v>-24.4</v>
      </c>
      <c r="J378" s="57">
        <v>121.3</v>
      </c>
      <c r="K378" s="55">
        <v>3.6</v>
      </c>
      <c r="L378" s="55" t="s">
        <v>1345</v>
      </c>
      <c r="M378" s="55" t="s">
        <v>1222</v>
      </c>
      <c r="N378" s="55" t="s">
        <v>158</v>
      </c>
      <c r="O378" s="55" t="s">
        <v>148</v>
      </c>
      <c r="P378" s="55" t="s">
        <v>149</v>
      </c>
    </row>
    <row r="379" spans="1:16" x14ac:dyDescent="0.3">
      <c r="A379" s="55" t="s">
        <v>1076</v>
      </c>
      <c r="B379" s="55" t="s">
        <v>141</v>
      </c>
      <c r="C379" s="55">
        <v>8155</v>
      </c>
      <c r="D379" s="56" t="s">
        <v>1346</v>
      </c>
      <c r="E379" s="56" t="s">
        <v>1347</v>
      </c>
      <c r="F379" s="55">
        <v>40</v>
      </c>
      <c r="G379" s="56" t="s">
        <v>1348</v>
      </c>
      <c r="H379" s="57">
        <v>1994.8209999999999</v>
      </c>
      <c r="I379" s="55">
        <v>-15.6</v>
      </c>
      <c r="J379" s="57">
        <v>128.5</v>
      </c>
      <c r="K379" s="55">
        <v>6.3</v>
      </c>
      <c r="L379" s="55" t="s">
        <v>1349</v>
      </c>
      <c r="M379" s="55" t="s">
        <v>472</v>
      </c>
      <c r="N379" s="55" t="s">
        <v>158</v>
      </c>
      <c r="O379" s="55" t="s">
        <v>148</v>
      </c>
      <c r="P379" s="55" t="s">
        <v>149</v>
      </c>
    </row>
    <row r="380" spans="1:16" x14ac:dyDescent="0.3">
      <c r="A380" s="55" t="s">
        <v>1076</v>
      </c>
      <c r="B380" s="55" t="s">
        <v>141</v>
      </c>
      <c r="C380" s="55">
        <v>8156</v>
      </c>
      <c r="D380" s="56" t="s">
        <v>1350</v>
      </c>
      <c r="E380" s="56" t="s">
        <v>1351</v>
      </c>
      <c r="F380" s="55">
        <v>12</v>
      </c>
      <c r="G380" s="56" t="s">
        <v>1352</v>
      </c>
      <c r="H380" s="57">
        <v>1994.895</v>
      </c>
      <c r="I380" s="55">
        <v>-25.7</v>
      </c>
      <c r="J380" s="57">
        <v>124.7</v>
      </c>
      <c r="K380" s="55">
        <v>3.9</v>
      </c>
      <c r="L380" s="55" t="s">
        <v>1353</v>
      </c>
      <c r="M380" s="55" t="s">
        <v>168</v>
      </c>
      <c r="N380" s="55" t="s">
        <v>147</v>
      </c>
      <c r="O380" s="55" t="s">
        <v>148</v>
      </c>
      <c r="P380" s="55" t="s">
        <v>149</v>
      </c>
    </row>
    <row r="381" spans="1:16" x14ac:dyDescent="0.3">
      <c r="A381" s="55" t="s">
        <v>1076</v>
      </c>
      <c r="B381" s="55" t="s">
        <v>141</v>
      </c>
      <c r="C381" s="55">
        <v>8157</v>
      </c>
      <c r="D381" s="56" t="s">
        <v>1354</v>
      </c>
      <c r="E381" s="56" t="s">
        <v>1355</v>
      </c>
      <c r="F381" s="55">
        <v>13</v>
      </c>
      <c r="G381" s="56" t="s">
        <v>1356</v>
      </c>
      <c r="H381" s="57">
        <v>1994.982</v>
      </c>
      <c r="I381" s="55">
        <v>-23.7</v>
      </c>
      <c r="J381" s="57">
        <v>128.4</v>
      </c>
      <c r="K381" s="55">
        <v>3.6</v>
      </c>
      <c r="L381" s="55" t="s">
        <v>1349</v>
      </c>
      <c r="M381" s="55" t="s">
        <v>1222</v>
      </c>
      <c r="N381" s="55" t="s">
        <v>158</v>
      </c>
      <c r="O381" s="55" t="s">
        <v>148</v>
      </c>
      <c r="P381" s="55" t="s">
        <v>149</v>
      </c>
    </row>
    <row r="382" spans="1:16" x14ac:dyDescent="0.3">
      <c r="A382" s="55" t="s">
        <v>1076</v>
      </c>
      <c r="B382" s="55" t="s">
        <v>141</v>
      </c>
      <c r="C382" s="55">
        <v>8158</v>
      </c>
      <c r="D382" s="56" t="s">
        <v>1357</v>
      </c>
      <c r="E382" s="56" t="s">
        <v>1358</v>
      </c>
      <c r="F382" s="55">
        <v>13</v>
      </c>
      <c r="G382" s="56" t="s">
        <v>1359</v>
      </c>
      <c r="H382" s="57">
        <v>1995.067</v>
      </c>
      <c r="I382" s="55">
        <v>-24.1</v>
      </c>
      <c r="J382" s="57">
        <v>127.4</v>
      </c>
      <c r="K382" s="55">
        <v>3.4</v>
      </c>
      <c r="L382" s="55" t="s">
        <v>1360</v>
      </c>
      <c r="M382" s="55" t="s">
        <v>1361</v>
      </c>
      <c r="N382" s="55" t="s">
        <v>147</v>
      </c>
      <c r="O382" s="55" t="s">
        <v>148</v>
      </c>
      <c r="P382" s="55" t="s">
        <v>149</v>
      </c>
    </row>
    <row r="383" spans="1:16" x14ac:dyDescent="0.3">
      <c r="A383" s="55" t="s">
        <v>1076</v>
      </c>
      <c r="B383" s="55" t="s">
        <v>141</v>
      </c>
      <c r="C383" s="55">
        <v>8312</v>
      </c>
      <c r="D383" s="56" t="s">
        <v>1362</v>
      </c>
      <c r="E383" s="56" t="s">
        <v>1363</v>
      </c>
      <c r="F383" s="55">
        <v>9</v>
      </c>
      <c r="G383" s="56" t="s">
        <v>1364</v>
      </c>
      <c r="H383" s="57">
        <v>1995.171</v>
      </c>
      <c r="I383" s="55">
        <v>-24.4</v>
      </c>
      <c r="J383" s="57">
        <v>115.7</v>
      </c>
      <c r="K383" s="55">
        <v>3.5</v>
      </c>
      <c r="L383" s="55" t="s">
        <v>1365</v>
      </c>
      <c r="M383" s="55" t="s">
        <v>1217</v>
      </c>
      <c r="N383" s="55" t="s">
        <v>147</v>
      </c>
      <c r="O383" s="55" t="s">
        <v>148</v>
      </c>
      <c r="P383" s="55" t="s">
        <v>149</v>
      </c>
    </row>
    <row r="384" spans="1:16" x14ac:dyDescent="0.3">
      <c r="A384" s="55" t="s">
        <v>1076</v>
      </c>
      <c r="B384" s="55" t="s">
        <v>141</v>
      </c>
      <c r="C384" s="55">
        <v>8321</v>
      </c>
      <c r="D384" s="56" t="s">
        <v>1366</v>
      </c>
      <c r="E384" s="56" t="s">
        <v>1367</v>
      </c>
      <c r="F384" s="55">
        <v>21</v>
      </c>
      <c r="G384" s="56" t="s">
        <v>1368</v>
      </c>
      <c r="H384" s="57">
        <v>1995.2639999999999</v>
      </c>
      <c r="I384" s="55">
        <v>-21.5</v>
      </c>
      <c r="J384" s="57">
        <v>118.1</v>
      </c>
      <c r="K384" s="55">
        <v>3.6</v>
      </c>
      <c r="L384" s="55" t="s">
        <v>1369</v>
      </c>
      <c r="M384" s="55" t="s">
        <v>1222</v>
      </c>
      <c r="N384" s="55" t="s">
        <v>158</v>
      </c>
      <c r="O384" s="55" t="s">
        <v>148</v>
      </c>
      <c r="P384" s="55" t="s">
        <v>149</v>
      </c>
    </row>
    <row r="385" spans="1:16" x14ac:dyDescent="0.3">
      <c r="A385" s="55" t="s">
        <v>1076</v>
      </c>
      <c r="B385" s="55" t="s">
        <v>141</v>
      </c>
      <c r="C385" s="55">
        <v>8322</v>
      </c>
      <c r="D385" s="56" t="s">
        <v>1370</v>
      </c>
      <c r="E385" s="56" t="s">
        <v>1371</v>
      </c>
      <c r="F385" s="55">
        <v>17</v>
      </c>
      <c r="G385" s="56" t="s">
        <v>1372</v>
      </c>
      <c r="H385" s="57">
        <v>1995.3520000000001</v>
      </c>
      <c r="I385" s="55">
        <v>-22.1</v>
      </c>
      <c r="J385" s="57">
        <v>113.7</v>
      </c>
      <c r="K385" s="55">
        <v>3.5</v>
      </c>
      <c r="L385" s="55" t="s">
        <v>1373</v>
      </c>
      <c r="M385" s="55" t="s">
        <v>1217</v>
      </c>
      <c r="N385" s="55" t="s">
        <v>158</v>
      </c>
      <c r="O385" s="55" t="s">
        <v>148</v>
      </c>
      <c r="P385" s="55" t="s">
        <v>149</v>
      </c>
    </row>
    <row r="386" spans="1:16" x14ac:dyDescent="0.3">
      <c r="A386" s="55" t="s">
        <v>1076</v>
      </c>
      <c r="B386" s="55" t="s">
        <v>1077</v>
      </c>
      <c r="C386" s="55">
        <v>59296</v>
      </c>
      <c r="D386" s="56" t="s">
        <v>1374</v>
      </c>
      <c r="E386" s="56" t="s">
        <v>1375</v>
      </c>
      <c r="F386" s="55">
        <v>12</v>
      </c>
      <c r="G386" s="56" t="s">
        <v>1376</v>
      </c>
      <c r="H386" s="57">
        <v>1995.4670000000001</v>
      </c>
      <c r="I386" s="55">
        <v>-23.6</v>
      </c>
      <c r="J386" s="57">
        <v>119.3</v>
      </c>
      <c r="K386" s="55">
        <v>1.9</v>
      </c>
      <c r="L386" s="55" t="s">
        <v>1377</v>
      </c>
      <c r="M386" s="55" t="s">
        <v>1197</v>
      </c>
      <c r="N386" s="55" t="s">
        <v>147</v>
      </c>
      <c r="O386" s="55" t="s">
        <v>1378</v>
      </c>
      <c r="P386" s="55" t="s">
        <v>149</v>
      </c>
    </row>
    <row r="387" spans="1:16" x14ac:dyDescent="0.3">
      <c r="A387" s="55" t="s">
        <v>1076</v>
      </c>
      <c r="B387" s="55" t="s">
        <v>1077</v>
      </c>
      <c r="C387" s="55">
        <v>9102</v>
      </c>
      <c r="D387" s="56" t="s">
        <v>1374</v>
      </c>
      <c r="E387" s="56" t="s">
        <v>1375</v>
      </c>
      <c r="F387" s="55">
        <v>12</v>
      </c>
      <c r="G387" s="56" t="s">
        <v>1376</v>
      </c>
      <c r="H387" s="57">
        <v>1995.4670000000001</v>
      </c>
      <c r="I387" s="55">
        <v>-23.5</v>
      </c>
      <c r="J387" s="57">
        <v>107.3</v>
      </c>
      <c r="K387" s="55">
        <v>4.2</v>
      </c>
      <c r="L387" s="55" t="s">
        <v>1379</v>
      </c>
      <c r="M387" s="55" t="s">
        <v>209</v>
      </c>
      <c r="N387" s="55" t="s">
        <v>1380</v>
      </c>
      <c r="O387" s="55" t="s">
        <v>1378</v>
      </c>
      <c r="P387" s="55" t="s">
        <v>149</v>
      </c>
    </row>
    <row r="388" spans="1:16" x14ac:dyDescent="0.3">
      <c r="A388" s="55" t="s">
        <v>1076</v>
      </c>
      <c r="B388" s="55" t="s">
        <v>1077</v>
      </c>
      <c r="C388" s="55">
        <v>60930</v>
      </c>
      <c r="D388" s="56" t="s">
        <v>1381</v>
      </c>
      <c r="E388" s="56" t="s">
        <v>1382</v>
      </c>
      <c r="F388" s="55">
        <v>19</v>
      </c>
      <c r="G388" s="56" t="s">
        <v>1383</v>
      </c>
      <c r="H388" s="57">
        <v>1995.53</v>
      </c>
      <c r="I388" s="55">
        <v>-25</v>
      </c>
      <c r="J388" s="57">
        <v>113.2</v>
      </c>
      <c r="K388" s="55">
        <v>2.1</v>
      </c>
      <c r="L388" s="55" t="s">
        <v>1384</v>
      </c>
      <c r="M388" s="55" t="s">
        <v>1147</v>
      </c>
      <c r="N388" s="55" t="s">
        <v>147</v>
      </c>
      <c r="O388" s="55" t="s">
        <v>1378</v>
      </c>
      <c r="P388" s="55" t="s">
        <v>149</v>
      </c>
    </row>
    <row r="389" spans="1:16" x14ac:dyDescent="0.3">
      <c r="A389" s="55" t="s">
        <v>1076</v>
      </c>
      <c r="B389" s="55" t="s">
        <v>1077</v>
      </c>
      <c r="C389" s="55">
        <v>9133</v>
      </c>
      <c r="D389" s="56" t="s">
        <v>1381</v>
      </c>
      <c r="E389" s="56" t="s">
        <v>1382</v>
      </c>
      <c r="F389" s="55">
        <v>19</v>
      </c>
      <c r="G389" s="56" t="s">
        <v>1383</v>
      </c>
      <c r="H389" s="57">
        <v>1995.53</v>
      </c>
      <c r="I389" s="55">
        <v>-25.1</v>
      </c>
      <c r="J389" s="57">
        <v>111.7</v>
      </c>
      <c r="K389" s="55">
        <v>4.3</v>
      </c>
      <c r="L389" s="55" t="s">
        <v>1385</v>
      </c>
      <c r="M389" s="55" t="s">
        <v>228</v>
      </c>
      <c r="N389" s="55" t="s">
        <v>1380</v>
      </c>
      <c r="O389" s="55" t="s">
        <v>1378</v>
      </c>
      <c r="P389" s="55" t="s">
        <v>149</v>
      </c>
    </row>
    <row r="390" spans="1:16" x14ac:dyDescent="0.3">
      <c r="A390" s="55" t="s">
        <v>1076</v>
      </c>
      <c r="B390" s="55" t="s">
        <v>1077</v>
      </c>
      <c r="C390" s="55">
        <v>59816</v>
      </c>
      <c r="D390" s="56" t="s">
        <v>1386</v>
      </c>
      <c r="E390" s="56" t="s">
        <v>1387</v>
      </c>
      <c r="F390" s="55">
        <v>13</v>
      </c>
      <c r="G390" s="56" t="s">
        <v>1388</v>
      </c>
      <c r="H390" s="57">
        <v>1995.664</v>
      </c>
      <c r="I390" s="55">
        <v>-23.2</v>
      </c>
      <c r="J390" s="57">
        <v>118.7</v>
      </c>
      <c r="K390" s="55">
        <v>2.4</v>
      </c>
      <c r="L390" s="55" t="s">
        <v>1325</v>
      </c>
      <c r="M390" s="55" t="s">
        <v>1389</v>
      </c>
      <c r="N390" s="55" t="s">
        <v>147</v>
      </c>
      <c r="O390" s="55" t="s">
        <v>1378</v>
      </c>
      <c r="P390" s="55" t="s">
        <v>149</v>
      </c>
    </row>
    <row r="391" spans="1:16" x14ac:dyDescent="0.3">
      <c r="A391" s="55" t="s">
        <v>1076</v>
      </c>
      <c r="B391" s="55" t="s">
        <v>1077</v>
      </c>
      <c r="C391" s="55">
        <v>9079</v>
      </c>
      <c r="D391" s="56" t="s">
        <v>1386</v>
      </c>
      <c r="E391" s="56" t="s">
        <v>1387</v>
      </c>
      <c r="F391" s="55">
        <v>13</v>
      </c>
      <c r="G391" s="56" t="s">
        <v>1388</v>
      </c>
      <c r="H391" s="57">
        <v>1995.664</v>
      </c>
      <c r="I391" s="55">
        <v>-23.3</v>
      </c>
      <c r="J391" s="57">
        <v>113.7</v>
      </c>
      <c r="K391" s="55">
        <v>4</v>
      </c>
      <c r="L391" s="55" t="s">
        <v>1390</v>
      </c>
      <c r="M391" s="55" t="s">
        <v>1037</v>
      </c>
      <c r="N391" s="55" t="s">
        <v>1380</v>
      </c>
      <c r="O391" s="55" t="s">
        <v>1378</v>
      </c>
      <c r="P391" s="55" t="s">
        <v>149</v>
      </c>
    </row>
    <row r="392" spans="1:16" x14ac:dyDescent="0.3">
      <c r="A392" s="55" t="s">
        <v>1076</v>
      </c>
      <c r="B392" s="55" t="s">
        <v>1077</v>
      </c>
      <c r="C392" s="55">
        <v>9080</v>
      </c>
      <c r="D392" s="56" t="s">
        <v>1391</v>
      </c>
      <c r="E392" s="56" t="s">
        <v>1392</v>
      </c>
      <c r="F392" s="55">
        <v>9</v>
      </c>
      <c r="G392" s="56" t="s">
        <v>1393</v>
      </c>
      <c r="H392" s="57">
        <v>1995.7080000000001</v>
      </c>
      <c r="I392" s="55">
        <v>-24.4</v>
      </c>
      <c r="J392" s="57">
        <v>118</v>
      </c>
      <c r="K392" s="55">
        <v>4.3</v>
      </c>
      <c r="L392" s="55" t="s">
        <v>1369</v>
      </c>
      <c r="M392" s="55" t="s">
        <v>228</v>
      </c>
      <c r="N392" s="55" t="s">
        <v>1380</v>
      </c>
      <c r="O392" s="55" t="s">
        <v>1378</v>
      </c>
      <c r="P392" s="55" t="s">
        <v>149</v>
      </c>
    </row>
    <row r="393" spans="1:16" x14ac:dyDescent="0.3">
      <c r="A393" s="55" t="s">
        <v>1076</v>
      </c>
      <c r="B393" s="55" t="s">
        <v>1077</v>
      </c>
      <c r="C393" s="55">
        <v>60931</v>
      </c>
      <c r="D393" s="56" t="s">
        <v>1394</v>
      </c>
      <c r="E393" s="56" t="s">
        <v>1395</v>
      </c>
      <c r="F393" s="55">
        <v>13</v>
      </c>
      <c r="G393" s="56" t="s">
        <v>1396</v>
      </c>
      <c r="H393" s="57">
        <v>1995.752</v>
      </c>
      <c r="I393" s="55">
        <v>-22.4</v>
      </c>
      <c r="J393" s="57">
        <v>122.5</v>
      </c>
      <c r="K393" s="55">
        <v>2</v>
      </c>
      <c r="L393" s="55" t="s">
        <v>1397</v>
      </c>
      <c r="M393" s="55" t="s">
        <v>1080</v>
      </c>
      <c r="N393" s="55" t="s">
        <v>147</v>
      </c>
      <c r="O393" s="55" t="s">
        <v>1378</v>
      </c>
      <c r="P393" s="55" t="s">
        <v>149</v>
      </c>
    </row>
    <row r="394" spans="1:16" x14ac:dyDescent="0.3">
      <c r="A394" s="55" t="s">
        <v>1076</v>
      </c>
      <c r="B394" s="55" t="s">
        <v>1077</v>
      </c>
      <c r="C394" s="55">
        <v>9101</v>
      </c>
      <c r="D394" s="56" t="s">
        <v>1394</v>
      </c>
      <c r="E394" s="56" t="s">
        <v>1395</v>
      </c>
      <c r="F394" s="55">
        <v>13</v>
      </c>
      <c r="G394" s="56" t="s">
        <v>1396</v>
      </c>
      <c r="H394" s="57">
        <v>1995.752</v>
      </c>
      <c r="I394" s="55">
        <v>-22.7</v>
      </c>
      <c r="J394" s="57">
        <v>116.8</v>
      </c>
      <c r="K394" s="55">
        <v>4.0999999999999996</v>
      </c>
      <c r="L394" s="55" t="s">
        <v>1398</v>
      </c>
      <c r="M394" s="55" t="s">
        <v>949</v>
      </c>
      <c r="N394" s="55" t="s">
        <v>1380</v>
      </c>
      <c r="O394" s="55" t="s">
        <v>1378</v>
      </c>
      <c r="P394" s="55" t="s">
        <v>149</v>
      </c>
    </row>
    <row r="395" spans="1:16" x14ac:dyDescent="0.3">
      <c r="A395" s="55" t="s">
        <v>1076</v>
      </c>
      <c r="B395" s="55" t="s">
        <v>1077</v>
      </c>
      <c r="C395" s="55">
        <v>9175</v>
      </c>
      <c r="D395" s="56" t="s">
        <v>1399</v>
      </c>
      <c r="E395" s="56" t="s">
        <v>1400</v>
      </c>
      <c r="F395" s="55">
        <v>26</v>
      </c>
      <c r="G395" s="56" t="s">
        <v>1401</v>
      </c>
      <c r="H395" s="57">
        <v>1995.9110000000001</v>
      </c>
      <c r="I395" s="55">
        <v>-19.3</v>
      </c>
      <c r="J395" s="57">
        <v>108.5</v>
      </c>
      <c r="K395" s="55">
        <v>4.0999999999999996</v>
      </c>
      <c r="L395" s="55" t="s">
        <v>1402</v>
      </c>
      <c r="M395" s="55" t="s">
        <v>949</v>
      </c>
      <c r="N395" s="55" t="s">
        <v>1380</v>
      </c>
      <c r="O395" s="55" t="s">
        <v>1378</v>
      </c>
      <c r="P395" s="55" t="s">
        <v>149</v>
      </c>
    </row>
    <row r="396" spans="1:16" x14ac:dyDescent="0.3">
      <c r="A396" s="55" t="s">
        <v>1076</v>
      </c>
      <c r="B396" s="55" t="s">
        <v>1077</v>
      </c>
      <c r="C396" s="55">
        <v>59297</v>
      </c>
      <c r="D396" s="56" t="s">
        <v>1399</v>
      </c>
      <c r="E396" s="56" t="s">
        <v>1400</v>
      </c>
      <c r="F396" s="55">
        <v>26</v>
      </c>
      <c r="G396" s="56" t="s">
        <v>1401</v>
      </c>
      <c r="H396" s="57">
        <v>1995.9110000000001</v>
      </c>
      <c r="I396" s="55">
        <v>-19.3</v>
      </c>
      <c r="J396" s="57">
        <v>116</v>
      </c>
      <c r="K396" s="55">
        <v>1.9</v>
      </c>
      <c r="L396" s="55" t="s">
        <v>1403</v>
      </c>
      <c r="M396" s="55" t="s">
        <v>1197</v>
      </c>
      <c r="N396" s="55" t="s">
        <v>147</v>
      </c>
      <c r="O396" s="55" t="s">
        <v>1378</v>
      </c>
      <c r="P396" s="55" t="s">
        <v>149</v>
      </c>
    </row>
    <row r="397" spans="1:16" x14ac:dyDescent="0.3">
      <c r="A397" s="55" t="s">
        <v>1076</v>
      </c>
      <c r="B397" s="55" t="s">
        <v>1077</v>
      </c>
      <c r="C397" s="55">
        <v>60932</v>
      </c>
      <c r="D397" s="56" t="s">
        <v>1404</v>
      </c>
      <c r="E397" s="56" t="s">
        <v>1405</v>
      </c>
      <c r="F397" s="55">
        <v>18</v>
      </c>
      <c r="G397" s="56" t="s">
        <v>1406</v>
      </c>
      <c r="H397" s="57">
        <v>1995.9880000000001</v>
      </c>
      <c r="I397" s="55">
        <v>-21</v>
      </c>
      <c r="J397" s="57">
        <v>108.8</v>
      </c>
      <c r="K397" s="55">
        <v>2</v>
      </c>
      <c r="L397" s="55" t="s">
        <v>1407</v>
      </c>
      <c r="M397" s="55" t="s">
        <v>1080</v>
      </c>
      <c r="N397" s="55" t="s">
        <v>147</v>
      </c>
      <c r="O397" s="55" t="s">
        <v>1378</v>
      </c>
      <c r="P397" s="55" t="s">
        <v>149</v>
      </c>
    </row>
    <row r="398" spans="1:16" x14ac:dyDescent="0.3">
      <c r="A398" s="55" t="s">
        <v>1076</v>
      </c>
      <c r="B398" s="55" t="s">
        <v>1077</v>
      </c>
      <c r="C398" s="55">
        <v>9134</v>
      </c>
      <c r="D398" s="56" t="s">
        <v>1404</v>
      </c>
      <c r="E398" s="56" t="s">
        <v>1405</v>
      </c>
      <c r="F398" s="55">
        <v>18</v>
      </c>
      <c r="G398" s="56" t="s">
        <v>1406</v>
      </c>
      <c r="H398" s="57">
        <v>1995.9880000000001</v>
      </c>
      <c r="I398" s="55">
        <v>-21</v>
      </c>
      <c r="J398" s="57">
        <v>107.1</v>
      </c>
      <c r="K398" s="55">
        <v>4.0999999999999996</v>
      </c>
      <c r="L398" s="55" t="s">
        <v>1408</v>
      </c>
      <c r="M398" s="55" t="s">
        <v>949</v>
      </c>
      <c r="N398" s="55" t="s">
        <v>1380</v>
      </c>
      <c r="O398" s="55" t="s">
        <v>1378</v>
      </c>
      <c r="P398" s="55" t="s">
        <v>149</v>
      </c>
    </row>
    <row r="399" spans="1:16" x14ac:dyDescent="0.3">
      <c r="A399" s="55" t="s">
        <v>1076</v>
      </c>
      <c r="B399" s="55" t="s">
        <v>1077</v>
      </c>
      <c r="C399" s="55">
        <v>9155</v>
      </c>
      <c r="D399" s="56" t="s">
        <v>1409</v>
      </c>
      <c r="E399" s="56" t="s">
        <v>1410</v>
      </c>
      <c r="F399" s="55">
        <v>9</v>
      </c>
      <c r="G399" s="56" t="s">
        <v>1411</v>
      </c>
      <c r="H399" s="57">
        <v>1996.0340000000001</v>
      </c>
      <c r="I399" s="55">
        <v>-22</v>
      </c>
      <c r="J399" s="57">
        <v>110.9</v>
      </c>
      <c r="K399" s="55">
        <v>3.9</v>
      </c>
      <c r="L399" s="55" t="s">
        <v>1412</v>
      </c>
      <c r="M399" s="55" t="s">
        <v>168</v>
      </c>
      <c r="N399" s="55" t="s">
        <v>1380</v>
      </c>
      <c r="O399" s="55" t="s">
        <v>1378</v>
      </c>
      <c r="P399" s="55" t="s">
        <v>149</v>
      </c>
    </row>
    <row r="400" spans="1:16" x14ac:dyDescent="0.3">
      <c r="A400" s="55" t="s">
        <v>1076</v>
      </c>
      <c r="B400" s="55" t="s">
        <v>1077</v>
      </c>
      <c r="C400" s="55">
        <v>60933</v>
      </c>
      <c r="D400" s="56" t="s">
        <v>1413</v>
      </c>
      <c r="E400" s="56" t="s">
        <v>1414</v>
      </c>
      <c r="F400" s="55">
        <v>14</v>
      </c>
      <c r="G400" s="56" t="s">
        <v>1415</v>
      </c>
      <c r="H400" s="57">
        <v>1996.0830000000001</v>
      </c>
      <c r="I400" s="55">
        <v>-22</v>
      </c>
      <c r="J400" s="57">
        <v>116.2</v>
      </c>
      <c r="K400" s="55">
        <v>2</v>
      </c>
      <c r="L400" s="55" t="s">
        <v>1416</v>
      </c>
      <c r="M400" s="55" t="s">
        <v>1080</v>
      </c>
      <c r="N400" s="55" t="s">
        <v>147</v>
      </c>
      <c r="O400" s="55" t="s">
        <v>1378</v>
      </c>
      <c r="P400" s="55" t="s">
        <v>149</v>
      </c>
    </row>
    <row r="401" spans="1:16" x14ac:dyDescent="0.3">
      <c r="A401" s="55" t="s">
        <v>1076</v>
      </c>
      <c r="B401" s="55" t="s">
        <v>1077</v>
      </c>
      <c r="C401" s="55">
        <v>9081</v>
      </c>
      <c r="D401" s="56" t="s">
        <v>1413</v>
      </c>
      <c r="E401" s="56" t="s">
        <v>1414</v>
      </c>
      <c r="F401" s="55">
        <v>14</v>
      </c>
      <c r="G401" s="56" t="s">
        <v>1415</v>
      </c>
      <c r="H401" s="57">
        <v>1996.0830000000001</v>
      </c>
      <c r="I401" s="55">
        <v>-22</v>
      </c>
      <c r="J401" s="57">
        <v>115.7</v>
      </c>
      <c r="K401" s="55">
        <v>4.0999999999999996</v>
      </c>
      <c r="L401" s="55" t="s">
        <v>1417</v>
      </c>
      <c r="M401" s="55" t="s">
        <v>949</v>
      </c>
      <c r="N401" s="55" t="s">
        <v>1380</v>
      </c>
      <c r="O401" s="55" t="s">
        <v>1378</v>
      </c>
      <c r="P401" s="55" t="s">
        <v>149</v>
      </c>
    </row>
    <row r="402" spans="1:16" x14ac:dyDescent="0.3">
      <c r="A402" s="55" t="s">
        <v>1076</v>
      </c>
      <c r="B402" s="55" t="s">
        <v>1077</v>
      </c>
      <c r="C402" s="55">
        <v>9135</v>
      </c>
      <c r="D402" s="56" t="s">
        <v>1418</v>
      </c>
      <c r="E402" s="56" t="s">
        <v>1419</v>
      </c>
      <c r="F402" s="55">
        <v>49</v>
      </c>
      <c r="G402" s="56" t="s">
        <v>1420</v>
      </c>
      <c r="H402" s="57">
        <v>1996.154</v>
      </c>
      <c r="I402" s="55">
        <v>-16.399999999999999</v>
      </c>
      <c r="J402" s="57">
        <v>111.8</v>
      </c>
      <c r="K402" s="55">
        <v>4.0999999999999996</v>
      </c>
      <c r="L402" s="55" t="s">
        <v>1421</v>
      </c>
      <c r="M402" s="55" t="s">
        <v>949</v>
      </c>
      <c r="N402" s="55" t="s">
        <v>1380</v>
      </c>
      <c r="O402" s="55" t="s">
        <v>1378</v>
      </c>
      <c r="P402" s="55" t="s">
        <v>149</v>
      </c>
    </row>
    <row r="403" spans="1:16" x14ac:dyDescent="0.3">
      <c r="A403" s="55" t="s">
        <v>1076</v>
      </c>
      <c r="B403" s="55" t="s">
        <v>1077</v>
      </c>
      <c r="C403" s="55">
        <v>60934</v>
      </c>
      <c r="D403" s="56" t="s">
        <v>1418</v>
      </c>
      <c r="E403" s="56" t="s">
        <v>1419</v>
      </c>
      <c r="F403" s="55">
        <v>49</v>
      </c>
      <c r="G403" s="56" t="s">
        <v>1420</v>
      </c>
      <c r="H403" s="57">
        <v>1996.154</v>
      </c>
      <c r="I403" s="55">
        <v>-16.3</v>
      </c>
      <c r="J403" s="57">
        <v>108.4</v>
      </c>
      <c r="K403" s="55">
        <v>2</v>
      </c>
      <c r="L403" s="55" t="s">
        <v>1422</v>
      </c>
      <c r="M403" s="55" t="s">
        <v>1080</v>
      </c>
      <c r="N403" s="55" t="s">
        <v>147</v>
      </c>
      <c r="O403" s="55" t="s">
        <v>1378</v>
      </c>
      <c r="P403" s="55" t="s">
        <v>149</v>
      </c>
    </row>
    <row r="404" spans="1:16" x14ac:dyDescent="0.3">
      <c r="A404" s="55" t="s">
        <v>1076</v>
      </c>
      <c r="B404" s="55" t="s">
        <v>1077</v>
      </c>
      <c r="C404" s="55">
        <v>9240</v>
      </c>
      <c r="D404" s="56" t="s">
        <v>1423</v>
      </c>
      <c r="E404" s="55" t="s">
        <v>151</v>
      </c>
      <c r="F404" s="55">
        <v>-999</v>
      </c>
      <c r="G404" s="56" t="s">
        <v>1424</v>
      </c>
      <c r="H404" s="57">
        <v>1996.269</v>
      </c>
      <c r="I404" s="55">
        <v>-23</v>
      </c>
      <c r="J404" s="57">
        <v>109.7</v>
      </c>
      <c r="K404" s="55">
        <v>4</v>
      </c>
      <c r="L404" s="55" t="s">
        <v>1425</v>
      </c>
      <c r="M404" s="55" t="s">
        <v>1037</v>
      </c>
      <c r="N404" s="55" t="s">
        <v>1426</v>
      </c>
      <c r="O404" s="55" t="s">
        <v>1378</v>
      </c>
      <c r="P404" s="55" t="s">
        <v>149</v>
      </c>
    </row>
    <row r="405" spans="1:16" x14ac:dyDescent="0.3">
      <c r="A405" s="55" t="s">
        <v>1076</v>
      </c>
      <c r="B405" s="55" t="s">
        <v>1077</v>
      </c>
      <c r="C405" s="55">
        <v>59805</v>
      </c>
      <c r="D405" s="56" t="s">
        <v>1427</v>
      </c>
      <c r="E405" s="56" t="s">
        <v>1428</v>
      </c>
      <c r="F405" s="55">
        <v>23</v>
      </c>
      <c r="G405" s="56" t="s">
        <v>1429</v>
      </c>
      <c r="H405" s="57">
        <v>1996.3430000000001</v>
      </c>
      <c r="I405" s="55">
        <v>-19.100000000000001</v>
      </c>
      <c r="J405" s="57">
        <v>108.6</v>
      </c>
      <c r="K405" s="55">
        <v>1.9</v>
      </c>
      <c r="L405" s="55" t="s">
        <v>1430</v>
      </c>
      <c r="M405" s="55" t="s">
        <v>1197</v>
      </c>
      <c r="N405" s="55" t="s">
        <v>147</v>
      </c>
      <c r="O405" s="55" t="s">
        <v>1378</v>
      </c>
      <c r="P405" s="55" t="s">
        <v>149</v>
      </c>
    </row>
    <row r="406" spans="1:16" x14ac:dyDescent="0.3">
      <c r="A406" s="55" t="s">
        <v>1076</v>
      </c>
      <c r="B406" s="55" t="s">
        <v>1077</v>
      </c>
      <c r="C406" s="55">
        <v>11523</v>
      </c>
      <c r="D406" s="56" t="s">
        <v>1431</v>
      </c>
      <c r="E406" s="55" t="s">
        <v>151</v>
      </c>
      <c r="F406" s="55">
        <v>-999</v>
      </c>
      <c r="G406" s="56" t="s">
        <v>1432</v>
      </c>
      <c r="H406" s="57">
        <v>1996.4739999999999</v>
      </c>
      <c r="I406" s="55">
        <v>-20.9</v>
      </c>
      <c r="J406" s="57">
        <v>123.5</v>
      </c>
      <c r="K406" s="55">
        <v>3.3</v>
      </c>
      <c r="L406" s="55" t="s">
        <v>1433</v>
      </c>
      <c r="M406" s="55" t="s">
        <v>1075</v>
      </c>
      <c r="N406" s="55" t="s">
        <v>1380</v>
      </c>
      <c r="O406" s="55" t="s">
        <v>1378</v>
      </c>
      <c r="P406" s="55" t="s">
        <v>149</v>
      </c>
    </row>
    <row r="407" spans="1:16" x14ac:dyDescent="0.3">
      <c r="A407" s="55" t="s">
        <v>1076</v>
      </c>
      <c r="B407" s="55" t="s">
        <v>1077</v>
      </c>
      <c r="C407" s="55">
        <v>11084</v>
      </c>
      <c r="D407" s="56" t="s">
        <v>1434</v>
      </c>
      <c r="E407" s="56" t="s">
        <v>1435</v>
      </c>
      <c r="F407" s="55">
        <v>13</v>
      </c>
      <c r="G407" s="56" t="s">
        <v>1436</v>
      </c>
      <c r="H407" s="57">
        <v>1996.7170000000001</v>
      </c>
      <c r="I407" s="55">
        <v>-21.3</v>
      </c>
      <c r="J407" s="57">
        <v>116.1</v>
      </c>
      <c r="K407" s="55">
        <v>3.6</v>
      </c>
      <c r="L407" s="55" t="s">
        <v>1437</v>
      </c>
      <c r="M407" s="55" t="s">
        <v>1222</v>
      </c>
      <c r="N407" s="55" t="s">
        <v>1380</v>
      </c>
      <c r="O407" s="55" t="s">
        <v>1378</v>
      </c>
      <c r="P407" s="55" t="s">
        <v>149</v>
      </c>
    </row>
    <row r="408" spans="1:16" x14ac:dyDescent="0.3">
      <c r="A408" s="55" t="s">
        <v>1076</v>
      </c>
      <c r="B408" s="55" t="s">
        <v>1077</v>
      </c>
      <c r="C408" s="55">
        <v>11085</v>
      </c>
      <c r="D408" s="56" t="s">
        <v>1438</v>
      </c>
      <c r="E408" s="56" t="s">
        <v>1439</v>
      </c>
      <c r="F408" s="55">
        <v>10</v>
      </c>
      <c r="G408" s="56" t="s">
        <v>1440</v>
      </c>
      <c r="H408" s="57">
        <v>1996.7909999999999</v>
      </c>
      <c r="I408" s="55">
        <v>-21.6</v>
      </c>
      <c r="J408" s="57">
        <v>118.5</v>
      </c>
      <c r="K408" s="55">
        <v>3.5</v>
      </c>
      <c r="L408" s="55" t="s">
        <v>1325</v>
      </c>
      <c r="M408" s="55" t="s">
        <v>1217</v>
      </c>
      <c r="N408" s="55" t="s">
        <v>1380</v>
      </c>
      <c r="O408" s="55" t="s">
        <v>1378</v>
      </c>
      <c r="P408" s="55" t="s">
        <v>149</v>
      </c>
    </row>
    <row r="409" spans="1:16" x14ac:dyDescent="0.3">
      <c r="A409" s="55" t="s">
        <v>1076</v>
      </c>
      <c r="B409" s="55" t="s">
        <v>1077</v>
      </c>
      <c r="C409" s="55">
        <v>59812</v>
      </c>
      <c r="D409" s="56" t="s">
        <v>1438</v>
      </c>
      <c r="E409" s="56" t="s">
        <v>1439</v>
      </c>
      <c r="F409" s="55">
        <v>10</v>
      </c>
      <c r="G409" s="56" t="s">
        <v>1440</v>
      </c>
      <c r="H409" s="57">
        <v>1996.7909999999999</v>
      </c>
      <c r="I409" s="55">
        <v>-21.6</v>
      </c>
      <c r="J409" s="57">
        <v>113.1</v>
      </c>
      <c r="K409" s="55">
        <v>1.9</v>
      </c>
      <c r="L409" s="55" t="s">
        <v>1441</v>
      </c>
      <c r="M409" s="55" t="s">
        <v>1197</v>
      </c>
      <c r="N409" s="55" t="s">
        <v>147</v>
      </c>
      <c r="O409" s="55" t="s">
        <v>1378</v>
      </c>
      <c r="P409" s="55" t="s">
        <v>149</v>
      </c>
    </row>
    <row r="410" spans="1:16" x14ac:dyDescent="0.3">
      <c r="A410" s="55" t="s">
        <v>1076</v>
      </c>
      <c r="B410" s="55" t="s">
        <v>1077</v>
      </c>
      <c r="C410" s="55">
        <v>11086</v>
      </c>
      <c r="D410" s="56" t="s">
        <v>1442</v>
      </c>
      <c r="E410" s="56" t="s">
        <v>1443</v>
      </c>
      <c r="F410" s="55">
        <v>12</v>
      </c>
      <c r="G410" s="56" t="s">
        <v>1444</v>
      </c>
      <c r="H410" s="57">
        <v>1997.078</v>
      </c>
      <c r="I410" s="55">
        <v>-23.5</v>
      </c>
      <c r="J410" s="57">
        <v>111.9</v>
      </c>
      <c r="K410" s="55">
        <v>3.5</v>
      </c>
      <c r="L410" s="55" t="s">
        <v>1445</v>
      </c>
      <c r="M410" s="55" t="s">
        <v>1217</v>
      </c>
      <c r="N410" s="55" t="s">
        <v>1380</v>
      </c>
      <c r="O410" s="55" t="s">
        <v>1378</v>
      </c>
      <c r="P410" s="55" t="s">
        <v>149</v>
      </c>
    </row>
    <row r="411" spans="1:16" x14ac:dyDescent="0.3">
      <c r="A411" s="55" t="s">
        <v>1076</v>
      </c>
      <c r="B411" s="55" t="s">
        <v>1077</v>
      </c>
      <c r="C411" s="55">
        <v>60285</v>
      </c>
      <c r="D411" s="56" t="s">
        <v>1442</v>
      </c>
      <c r="E411" s="56" t="s">
        <v>1443</v>
      </c>
      <c r="F411" s="55">
        <v>12</v>
      </c>
      <c r="G411" s="56" t="s">
        <v>1444</v>
      </c>
      <c r="H411" s="57">
        <v>1997.078</v>
      </c>
      <c r="I411" s="55">
        <v>-23.4</v>
      </c>
      <c r="J411" s="57">
        <v>114.3</v>
      </c>
      <c r="K411" s="55">
        <v>2.2999999999999998</v>
      </c>
      <c r="L411" s="55" t="s">
        <v>1446</v>
      </c>
      <c r="M411" s="55" t="s">
        <v>1187</v>
      </c>
      <c r="N411" s="55" t="s">
        <v>147</v>
      </c>
      <c r="O411" s="55" t="s">
        <v>1378</v>
      </c>
      <c r="P411" s="55" t="s">
        <v>149</v>
      </c>
    </row>
    <row r="412" spans="1:16" x14ac:dyDescent="0.3">
      <c r="A412" s="55" t="s">
        <v>1076</v>
      </c>
      <c r="B412" s="55" t="s">
        <v>1077</v>
      </c>
      <c r="C412" s="55">
        <v>11087</v>
      </c>
      <c r="D412" s="56" t="s">
        <v>1447</v>
      </c>
      <c r="E412" s="56" t="s">
        <v>1448</v>
      </c>
      <c r="F412" s="55">
        <v>11</v>
      </c>
      <c r="G412" s="56" t="s">
        <v>1449</v>
      </c>
      <c r="H412" s="57">
        <v>1997.182</v>
      </c>
      <c r="I412" s="55">
        <v>-18.8</v>
      </c>
      <c r="J412" s="57">
        <v>100.7</v>
      </c>
      <c r="K412" s="55">
        <v>3.4</v>
      </c>
      <c r="L412" s="55" t="s">
        <v>1450</v>
      </c>
      <c r="M412" s="55" t="s">
        <v>1361</v>
      </c>
      <c r="N412" s="55" t="s">
        <v>1426</v>
      </c>
      <c r="O412" s="55" t="s">
        <v>1378</v>
      </c>
      <c r="P412" s="55" t="s">
        <v>149</v>
      </c>
    </row>
    <row r="413" spans="1:16" x14ac:dyDescent="0.3">
      <c r="A413" s="55" t="s">
        <v>1076</v>
      </c>
      <c r="B413" s="55" t="s">
        <v>1077</v>
      </c>
      <c r="C413" s="55">
        <v>8463</v>
      </c>
      <c r="D413" s="56" t="s">
        <v>1451</v>
      </c>
      <c r="E413" s="56" t="s">
        <v>1452</v>
      </c>
      <c r="F413" s="55">
        <v>25</v>
      </c>
      <c r="G413" s="56" t="s">
        <v>1453</v>
      </c>
      <c r="H413" s="57">
        <v>1997.366</v>
      </c>
      <c r="I413" s="55">
        <v>-15.4</v>
      </c>
      <c r="J413" s="57">
        <v>110.9</v>
      </c>
      <c r="K413" s="55">
        <v>3.3</v>
      </c>
      <c r="L413" s="55" t="s">
        <v>1454</v>
      </c>
      <c r="M413" s="55" t="s">
        <v>1075</v>
      </c>
      <c r="N413" s="55" t="s">
        <v>1380</v>
      </c>
      <c r="O413" s="55" t="s">
        <v>1378</v>
      </c>
      <c r="P413" s="55" t="s">
        <v>149</v>
      </c>
    </row>
    <row r="414" spans="1:16" x14ac:dyDescent="0.3">
      <c r="A414" s="55" t="s">
        <v>1076</v>
      </c>
      <c r="B414" s="55" t="s">
        <v>1077</v>
      </c>
      <c r="C414" s="55">
        <v>22299</v>
      </c>
      <c r="D414" s="56" t="s">
        <v>1455</v>
      </c>
      <c r="E414" s="56" t="s">
        <v>1456</v>
      </c>
      <c r="F414" s="55">
        <v>13</v>
      </c>
      <c r="G414" s="56" t="s">
        <v>1457</v>
      </c>
      <c r="H414" s="57">
        <v>1997.5329999999999</v>
      </c>
      <c r="I414" s="55">
        <v>-20.6</v>
      </c>
      <c r="J414" s="57">
        <v>114.2</v>
      </c>
      <c r="K414" s="55">
        <v>2.1</v>
      </c>
      <c r="L414" s="55" t="s">
        <v>1446</v>
      </c>
      <c r="M414" s="55" t="s">
        <v>1147</v>
      </c>
      <c r="N414" s="55" t="s">
        <v>1458</v>
      </c>
      <c r="O414" s="55" t="s">
        <v>1378</v>
      </c>
      <c r="P414" s="55" t="s">
        <v>149</v>
      </c>
    </row>
    <row r="415" spans="1:16" x14ac:dyDescent="0.3">
      <c r="A415" s="55" t="s">
        <v>1076</v>
      </c>
      <c r="B415" s="55" t="s">
        <v>1077</v>
      </c>
      <c r="C415" s="55">
        <v>22300</v>
      </c>
      <c r="D415" s="56" t="s">
        <v>1459</v>
      </c>
      <c r="E415" s="56" t="s">
        <v>1460</v>
      </c>
      <c r="F415" s="55">
        <v>14</v>
      </c>
      <c r="G415" s="56" t="s">
        <v>1461</v>
      </c>
      <c r="H415" s="57">
        <v>1999.511</v>
      </c>
      <c r="I415" s="55">
        <v>-24.3</v>
      </c>
      <c r="J415" s="57">
        <v>103</v>
      </c>
      <c r="K415" s="55">
        <v>2.1</v>
      </c>
      <c r="L415" s="55" t="s">
        <v>1462</v>
      </c>
      <c r="M415" s="55" t="s">
        <v>1147</v>
      </c>
      <c r="N415" s="55" t="s">
        <v>1380</v>
      </c>
      <c r="O415" s="55" t="s">
        <v>1378</v>
      </c>
      <c r="P415" s="55" t="s">
        <v>149</v>
      </c>
    </row>
    <row r="416" spans="1:16" x14ac:dyDescent="0.3">
      <c r="A416" s="55" t="s">
        <v>1076</v>
      </c>
      <c r="B416" s="55" t="s">
        <v>1077</v>
      </c>
      <c r="C416" s="55">
        <v>60288</v>
      </c>
      <c r="D416" s="56" t="s">
        <v>1459</v>
      </c>
      <c r="E416" s="56" t="s">
        <v>1460</v>
      </c>
      <c r="F416" s="55">
        <v>13</v>
      </c>
      <c r="G416" s="56" t="s">
        <v>1461</v>
      </c>
      <c r="H416" s="57">
        <v>1999.511</v>
      </c>
      <c r="I416" s="55">
        <v>-24.2</v>
      </c>
      <c r="J416" s="57">
        <v>101.1</v>
      </c>
      <c r="K416" s="55">
        <v>2</v>
      </c>
      <c r="L416" s="55" t="s">
        <v>1463</v>
      </c>
      <c r="M416" s="55" t="s">
        <v>1080</v>
      </c>
      <c r="N416" s="55" t="s">
        <v>147</v>
      </c>
      <c r="O416" s="55" t="s">
        <v>1378</v>
      </c>
      <c r="P416" s="55" t="s">
        <v>149</v>
      </c>
    </row>
    <row r="417" spans="1:16" x14ac:dyDescent="0.3">
      <c r="A417" s="55" t="s">
        <v>1076</v>
      </c>
      <c r="B417" s="55" t="s">
        <v>1077</v>
      </c>
      <c r="C417" s="55">
        <v>59817</v>
      </c>
      <c r="D417" s="56" t="s">
        <v>1460</v>
      </c>
      <c r="E417" s="56" t="s">
        <v>1464</v>
      </c>
      <c r="F417" s="55">
        <v>-999</v>
      </c>
      <c r="G417" s="56" t="s">
        <v>1465</v>
      </c>
      <c r="H417" s="57">
        <v>1999.538</v>
      </c>
      <c r="I417" s="55">
        <v>-21</v>
      </c>
      <c r="J417" s="57">
        <v>103.1</v>
      </c>
      <c r="K417" s="55">
        <v>2</v>
      </c>
      <c r="L417" s="55" t="s">
        <v>1466</v>
      </c>
      <c r="M417" s="55" t="s">
        <v>1080</v>
      </c>
      <c r="N417" s="55" t="s">
        <v>147</v>
      </c>
      <c r="O417" s="55" t="s">
        <v>1378</v>
      </c>
      <c r="P417" s="55" t="s">
        <v>149</v>
      </c>
    </row>
    <row r="418" spans="1:16" x14ac:dyDescent="0.3">
      <c r="A418" s="55" t="s">
        <v>1076</v>
      </c>
      <c r="B418" s="55" t="s">
        <v>1077</v>
      </c>
      <c r="C418" s="55">
        <v>22301</v>
      </c>
      <c r="D418" s="56" t="s">
        <v>1460</v>
      </c>
      <c r="E418" s="56" t="s">
        <v>1464</v>
      </c>
      <c r="F418" s="55">
        <v>8</v>
      </c>
      <c r="G418" s="56" t="s">
        <v>1465</v>
      </c>
      <c r="H418" s="57">
        <v>1999.538</v>
      </c>
      <c r="I418" s="55">
        <v>-21.1</v>
      </c>
      <c r="J418" s="57">
        <v>96.1</v>
      </c>
      <c r="K418" s="55">
        <v>2.1</v>
      </c>
      <c r="L418" s="55" t="s">
        <v>1467</v>
      </c>
      <c r="M418" s="55" t="s">
        <v>1147</v>
      </c>
      <c r="N418" s="55" t="s">
        <v>1380</v>
      </c>
      <c r="O418" s="55" t="s">
        <v>1378</v>
      </c>
      <c r="P418" s="55" t="s">
        <v>149</v>
      </c>
    </row>
    <row r="419" spans="1:16" x14ac:dyDescent="0.3">
      <c r="A419" s="55" t="s">
        <v>1076</v>
      </c>
      <c r="B419" s="55" t="s">
        <v>1077</v>
      </c>
      <c r="C419" s="55">
        <v>11193</v>
      </c>
      <c r="D419" s="56" t="s">
        <v>1468</v>
      </c>
      <c r="E419" s="56" t="s">
        <v>1469</v>
      </c>
      <c r="F419" s="55">
        <v>10</v>
      </c>
      <c r="G419" s="56" t="s">
        <v>1470</v>
      </c>
      <c r="H419" s="57">
        <v>1999.61</v>
      </c>
      <c r="I419" s="55">
        <v>-22.8</v>
      </c>
      <c r="J419" s="57">
        <v>78.2</v>
      </c>
      <c r="K419" s="55">
        <v>3.4</v>
      </c>
      <c r="L419" s="55" t="s">
        <v>1471</v>
      </c>
      <c r="M419" s="55" t="s">
        <v>1361</v>
      </c>
      <c r="N419" s="55" t="s">
        <v>1458</v>
      </c>
      <c r="O419" s="55" t="s">
        <v>1378</v>
      </c>
      <c r="P419" s="55" t="s">
        <v>149</v>
      </c>
    </row>
    <row r="420" spans="1:16" x14ac:dyDescent="0.3">
      <c r="A420" s="55" t="s">
        <v>1076</v>
      </c>
      <c r="B420" s="55" t="s">
        <v>1077</v>
      </c>
      <c r="C420" s="55">
        <v>11277</v>
      </c>
      <c r="D420" s="56" t="s">
        <v>1472</v>
      </c>
      <c r="E420" s="56" t="s">
        <v>1473</v>
      </c>
      <c r="F420" s="55">
        <v>20</v>
      </c>
      <c r="G420" s="56" t="s">
        <v>1474</v>
      </c>
      <c r="H420" s="57">
        <v>1999.749</v>
      </c>
      <c r="I420" s="55">
        <v>-20.6</v>
      </c>
      <c r="J420" s="57">
        <v>89.3</v>
      </c>
      <c r="K420" s="55">
        <v>4</v>
      </c>
      <c r="L420" s="55" t="s">
        <v>1475</v>
      </c>
      <c r="M420" s="55" t="s">
        <v>1037</v>
      </c>
      <c r="N420" s="55" t="s">
        <v>1380</v>
      </c>
      <c r="O420" s="55" t="s">
        <v>1378</v>
      </c>
      <c r="P420" s="55" t="s">
        <v>149</v>
      </c>
    </row>
    <row r="421" spans="1:16" x14ac:dyDescent="0.3">
      <c r="A421" s="55" t="s">
        <v>1076</v>
      </c>
      <c r="B421" s="55" t="s">
        <v>1077</v>
      </c>
      <c r="C421" s="55">
        <v>60286</v>
      </c>
      <c r="D421" s="56" t="s">
        <v>1472</v>
      </c>
      <c r="E421" s="56" t="s">
        <v>1473</v>
      </c>
      <c r="F421" s="55">
        <v>20</v>
      </c>
      <c r="G421" s="56" t="s">
        <v>1474</v>
      </c>
      <c r="H421" s="57">
        <v>1999.749</v>
      </c>
      <c r="I421" s="55">
        <v>-20.5</v>
      </c>
      <c r="J421" s="57">
        <v>99.9</v>
      </c>
      <c r="K421" s="55">
        <v>2.1</v>
      </c>
      <c r="L421" s="55" t="s">
        <v>1476</v>
      </c>
      <c r="M421" s="55" t="s">
        <v>1147</v>
      </c>
      <c r="N421" s="55" t="s">
        <v>147</v>
      </c>
      <c r="O421" s="55" t="s">
        <v>1378</v>
      </c>
      <c r="P421" s="55" t="s">
        <v>149</v>
      </c>
    </row>
    <row r="422" spans="1:16" x14ac:dyDescent="0.3">
      <c r="A422" s="55" t="s">
        <v>1076</v>
      </c>
      <c r="B422" s="55" t="s">
        <v>1077</v>
      </c>
      <c r="C422" s="55">
        <v>59822</v>
      </c>
      <c r="D422" s="56" t="s">
        <v>1473</v>
      </c>
      <c r="E422" s="56" t="s">
        <v>1477</v>
      </c>
      <c r="F422" s="55">
        <v>22</v>
      </c>
      <c r="G422" s="56" t="s">
        <v>1478</v>
      </c>
      <c r="H422" s="57">
        <v>1999.807</v>
      </c>
      <c r="I422" s="55">
        <v>-17.399999999999999</v>
      </c>
      <c r="J422" s="57">
        <v>94.8</v>
      </c>
      <c r="K422" s="55">
        <v>2.2000000000000002</v>
      </c>
      <c r="L422" s="55" t="s">
        <v>1479</v>
      </c>
      <c r="M422" s="55" t="s">
        <v>1123</v>
      </c>
      <c r="N422" s="55" t="s">
        <v>147</v>
      </c>
      <c r="O422" s="55" t="s">
        <v>1378</v>
      </c>
      <c r="P422" s="55" t="s">
        <v>149</v>
      </c>
    </row>
    <row r="423" spans="1:16" x14ac:dyDescent="0.3">
      <c r="A423" s="55" t="s">
        <v>1076</v>
      </c>
      <c r="B423" s="55" t="s">
        <v>1077</v>
      </c>
      <c r="C423" s="55">
        <v>39471</v>
      </c>
      <c r="D423" s="56" t="s">
        <v>1480</v>
      </c>
      <c r="E423" s="56" t="s">
        <v>1481</v>
      </c>
      <c r="F423" s="55">
        <v>-999</v>
      </c>
      <c r="G423" s="56" t="s">
        <v>1482</v>
      </c>
      <c r="H423" s="57">
        <v>1999.971</v>
      </c>
      <c r="I423" s="55">
        <v>-12.2</v>
      </c>
      <c r="J423" s="57">
        <v>94.2</v>
      </c>
      <c r="K423" s="55">
        <v>2.1</v>
      </c>
      <c r="L423" s="55" t="s">
        <v>1483</v>
      </c>
      <c r="M423" s="55" t="s">
        <v>1147</v>
      </c>
      <c r="N423" s="55" t="s">
        <v>147</v>
      </c>
      <c r="O423" s="55" t="s">
        <v>1378</v>
      </c>
      <c r="P423" s="55" t="s">
        <v>149</v>
      </c>
    </row>
    <row r="424" spans="1:16" x14ac:dyDescent="0.3">
      <c r="A424" s="55" t="s">
        <v>1076</v>
      </c>
      <c r="B424" s="55" t="s">
        <v>1077</v>
      </c>
      <c r="C424" s="55">
        <v>22302</v>
      </c>
      <c r="D424" s="56" t="s">
        <v>1480</v>
      </c>
      <c r="E424" s="56" t="s">
        <v>1481</v>
      </c>
      <c r="F424" s="55">
        <v>41</v>
      </c>
      <c r="G424" s="56" t="s">
        <v>1482</v>
      </c>
      <c r="H424" s="57">
        <v>1999.971</v>
      </c>
      <c r="I424" s="55">
        <v>-12.1</v>
      </c>
      <c r="J424" s="57">
        <v>92.3</v>
      </c>
      <c r="K424" s="55">
        <v>2.1</v>
      </c>
      <c r="L424" s="55" t="s">
        <v>1484</v>
      </c>
      <c r="M424" s="55" t="s">
        <v>1147</v>
      </c>
      <c r="N424" s="55" t="s">
        <v>1380</v>
      </c>
      <c r="O424" s="55" t="s">
        <v>1378</v>
      </c>
      <c r="P424" s="55" t="s">
        <v>149</v>
      </c>
    </row>
    <row r="425" spans="1:16" x14ac:dyDescent="0.3">
      <c r="A425" s="55" t="s">
        <v>1076</v>
      </c>
      <c r="B425" s="55" t="s">
        <v>1077</v>
      </c>
      <c r="C425" s="55">
        <v>11524</v>
      </c>
      <c r="D425" s="56" t="s">
        <v>1480</v>
      </c>
      <c r="E425" s="56" t="s">
        <v>1481</v>
      </c>
      <c r="F425" s="55">
        <v>41</v>
      </c>
      <c r="G425" s="56" t="s">
        <v>1482</v>
      </c>
      <c r="H425" s="57">
        <v>1999.971</v>
      </c>
      <c r="I425" s="55">
        <v>-12.6</v>
      </c>
      <c r="J425" s="57">
        <v>101.2</v>
      </c>
      <c r="K425" s="55">
        <v>3.9</v>
      </c>
      <c r="L425" s="55" t="s">
        <v>1485</v>
      </c>
      <c r="M425" s="55" t="s">
        <v>168</v>
      </c>
      <c r="N425" s="55" t="s">
        <v>1380</v>
      </c>
      <c r="O425" s="55" t="s">
        <v>1378</v>
      </c>
      <c r="P425" s="55" t="s">
        <v>149</v>
      </c>
    </row>
    <row r="426" spans="1:16" x14ac:dyDescent="0.3">
      <c r="A426" s="55" t="s">
        <v>1076</v>
      </c>
      <c r="B426" s="55" t="s">
        <v>1077</v>
      </c>
      <c r="C426" s="55">
        <v>14564</v>
      </c>
      <c r="D426" s="56" t="s">
        <v>1481</v>
      </c>
      <c r="E426" s="56" t="s">
        <v>1486</v>
      </c>
      <c r="F426" s="55">
        <v>19</v>
      </c>
      <c r="G426" s="56" t="s">
        <v>1487</v>
      </c>
      <c r="H426" s="57">
        <v>2000.0530000000001</v>
      </c>
      <c r="I426" s="55">
        <v>-16.7</v>
      </c>
      <c r="J426" s="57">
        <v>87.4</v>
      </c>
      <c r="K426" s="55">
        <v>3.4</v>
      </c>
      <c r="L426" s="55" t="s">
        <v>1488</v>
      </c>
      <c r="M426" s="55" t="s">
        <v>1361</v>
      </c>
      <c r="N426" s="55" t="s">
        <v>1380</v>
      </c>
      <c r="O426" s="55" t="s">
        <v>1378</v>
      </c>
      <c r="P426" s="55" t="s">
        <v>149</v>
      </c>
    </row>
    <row r="427" spans="1:16" x14ac:dyDescent="0.3">
      <c r="A427" s="55" t="s">
        <v>1076</v>
      </c>
      <c r="B427" s="55" t="s">
        <v>1077</v>
      </c>
      <c r="C427" s="55">
        <v>39530</v>
      </c>
      <c r="D427" s="56" t="s">
        <v>1481</v>
      </c>
      <c r="E427" s="56" t="s">
        <v>1486</v>
      </c>
      <c r="F427" s="55">
        <v>19</v>
      </c>
      <c r="G427" s="56" t="s">
        <v>1487</v>
      </c>
      <c r="H427" s="57">
        <v>2000.0530000000001</v>
      </c>
      <c r="I427" s="55">
        <v>-18.5</v>
      </c>
      <c r="J427" s="57">
        <v>92.9</v>
      </c>
      <c r="K427" s="55">
        <v>0.3</v>
      </c>
      <c r="L427" s="55" t="s">
        <v>1489</v>
      </c>
      <c r="M427" s="55" t="s">
        <v>1490</v>
      </c>
      <c r="N427" s="55" t="s">
        <v>147</v>
      </c>
      <c r="O427" s="55" t="s">
        <v>1378</v>
      </c>
      <c r="P427" s="55" t="s">
        <v>149</v>
      </c>
    </row>
    <row r="428" spans="1:16" x14ac:dyDescent="0.3">
      <c r="A428" s="55" t="s">
        <v>1076</v>
      </c>
      <c r="B428" s="55" t="s">
        <v>1077</v>
      </c>
      <c r="C428" s="55">
        <v>39468</v>
      </c>
      <c r="D428" s="56" t="s">
        <v>1491</v>
      </c>
      <c r="E428" s="56" t="s">
        <v>1492</v>
      </c>
      <c r="F428" s="55">
        <v>14</v>
      </c>
      <c r="G428" s="56" t="s">
        <v>1493</v>
      </c>
      <c r="H428" s="57">
        <v>2000.078</v>
      </c>
      <c r="I428" s="55">
        <v>-21.9</v>
      </c>
      <c r="J428" s="57">
        <v>91</v>
      </c>
      <c r="K428" s="55">
        <v>2.2000000000000002</v>
      </c>
      <c r="L428" s="55" t="s">
        <v>1494</v>
      </c>
      <c r="M428" s="55" t="s">
        <v>1123</v>
      </c>
      <c r="N428" s="55" t="s">
        <v>147</v>
      </c>
      <c r="O428" s="55" t="s">
        <v>1378</v>
      </c>
      <c r="P428" s="55" t="s">
        <v>149</v>
      </c>
    </row>
    <row r="429" spans="1:16" x14ac:dyDescent="0.3">
      <c r="A429" s="55" t="s">
        <v>1076</v>
      </c>
      <c r="B429" s="55" t="s">
        <v>1077</v>
      </c>
      <c r="C429" s="55">
        <v>14566</v>
      </c>
      <c r="D429" s="56" t="s">
        <v>1495</v>
      </c>
      <c r="E429" s="56" t="s">
        <v>1496</v>
      </c>
      <c r="F429" s="55">
        <v>19</v>
      </c>
      <c r="G429" s="56" t="s">
        <v>1492</v>
      </c>
      <c r="H429" s="57">
        <v>2000.097</v>
      </c>
      <c r="I429" s="55">
        <v>-16.899999999999999</v>
      </c>
      <c r="J429" s="57">
        <v>86.7</v>
      </c>
      <c r="K429" s="55">
        <v>3.3</v>
      </c>
      <c r="L429" s="55" t="s">
        <v>1497</v>
      </c>
      <c r="M429" s="55" t="s">
        <v>1075</v>
      </c>
      <c r="N429" s="55" t="s">
        <v>1380</v>
      </c>
      <c r="O429" s="55" t="s">
        <v>1378</v>
      </c>
      <c r="P429" s="55" t="s">
        <v>149</v>
      </c>
    </row>
    <row r="430" spans="1:16" x14ac:dyDescent="0.3">
      <c r="A430" s="55" t="s">
        <v>1076</v>
      </c>
      <c r="B430" s="55" t="s">
        <v>1077</v>
      </c>
      <c r="C430" s="55">
        <v>39453</v>
      </c>
      <c r="D430" s="56" t="s">
        <v>1495</v>
      </c>
      <c r="E430" s="56" t="s">
        <v>1496</v>
      </c>
      <c r="F430" s="55">
        <v>19</v>
      </c>
      <c r="G430" s="56" t="s">
        <v>1498</v>
      </c>
      <c r="H430" s="57">
        <v>2000.1</v>
      </c>
      <c r="I430" s="55">
        <v>-22.7</v>
      </c>
      <c r="J430" s="57">
        <v>95.5</v>
      </c>
      <c r="K430" s="55">
        <v>1.4</v>
      </c>
      <c r="L430" s="55" t="s">
        <v>1499</v>
      </c>
      <c r="M430" s="55" t="s">
        <v>1500</v>
      </c>
      <c r="N430" s="55" t="s">
        <v>158</v>
      </c>
      <c r="O430" s="55" t="s">
        <v>1378</v>
      </c>
      <c r="P430" s="55" t="s">
        <v>149</v>
      </c>
    </row>
    <row r="431" spans="1:16" x14ac:dyDescent="0.3">
      <c r="A431" s="55" t="s">
        <v>1076</v>
      </c>
      <c r="B431" s="55" t="s">
        <v>1077</v>
      </c>
      <c r="C431" s="55">
        <v>14565</v>
      </c>
      <c r="D431" s="56" t="s">
        <v>1501</v>
      </c>
      <c r="E431" s="56" t="s">
        <v>1502</v>
      </c>
      <c r="F431" s="55">
        <v>8</v>
      </c>
      <c r="G431" s="56" t="s">
        <v>1503</v>
      </c>
      <c r="H431" s="57">
        <v>2000.2339999999999</v>
      </c>
      <c r="I431" s="55">
        <v>-21.1</v>
      </c>
      <c r="J431" s="57">
        <v>76.400000000000006</v>
      </c>
      <c r="K431" s="55">
        <v>3.7</v>
      </c>
      <c r="L431" s="55" t="s">
        <v>1504</v>
      </c>
      <c r="M431" s="55" t="s">
        <v>1251</v>
      </c>
      <c r="N431" s="55" t="s">
        <v>1426</v>
      </c>
      <c r="O431" s="55" t="s">
        <v>1378</v>
      </c>
      <c r="P431" s="55" t="s">
        <v>149</v>
      </c>
    </row>
    <row r="432" spans="1:16" x14ac:dyDescent="0.3">
      <c r="A432" s="55" t="s">
        <v>1076</v>
      </c>
      <c r="B432" s="55" t="s">
        <v>1077</v>
      </c>
      <c r="C432" s="55">
        <v>59818</v>
      </c>
      <c r="D432" s="56" t="s">
        <v>1501</v>
      </c>
      <c r="E432" s="56" t="s">
        <v>1502</v>
      </c>
      <c r="F432" s="55">
        <v>-999</v>
      </c>
      <c r="G432" s="56" t="s">
        <v>1503</v>
      </c>
      <c r="H432" s="57">
        <v>2000.2339999999999</v>
      </c>
      <c r="I432" s="55">
        <v>-22.8</v>
      </c>
      <c r="J432" s="57">
        <v>94</v>
      </c>
      <c r="K432" s="55">
        <v>1.9</v>
      </c>
      <c r="L432" s="55" t="s">
        <v>1505</v>
      </c>
      <c r="M432" s="55" t="s">
        <v>1197</v>
      </c>
      <c r="N432" s="55" t="s">
        <v>147</v>
      </c>
      <c r="O432" s="55" t="s">
        <v>1378</v>
      </c>
      <c r="P432" s="55" t="s">
        <v>149</v>
      </c>
    </row>
    <row r="433" spans="1:16" x14ac:dyDescent="0.3">
      <c r="A433" s="55" t="s">
        <v>1076</v>
      </c>
      <c r="B433" s="55" t="s">
        <v>1077</v>
      </c>
      <c r="C433" s="55">
        <v>14568</v>
      </c>
      <c r="D433" s="56" t="s">
        <v>1506</v>
      </c>
      <c r="E433" s="56" t="s">
        <v>1507</v>
      </c>
      <c r="F433" s="55">
        <v>26</v>
      </c>
      <c r="G433" s="56" t="s">
        <v>1508</v>
      </c>
      <c r="H433" s="57">
        <v>2000.296</v>
      </c>
      <c r="I433" s="55">
        <v>-16.8</v>
      </c>
      <c r="J433" s="57">
        <v>85</v>
      </c>
      <c r="K433" s="55">
        <v>3.2</v>
      </c>
      <c r="L433" s="55" t="s">
        <v>1509</v>
      </c>
      <c r="M433" s="55" t="s">
        <v>1212</v>
      </c>
      <c r="N433" s="55" t="s">
        <v>1380</v>
      </c>
      <c r="O433" s="55" t="s">
        <v>1378</v>
      </c>
      <c r="P433" s="55" t="s">
        <v>149</v>
      </c>
    </row>
    <row r="434" spans="1:16" x14ac:dyDescent="0.3">
      <c r="A434" s="55" t="s">
        <v>1076</v>
      </c>
      <c r="B434" s="55" t="s">
        <v>1077</v>
      </c>
      <c r="C434" s="55">
        <v>60290</v>
      </c>
      <c r="D434" s="56" t="s">
        <v>1506</v>
      </c>
      <c r="E434" s="56" t="s">
        <v>1507</v>
      </c>
      <c r="F434" s="55">
        <v>26</v>
      </c>
      <c r="G434" s="56" t="s">
        <v>1508</v>
      </c>
      <c r="H434" s="57">
        <v>2000.296</v>
      </c>
      <c r="I434" s="55">
        <v>-16.399999999999999</v>
      </c>
      <c r="J434" s="57">
        <v>87.7</v>
      </c>
      <c r="K434" s="55">
        <v>1.9</v>
      </c>
      <c r="L434" s="55" t="s">
        <v>1510</v>
      </c>
      <c r="M434" s="55" t="s">
        <v>1197</v>
      </c>
      <c r="N434" s="55" t="s">
        <v>147</v>
      </c>
      <c r="O434" s="55" t="s">
        <v>1378</v>
      </c>
      <c r="P434" s="55" t="s">
        <v>149</v>
      </c>
    </row>
    <row r="435" spans="1:16" x14ac:dyDescent="0.3">
      <c r="A435" s="55" t="s">
        <v>1076</v>
      </c>
      <c r="B435" s="55" t="s">
        <v>1077</v>
      </c>
      <c r="C435" s="55">
        <v>60287</v>
      </c>
      <c r="D435" s="56" t="s">
        <v>1507</v>
      </c>
      <c r="E435" s="56" t="s">
        <v>1511</v>
      </c>
      <c r="F435" s="55">
        <v>18</v>
      </c>
      <c r="G435" s="56" t="s">
        <v>1512</v>
      </c>
      <c r="H435" s="57">
        <v>2000.357</v>
      </c>
      <c r="I435" s="55">
        <v>-20.2</v>
      </c>
      <c r="J435" s="57">
        <v>89.3</v>
      </c>
      <c r="K435" s="55">
        <v>2.4</v>
      </c>
      <c r="L435" s="55" t="s">
        <v>1475</v>
      </c>
      <c r="M435" s="55" t="s">
        <v>1389</v>
      </c>
      <c r="N435" s="55" t="s">
        <v>147</v>
      </c>
      <c r="O435" s="55" t="s">
        <v>1378</v>
      </c>
      <c r="P435" s="55" t="s">
        <v>149</v>
      </c>
    </row>
    <row r="436" spans="1:16" x14ac:dyDescent="0.3">
      <c r="A436" s="55" t="s">
        <v>1076</v>
      </c>
      <c r="B436" s="55" t="s">
        <v>1077</v>
      </c>
      <c r="C436" s="55">
        <v>14569</v>
      </c>
      <c r="D436" s="56" t="s">
        <v>1507</v>
      </c>
      <c r="E436" s="56" t="s">
        <v>1511</v>
      </c>
      <c r="F436" s="55">
        <v>18</v>
      </c>
      <c r="G436" s="56" t="s">
        <v>1512</v>
      </c>
      <c r="H436" s="57">
        <v>2000.357</v>
      </c>
      <c r="I436" s="55">
        <v>-18.5</v>
      </c>
      <c r="J436" s="57">
        <v>80.7</v>
      </c>
      <c r="K436" s="55">
        <v>3.2</v>
      </c>
      <c r="L436" s="55" t="s">
        <v>1513</v>
      </c>
      <c r="M436" s="55" t="s">
        <v>1212</v>
      </c>
      <c r="N436" s="55" t="s">
        <v>1380</v>
      </c>
      <c r="O436" s="55" t="s">
        <v>1378</v>
      </c>
      <c r="P436" s="55" t="s">
        <v>149</v>
      </c>
    </row>
    <row r="437" spans="1:16" x14ac:dyDescent="0.3">
      <c r="A437" s="55" t="s">
        <v>1076</v>
      </c>
      <c r="B437" s="55" t="s">
        <v>1077</v>
      </c>
      <c r="C437" s="55">
        <v>14570</v>
      </c>
      <c r="D437" s="56" t="s">
        <v>1514</v>
      </c>
      <c r="E437" s="56" t="s">
        <v>1515</v>
      </c>
      <c r="F437" s="55">
        <v>11</v>
      </c>
      <c r="G437" s="56" t="s">
        <v>1516</v>
      </c>
      <c r="H437" s="57">
        <v>2000.414</v>
      </c>
      <c r="I437" s="55">
        <v>-22.5</v>
      </c>
      <c r="J437" s="57">
        <v>82</v>
      </c>
      <c r="K437" s="55">
        <v>3.2</v>
      </c>
      <c r="L437" s="55" t="s">
        <v>1517</v>
      </c>
      <c r="M437" s="55" t="s">
        <v>1212</v>
      </c>
      <c r="N437" s="55" t="s">
        <v>1380</v>
      </c>
      <c r="O437" s="55" t="s">
        <v>1378</v>
      </c>
      <c r="P437" s="55" t="s">
        <v>149</v>
      </c>
    </row>
    <row r="438" spans="1:16" x14ac:dyDescent="0.3">
      <c r="A438" s="55" t="s">
        <v>1076</v>
      </c>
      <c r="B438" s="55" t="s">
        <v>1077</v>
      </c>
      <c r="C438" s="55">
        <v>39188</v>
      </c>
      <c r="D438" s="56" t="s">
        <v>1514</v>
      </c>
      <c r="E438" s="56" t="s">
        <v>1515</v>
      </c>
      <c r="F438" s="55">
        <v>11</v>
      </c>
      <c r="G438" s="56" t="s">
        <v>1516</v>
      </c>
      <c r="H438" s="57">
        <v>2000.414</v>
      </c>
      <c r="I438" s="55">
        <v>-22.4</v>
      </c>
      <c r="J438" s="57">
        <v>90.8</v>
      </c>
      <c r="K438" s="55">
        <v>1.4</v>
      </c>
      <c r="L438" s="55" t="s">
        <v>1518</v>
      </c>
      <c r="M438" s="55" t="s">
        <v>1500</v>
      </c>
      <c r="N438" s="55" t="s">
        <v>147</v>
      </c>
      <c r="O438" s="55" t="s">
        <v>1378</v>
      </c>
      <c r="P438" s="55" t="s">
        <v>149</v>
      </c>
    </row>
    <row r="439" spans="1:16" x14ac:dyDescent="0.3">
      <c r="A439" s="55" t="s">
        <v>1076</v>
      </c>
      <c r="B439" s="55" t="s">
        <v>1077</v>
      </c>
      <c r="C439" s="55">
        <v>59819</v>
      </c>
      <c r="D439" s="56" t="s">
        <v>1514</v>
      </c>
      <c r="E439" s="56" t="s">
        <v>1515</v>
      </c>
      <c r="F439" s="55">
        <v>11</v>
      </c>
      <c r="G439" s="56" t="s">
        <v>1516</v>
      </c>
      <c r="H439" s="57">
        <v>2000.414</v>
      </c>
      <c r="I439" s="55">
        <v>-22.6</v>
      </c>
      <c r="J439" s="57">
        <v>80.099999999999994</v>
      </c>
      <c r="K439" s="55">
        <v>1.9</v>
      </c>
      <c r="L439" s="55" t="s">
        <v>1519</v>
      </c>
      <c r="M439" s="55" t="s">
        <v>1197</v>
      </c>
      <c r="N439" s="55" t="s">
        <v>147</v>
      </c>
      <c r="O439" s="55" t="s">
        <v>1378</v>
      </c>
      <c r="P439" s="55" t="s">
        <v>149</v>
      </c>
    </row>
    <row r="440" spans="1:16" x14ac:dyDescent="0.3">
      <c r="A440" s="55" t="s">
        <v>1076</v>
      </c>
      <c r="B440" s="55" t="s">
        <v>1077</v>
      </c>
      <c r="C440" s="55">
        <v>14571</v>
      </c>
      <c r="D440" s="56" t="s">
        <v>1520</v>
      </c>
      <c r="E440" s="56" t="s">
        <v>1521</v>
      </c>
      <c r="F440" s="55">
        <v>16</v>
      </c>
      <c r="G440" s="56" t="s">
        <v>1522</v>
      </c>
      <c r="H440" s="57">
        <v>2000.4690000000001</v>
      </c>
      <c r="I440" s="55">
        <v>-22</v>
      </c>
      <c r="J440" s="57">
        <v>75.900000000000006</v>
      </c>
      <c r="K440" s="55">
        <v>3.3</v>
      </c>
      <c r="L440" s="55" t="s">
        <v>1523</v>
      </c>
      <c r="M440" s="55" t="s">
        <v>1075</v>
      </c>
      <c r="N440" s="55" t="s">
        <v>1380</v>
      </c>
      <c r="O440" s="55" t="s">
        <v>1378</v>
      </c>
      <c r="P440" s="55" t="s">
        <v>149</v>
      </c>
    </row>
    <row r="441" spans="1:16" x14ac:dyDescent="0.3">
      <c r="A441" s="55" t="s">
        <v>1076</v>
      </c>
      <c r="B441" s="55" t="s">
        <v>1077</v>
      </c>
      <c r="C441" s="55">
        <v>14572</v>
      </c>
      <c r="D441" s="56" t="s">
        <v>1524</v>
      </c>
      <c r="E441" s="56" t="s">
        <v>1525</v>
      </c>
      <c r="F441" s="55">
        <v>11</v>
      </c>
      <c r="G441" s="56" t="s">
        <v>1526</v>
      </c>
      <c r="H441" s="57">
        <v>2000.712</v>
      </c>
      <c r="I441" s="55">
        <v>-24.4</v>
      </c>
      <c r="J441" s="57">
        <v>90.1</v>
      </c>
      <c r="K441" s="55">
        <v>3.2</v>
      </c>
      <c r="L441" s="55" t="s">
        <v>1527</v>
      </c>
      <c r="M441" s="55" t="s">
        <v>1212</v>
      </c>
      <c r="N441" s="55" t="s">
        <v>1426</v>
      </c>
      <c r="O441" s="55" t="s">
        <v>1378</v>
      </c>
      <c r="P441" s="55" t="s">
        <v>149</v>
      </c>
    </row>
    <row r="442" spans="1:16" x14ac:dyDescent="0.3">
      <c r="A442" s="55" t="s">
        <v>1076</v>
      </c>
      <c r="B442" s="55" t="s">
        <v>1077</v>
      </c>
      <c r="C442" s="55">
        <v>14573</v>
      </c>
      <c r="D442" s="56" t="s">
        <v>1525</v>
      </c>
      <c r="E442" s="56" t="s">
        <v>1528</v>
      </c>
      <c r="F442" s="55">
        <v>18</v>
      </c>
      <c r="G442" s="56" t="s">
        <v>1529</v>
      </c>
      <c r="H442" s="57">
        <v>2000.75</v>
      </c>
      <c r="I442" s="55">
        <v>-22.5</v>
      </c>
      <c r="J442" s="57">
        <v>93.8</v>
      </c>
      <c r="K442" s="55">
        <v>3.5</v>
      </c>
      <c r="L442" s="55" t="s">
        <v>1505</v>
      </c>
      <c r="M442" s="55" t="s">
        <v>1217</v>
      </c>
      <c r="N442" s="55" t="s">
        <v>1426</v>
      </c>
      <c r="O442" s="55" t="s">
        <v>1378</v>
      </c>
      <c r="P442" s="55" t="s">
        <v>149</v>
      </c>
    </row>
    <row r="443" spans="1:16" x14ac:dyDescent="0.3">
      <c r="A443" s="55" t="s">
        <v>1076</v>
      </c>
      <c r="B443" s="55" t="s">
        <v>1077</v>
      </c>
      <c r="C443" s="55">
        <v>59820</v>
      </c>
      <c r="D443" s="56" t="s">
        <v>1528</v>
      </c>
      <c r="E443" s="56" t="s">
        <v>1530</v>
      </c>
      <c r="F443" s="55">
        <v>-999</v>
      </c>
      <c r="G443" s="56" t="s">
        <v>1531</v>
      </c>
      <c r="H443" s="57">
        <v>2000.7860000000001</v>
      </c>
      <c r="I443" s="55">
        <v>-25.3</v>
      </c>
      <c r="J443" s="57">
        <v>88.8</v>
      </c>
      <c r="K443" s="55">
        <v>1.9</v>
      </c>
      <c r="L443" s="55" t="s">
        <v>1532</v>
      </c>
      <c r="M443" s="55" t="s">
        <v>1080</v>
      </c>
      <c r="N443" s="55" t="s">
        <v>147</v>
      </c>
      <c r="O443" s="55" t="s">
        <v>1378</v>
      </c>
      <c r="P443" s="55" t="s">
        <v>149</v>
      </c>
    </row>
    <row r="444" spans="1:16" x14ac:dyDescent="0.3">
      <c r="A444" s="55" t="s">
        <v>1076</v>
      </c>
      <c r="B444" s="55" t="s">
        <v>1077</v>
      </c>
      <c r="C444" s="55">
        <v>14574</v>
      </c>
      <c r="D444" s="56" t="s">
        <v>1528</v>
      </c>
      <c r="E444" s="56" t="s">
        <v>1530</v>
      </c>
      <c r="F444" s="55">
        <v>8</v>
      </c>
      <c r="G444" s="56" t="s">
        <v>1531</v>
      </c>
      <c r="H444" s="57">
        <v>2000.7860000000001</v>
      </c>
      <c r="I444" s="55">
        <v>-25.5</v>
      </c>
      <c r="J444" s="57">
        <v>91.1</v>
      </c>
      <c r="K444" s="55">
        <v>3.2</v>
      </c>
      <c r="L444" s="55" t="s">
        <v>1533</v>
      </c>
      <c r="M444" s="55" t="s">
        <v>1212</v>
      </c>
      <c r="N444" s="55" t="s">
        <v>1534</v>
      </c>
      <c r="O444" s="55" t="s">
        <v>1378</v>
      </c>
      <c r="P444" s="55" t="s">
        <v>149</v>
      </c>
    </row>
    <row r="445" spans="1:16" x14ac:dyDescent="0.3">
      <c r="A445" s="55" t="s">
        <v>1076</v>
      </c>
      <c r="B445" s="55" t="s">
        <v>1077</v>
      </c>
      <c r="C445" s="55">
        <v>14575</v>
      </c>
      <c r="D445" s="56" t="s">
        <v>1530</v>
      </c>
      <c r="E445" s="56" t="s">
        <v>1535</v>
      </c>
      <c r="F445" s="55">
        <v>64</v>
      </c>
      <c r="G445" s="56" t="s">
        <v>1536</v>
      </c>
      <c r="H445" s="57">
        <v>2000.884</v>
      </c>
      <c r="I445" s="55">
        <v>-12</v>
      </c>
      <c r="J445" s="57">
        <v>96.4</v>
      </c>
      <c r="K445" s="55">
        <v>3.2</v>
      </c>
      <c r="L445" s="55" t="s">
        <v>1537</v>
      </c>
      <c r="M445" s="55" t="s">
        <v>1212</v>
      </c>
      <c r="N445" s="55" t="s">
        <v>1534</v>
      </c>
      <c r="O445" s="55" t="s">
        <v>1378</v>
      </c>
      <c r="P445" s="55" t="s">
        <v>149</v>
      </c>
    </row>
    <row r="446" spans="1:16" x14ac:dyDescent="0.3">
      <c r="A446" s="55" t="s">
        <v>1076</v>
      </c>
      <c r="B446" s="55" t="s">
        <v>1077</v>
      </c>
      <c r="C446" s="55">
        <v>59824</v>
      </c>
      <c r="D446" s="56" t="s">
        <v>1538</v>
      </c>
      <c r="E446" s="56" t="s">
        <v>1539</v>
      </c>
      <c r="F446" s="55">
        <v>16</v>
      </c>
      <c r="G446" s="56" t="s">
        <v>1540</v>
      </c>
      <c r="H446" s="57">
        <v>2001.0319999999999</v>
      </c>
      <c r="I446" s="55">
        <v>-22.2</v>
      </c>
      <c r="J446" s="57">
        <v>78.2</v>
      </c>
      <c r="K446" s="55">
        <v>1.9</v>
      </c>
      <c r="L446" s="55" t="s">
        <v>1541</v>
      </c>
      <c r="M446" s="55" t="s">
        <v>1197</v>
      </c>
      <c r="N446" s="55" t="s">
        <v>147</v>
      </c>
      <c r="O446" s="55" t="s">
        <v>1378</v>
      </c>
      <c r="P446" s="55" t="s">
        <v>149</v>
      </c>
    </row>
    <row r="447" spans="1:16" x14ac:dyDescent="0.3">
      <c r="A447" s="55" t="s">
        <v>1076</v>
      </c>
      <c r="B447" s="55" t="s">
        <v>1077</v>
      </c>
      <c r="C447" s="55">
        <v>15532</v>
      </c>
      <c r="D447" s="56" t="s">
        <v>1538</v>
      </c>
      <c r="E447" s="56" t="s">
        <v>1539</v>
      </c>
      <c r="F447" s="55">
        <v>18</v>
      </c>
      <c r="G447" s="56" t="s">
        <v>1540</v>
      </c>
      <c r="H447" s="57">
        <v>2001.0319999999999</v>
      </c>
      <c r="I447" s="55">
        <v>-22.3</v>
      </c>
      <c r="J447" s="57">
        <v>92.3</v>
      </c>
      <c r="K447" s="55">
        <v>3.1</v>
      </c>
      <c r="L447" s="55" t="s">
        <v>1494</v>
      </c>
      <c r="M447" s="55" t="s">
        <v>928</v>
      </c>
      <c r="N447" s="55" t="s">
        <v>1380</v>
      </c>
      <c r="O447" s="55" t="s">
        <v>1378</v>
      </c>
      <c r="P447" s="55" t="s">
        <v>149</v>
      </c>
    </row>
    <row r="448" spans="1:16" x14ac:dyDescent="0.3">
      <c r="A448" s="55" t="s">
        <v>1076</v>
      </c>
      <c r="B448" s="55" t="s">
        <v>1077</v>
      </c>
      <c r="C448" s="55">
        <v>15533</v>
      </c>
      <c r="D448" s="56" t="s">
        <v>1542</v>
      </c>
      <c r="E448" s="56" t="s">
        <v>1543</v>
      </c>
      <c r="F448" s="55">
        <v>9</v>
      </c>
      <c r="G448" s="56" t="s">
        <v>1544</v>
      </c>
      <c r="H448" s="57">
        <v>2001.19</v>
      </c>
      <c r="I448" s="55">
        <v>-24.8</v>
      </c>
      <c r="J448" s="57">
        <v>86</v>
      </c>
      <c r="K448" s="55">
        <v>3.2</v>
      </c>
      <c r="L448" s="55" t="s">
        <v>1545</v>
      </c>
      <c r="M448" s="55" t="s">
        <v>1212</v>
      </c>
      <c r="N448" s="55" t="s">
        <v>1380</v>
      </c>
      <c r="O448" s="55" t="s">
        <v>1378</v>
      </c>
      <c r="P448" s="55" t="s">
        <v>149</v>
      </c>
    </row>
    <row r="449" spans="1:16" x14ac:dyDescent="0.3">
      <c r="A449" s="55" t="s">
        <v>1076</v>
      </c>
      <c r="B449" s="55" t="s">
        <v>1077</v>
      </c>
      <c r="C449" s="55">
        <v>39527</v>
      </c>
      <c r="D449" s="56" t="s">
        <v>1542</v>
      </c>
      <c r="E449" s="56" t="s">
        <v>1543</v>
      </c>
      <c r="F449" s="55">
        <v>9</v>
      </c>
      <c r="G449" s="56" t="s">
        <v>1544</v>
      </c>
      <c r="H449" s="57">
        <v>2001.19</v>
      </c>
      <c r="I449" s="55">
        <v>-24.5</v>
      </c>
      <c r="J449" s="57">
        <v>85.5</v>
      </c>
      <c r="K449" s="55">
        <v>0.5</v>
      </c>
      <c r="L449" s="55" t="s">
        <v>1546</v>
      </c>
      <c r="M449" s="55" t="s">
        <v>1547</v>
      </c>
      <c r="N449" s="55" t="s">
        <v>147</v>
      </c>
      <c r="O449" s="55" t="s">
        <v>1378</v>
      </c>
      <c r="P449" s="55" t="s">
        <v>149</v>
      </c>
    </row>
    <row r="450" spans="1:16" x14ac:dyDescent="0.3">
      <c r="A450" s="55" t="s">
        <v>1076</v>
      </c>
      <c r="B450" s="55" t="s">
        <v>1077</v>
      </c>
      <c r="C450" s="55">
        <v>15534</v>
      </c>
      <c r="D450" s="56" t="s">
        <v>1543</v>
      </c>
      <c r="E450" s="56" t="s">
        <v>1548</v>
      </c>
      <c r="F450" s="55">
        <v>19</v>
      </c>
      <c r="G450" s="56" t="s">
        <v>1549</v>
      </c>
      <c r="H450" s="57">
        <v>2001.229</v>
      </c>
      <c r="I450" s="55">
        <v>-22.3</v>
      </c>
      <c r="J450" s="57">
        <v>92.8</v>
      </c>
      <c r="K450" s="55">
        <v>3.1</v>
      </c>
      <c r="L450" s="55" t="s">
        <v>1550</v>
      </c>
      <c r="M450" s="55" t="s">
        <v>928</v>
      </c>
      <c r="N450" s="55" t="s">
        <v>1380</v>
      </c>
      <c r="O450" s="55" t="s">
        <v>1378</v>
      </c>
      <c r="P450" s="55" t="s">
        <v>149</v>
      </c>
    </row>
    <row r="451" spans="1:16" x14ac:dyDescent="0.3">
      <c r="A451" s="55" t="s">
        <v>1076</v>
      </c>
      <c r="B451" s="55" t="s">
        <v>1077</v>
      </c>
      <c r="C451" s="55">
        <v>60289</v>
      </c>
      <c r="D451" s="56" t="s">
        <v>1551</v>
      </c>
      <c r="E451" s="56" t="s">
        <v>1552</v>
      </c>
      <c r="F451" s="55">
        <v>15</v>
      </c>
      <c r="G451" s="56" t="s">
        <v>1553</v>
      </c>
      <c r="H451" s="57">
        <v>2001.7329999999999</v>
      </c>
      <c r="I451" s="55">
        <v>-19.7</v>
      </c>
      <c r="J451" s="57">
        <v>91.5</v>
      </c>
      <c r="K451" s="55">
        <v>2.1</v>
      </c>
      <c r="L451" s="55" t="s">
        <v>1554</v>
      </c>
      <c r="M451" s="55" t="s">
        <v>1123</v>
      </c>
      <c r="N451" s="55" t="s">
        <v>147</v>
      </c>
      <c r="O451" s="55" t="s">
        <v>1378</v>
      </c>
      <c r="P451" s="55" t="s">
        <v>149</v>
      </c>
    </row>
    <row r="452" spans="1:16" x14ac:dyDescent="0.3">
      <c r="A452" s="55" t="s">
        <v>1076</v>
      </c>
      <c r="B452" s="55" t="s">
        <v>1077</v>
      </c>
      <c r="C452" s="55">
        <v>16594</v>
      </c>
      <c r="D452" s="56" t="s">
        <v>1551</v>
      </c>
      <c r="E452" s="56" t="s">
        <v>1552</v>
      </c>
      <c r="F452" s="55">
        <v>15</v>
      </c>
      <c r="G452" s="56" t="s">
        <v>1553</v>
      </c>
      <c r="H452" s="57">
        <v>2001.7329999999999</v>
      </c>
      <c r="I452" s="55">
        <v>-19.7</v>
      </c>
      <c r="J452" s="57">
        <v>77.5</v>
      </c>
      <c r="K452" s="55">
        <v>2.6</v>
      </c>
      <c r="L452" s="55" t="s">
        <v>1555</v>
      </c>
      <c r="M452" s="55" t="s">
        <v>1556</v>
      </c>
      <c r="N452" s="55" t="s">
        <v>1458</v>
      </c>
      <c r="O452" s="55" t="s">
        <v>1378</v>
      </c>
      <c r="P452" s="55" t="s">
        <v>149</v>
      </c>
    </row>
    <row r="453" spans="1:16" x14ac:dyDescent="0.3">
      <c r="A453" s="55" t="s">
        <v>1076</v>
      </c>
      <c r="B453" s="55" t="s">
        <v>1077</v>
      </c>
      <c r="C453" s="55">
        <v>16595</v>
      </c>
      <c r="D453" s="56" t="s">
        <v>1552</v>
      </c>
      <c r="E453" s="56" t="s">
        <v>1557</v>
      </c>
      <c r="F453" s="55">
        <v>15</v>
      </c>
      <c r="G453" s="56" t="s">
        <v>1558</v>
      </c>
      <c r="H453" s="57">
        <v>2001.7739999999999</v>
      </c>
      <c r="I453" s="55">
        <v>-20.2</v>
      </c>
      <c r="J453" s="57">
        <v>77.3</v>
      </c>
      <c r="K453" s="55">
        <v>2.5</v>
      </c>
      <c r="L453" s="55" t="s">
        <v>1559</v>
      </c>
      <c r="M453" s="55" t="s">
        <v>1560</v>
      </c>
      <c r="N453" s="55" t="s">
        <v>1380</v>
      </c>
      <c r="O453" s="55" t="s">
        <v>1378</v>
      </c>
      <c r="P453" s="55" t="s">
        <v>149</v>
      </c>
    </row>
    <row r="454" spans="1:16" x14ac:dyDescent="0.3">
      <c r="A454" s="55" t="s">
        <v>1076</v>
      </c>
      <c r="B454" s="55" t="s">
        <v>1077</v>
      </c>
      <c r="C454" s="55">
        <v>16596</v>
      </c>
      <c r="D454" s="56" t="s">
        <v>1557</v>
      </c>
      <c r="E454" s="56" t="s">
        <v>1561</v>
      </c>
      <c r="F454" s="55">
        <v>13</v>
      </c>
      <c r="G454" s="56" t="s">
        <v>1562</v>
      </c>
      <c r="H454" s="57">
        <v>2001.8119999999999</v>
      </c>
      <c r="I454" s="55">
        <v>-19.600000000000001</v>
      </c>
      <c r="J454" s="57">
        <v>83.1</v>
      </c>
      <c r="K454" s="55">
        <v>2.5</v>
      </c>
      <c r="L454" s="55" t="s">
        <v>1563</v>
      </c>
      <c r="M454" s="55" t="s">
        <v>1560</v>
      </c>
      <c r="N454" s="55" t="s">
        <v>1426</v>
      </c>
      <c r="O454" s="55" t="s">
        <v>1378</v>
      </c>
      <c r="P454" s="55" t="s">
        <v>149</v>
      </c>
    </row>
    <row r="455" spans="1:16" x14ac:dyDescent="0.3">
      <c r="A455" s="55" t="s">
        <v>1076</v>
      </c>
      <c r="B455" s="55" t="s">
        <v>1077</v>
      </c>
      <c r="C455" s="55">
        <v>16597</v>
      </c>
      <c r="D455" s="56" t="s">
        <v>1561</v>
      </c>
      <c r="E455" s="56" t="s">
        <v>1564</v>
      </c>
      <c r="F455" s="55">
        <v>14</v>
      </c>
      <c r="G455" s="56" t="s">
        <v>1565</v>
      </c>
      <c r="H455" s="57">
        <v>2001.8510000000001</v>
      </c>
      <c r="I455" s="55">
        <v>-20.7</v>
      </c>
      <c r="J455" s="57">
        <v>75.7</v>
      </c>
      <c r="K455" s="55">
        <v>3.6</v>
      </c>
      <c r="L455" s="55" t="s">
        <v>1566</v>
      </c>
      <c r="M455" s="55" t="s">
        <v>1222</v>
      </c>
      <c r="N455" s="55" t="s">
        <v>1458</v>
      </c>
      <c r="O455" s="55" t="s">
        <v>1378</v>
      </c>
      <c r="P455" s="55" t="s">
        <v>149</v>
      </c>
    </row>
    <row r="456" spans="1:16" x14ac:dyDescent="0.3">
      <c r="A456" s="55" t="s">
        <v>1076</v>
      </c>
      <c r="B456" s="55" t="s">
        <v>1077</v>
      </c>
      <c r="C456" s="55">
        <v>16773</v>
      </c>
      <c r="D456" s="56" t="s">
        <v>1567</v>
      </c>
      <c r="E456" s="56" t="s">
        <v>1568</v>
      </c>
      <c r="F456" s="55">
        <v>14</v>
      </c>
      <c r="G456" s="56" t="s">
        <v>1569</v>
      </c>
      <c r="H456" s="57">
        <v>2001.922</v>
      </c>
      <c r="I456" s="55">
        <v>-19.100000000000001</v>
      </c>
      <c r="J456" s="57">
        <v>85</v>
      </c>
      <c r="K456" s="55">
        <v>2.9</v>
      </c>
      <c r="L456" s="55" t="s">
        <v>1570</v>
      </c>
      <c r="M456" s="55" t="s">
        <v>1571</v>
      </c>
      <c r="N456" s="55" t="s">
        <v>1458</v>
      </c>
      <c r="O456" s="55" t="s">
        <v>1378</v>
      </c>
      <c r="P456" s="55" t="s">
        <v>149</v>
      </c>
    </row>
    <row r="457" spans="1:16" x14ac:dyDescent="0.3">
      <c r="A457" s="55" t="s">
        <v>1076</v>
      </c>
      <c r="B457" s="55" t="s">
        <v>1077</v>
      </c>
      <c r="C457" s="55">
        <v>39532</v>
      </c>
      <c r="D457" s="56" t="s">
        <v>1567</v>
      </c>
      <c r="E457" s="56" t="s">
        <v>1568</v>
      </c>
      <c r="F457" s="55">
        <v>14</v>
      </c>
      <c r="G457" s="56" t="s">
        <v>1569</v>
      </c>
      <c r="H457" s="57">
        <v>2001.922</v>
      </c>
      <c r="I457" s="55">
        <v>-19.2</v>
      </c>
      <c r="J457" s="57">
        <v>85.6</v>
      </c>
      <c r="K457" s="55">
        <v>1.4</v>
      </c>
      <c r="L457" s="55" t="s">
        <v>1572</v>
      </c>
      <c r="M457" s="55" t="s">
        <v>1500</v>
      </c>
      <c r="N457" s="55" t="s">
        <v>147</v>
      </c>
      <c r="O457" s="55" t="s">
        <v>1378</v>
      </c>
      <c r="P457" s="55" t="s">
        <v>149</v>
      </c>
    </row>
    <row r="458" spans="1:16" x14ac:dyDescent="0.3">
      <c r="A458" s="55" t="s">
        <v>1076</v>
      </c>
      <c r="B458" s="55" t="s">
        <v>1077</v>
      </c>
      <c r="C458" s="55">
        <v>16774</v>
      </c>
      <c r="D458" s="56" t="s">
        <v>1568</v>
      </c>
      <c r="E458" s="56" t="s">
        <v>1573</v>
      </c>
      <c r="F458" s="55">
        <v>11</v>
      </c>
      <c r="G458" s="56" t="s">
        <v>1574</v>
      </c>
      <c r="H458" s="57">
        <v>2001.9549999999999</v>
      </c>
      <c r="I458" s="55">
        <v>-17</v>
      </c>
      <c r="J458" s="57">
        <v>80</v>
      </c>
      <c r="K458" s="55">
        <v>2.9</v>
      </c>
      <c r="L458" s="55" t="s">
        <v>1575</v>
      </c>
      <c r="M458" s="55" t="s">
        <v>1571</v>
      </c>
      <c r="N458" s="55" t="s">
        <v>1426</v>
      </c>
      <c r="O458" s="55" t="s">
        <v>1378</v>
      </c>
      <c r="P458" s="55" t="s">
        <v>149</v>
      </c>
    </row>
    <row r="459" spans="1:16" x14ac:dyDescent="0.3">
      <c r="A459" s="55" t="s">
        <v>1076</v>
      </c>
      <c r="B459" s="55" t="s">
        <v>1077</v>
      </c>
      <c r="C459" s="55">
        <v>16775</v>
      </c>
      <c r="D459" s="56" t="s">
        <v>1573</v>
      </c>
      <c r="E459" s="56" t="s">
        <v>1576</v>
      </c>
      <c r="F459" s="55">
        <v>17</v>
      </c>
      <c r="G459" s="56" t="s">
        <v>1577</v>
      </c>
      <c r="H459" s="57">
        <v>2001.9929999999999</v>
      </c>
      <c r="I459" s="55">
        <v>-17.600000000000001</v>
      </c>
      <c r="J459" s="57">
        <v>80.5</v>
      </c>
      <c r="K459" s="55">
        <v>2.8</v>
      </c>
      <c r="L459" s="55" t="s">
        <v>1578</v>
      </c>
      <c r="M459" s="55" t="s">
        <v>1579</v>
      </c>
      <c r="N459" s="55" t="s">
        <v>1380</v>
      </c>
      <c r="O459" s="55" t="s">
        <v>1378</v>
      </c>
      <c r="P459" s="55" t="s">
        <v>149</v>
      </c>
    </row>
    <row r="460" spans="1:16" x14ac:dyDescent="0.3">
      <c r="A460" s="55" t="s">
        <v>1076</v>
      </c>
      <c r="B460" s="55" t="s">
        <v>1077</v>
      </c>
      <c r="C460" s="55">
        <v>59821</v>
      </c>
      <c r="D460" s="56" t="s">
        <v>1573</v>
      </c>
      <c r="E460" s="56" t="s">
        <v>1576</v>
      </c>
      <c r="F460" s="55">
        <v>17</v>
      </c>
      <c r="G460" s="56" t="s">
        <v>1577</v>
      </c>
      <c r="H460" s="57">
        <v>2001.9929999999999</v>
      </c>
      <c r="I460" s="55">
        <v>-17.600000000000001</v>
      </c>
      <c r="J460" s="57">
        <v>91</v>
      </c>
      <c r="K460" s="55">
        <v>2</v>
      </c>
      <c r="L460" s="55" t="s">
        <v>1533</v>
      </c>
      <c r="M460" s="55" t="s">
        <v>1080</v>
      </c>
      <c r="N460" s="55" t="s">
        <v>147</v>
      </c>
      <c r="O460" s="55" t="s">
        <v>1378</v>
      </c>
      <c r="P460" s="55" t="s">
        <v>149</v>
      </c>
    </row>
    <row r="461" spans="1:16" x14ac:dyDescent="0.3">
      <c r="A461" s="55" t="s">
        <v>1076</v>
      </c>
      <c r="B461" s="55" t="s">
        <v>1077</v>
      </c>
      <c r="C461" s="55">
        <v>19527</v>
      </c>
      <c r="D461" s="56" t="s">
        <v>1576</v>
      </c>
      <c r="E461" s="56" t="s">
        <v>1580</v>
      </c>
      <c r="F461" s="55">
        <v>7</v>
      </c>
      <c r="G461" s="56" t="s">
        <v>1581</v>
      </c>
      <c r="H461" s="57">
        <v>2002.0260000000001</v>
      </c>
      <c r="I461" s="55">
        <v>-15</v>
      </c>
      <c r="J461" s="57">
        <v>78.7</v>
      </c>
      <c r="K461" s="55">
        <v>2.2999999999999998</v>
      </c>
      <c r="L461" s="55" t="s">
        <v>1582</v>
      </c>
      <c r="M461" s="55" t="s">
        <v>1187</v>
      </c>
      <c r="N461" s="55" t="s">
        <v>1380</v>
      </c>
      <c r="O461" s="55" t="s">
        <v>1378</v>
      </c>
      <c r="P461" s="55" t="s">
        <v>149</v>
      </c>
    </row>
    <row r="462" spans="1:16" x14ac:dyDescent="0.3">
      <c r="A462" s="55" t="s">
        <v>1076</v>
      </c>
      <c r="B462" s="55" t="s">
        <v>1077</v>
      </c>
      <c r="C462" s="55">
        <v>22303</v>
      </c>
      <c r="D462" s="56" t="s">
        <v>1580</v>
      </c>
      <c r="E462" s="56" t="s">
        <v>1583</v>
      </c>
      <c r="F462" s="55">
        <v>21</v>
      </c>
      <c r="G462" s="56" t="s">
        <v>1584</v>
      </c>
      <c r="H462" s="57">
        <v>2002.0640000000001</v>
      </c>
      <c r="I462" s="55">
        <v>-18</v>
      </c>
      <c r="J462" s="57">
        <v>94.9</v>
      </c>
      <c r="K462" s="55">
        <v>2.2000000000000002</v>
      </c>
      <c r="L462" s="55" t="s">
        <v>1585</v>
      </c>
      <c r="M462" s="55" t="s">
        <v>1123</v>
      </c>
      <c r="N462" s="55" t="s">
        <v>1380</v>
      </c>
      <c r="O462" s="55" t="s">
        <v>1378</v>
      </c>
      <c r="P462" s="55" t="s">
        <v>149</v>
      </c>
    </row>
    <row r="463" spans="1:16" x14ac:dyDescent="0.3">
      <c r="A463" s="55" t="s">
        <v>1076</v>
      </c>
      <c r="B463" s="55" t="s">
        <v>1077</v>
      </c>
      <c r="C463" s="55">
        <v>22304</v>
      </c>
      <c r="D463" s="56" t="s">
        <v>1583</v>
      </c>
      <c r="E463" s="56" t="s">
        <v>1586</v>
      </c>
      <c r="F463" s="55">
        <v>14</v>
      </c>
      <c r="G463" s="56" t="s">
        <v>1587</v>
      </c>
      <c r="H463" s="57">
        <v>2002.114</v>
      </c>
      <c r="I463" s="55">
        <v>-19.3</v>
      </c>
      <c r="J463" s="57">
        <v>91.3</v>
      </c>
      <c r="K463" s="55">
        <v>2.1</v>
      </c>
      <c r="L463" s="55" t="s">
        <v>1588</v>
      </c>
      <c r="M463" s="55" t="s">
        <v>1147</v>
      </c>
      <c r="N463" s="55" t="s">
        <v>1380</v>
      </c>
      <c r="O463" s="55" t="s">
        <v>1378</v>
      </c>
      <c r="P463" s="55" t="s">
        <v>149</v>
      </c>
    </row>
    <row r="464" spans="1:16" x14ac:dyDescent="0.3">
      <c r="A464" s="55" t="s">
        <v>1076</v>
      </c>
      <c r="B464" s="55" t="s">
        <v>1077</v>
      </c>
      <c r="C464" s="55">
        <v>16776</v>
      </c>
      <c r="D464" s="56" t="s">
        <v>1586</v>
      </c>
      <c r="E464" s="56" t="s">
        <v>1589</v>
      </c>
      <c r="F464" s="55">
        <v>36</v>
      </c>
      <c r="G464" s="56" t="s">
        <v>1590</v>
      </c>
      <c r="H464" s="57">
        <v>2002.182</v>
      </c>
      <c r="I464" s="55">
        <v>-12.7</v>
      </c>
      <c r="J464" s="57">
        <v>79</v>
      </c>
      <c r="K464" s="55">
        <v>2.7</v>
      </c>
      <c r="L464" s="55" t="s">
        <v>1591</v>
      </c>
      <c r="M464" s="55" t="s">
        <v>1592</v>
      </c>
      <c r="N464" s="55" t="s">
        <v>1380</v>
      </c>
      <c r="O464" s="55" t="s">
        <v>1378</v>
      </c>
      <c r="P464" s="55" t="s">
        <v>149</v>
      </c>
    </row>
    <row r="465" spans="1:16" x14ac:dyDescent="0.3">
      <c r="A465" s="55" t="s">
        <v>1076</v>
      </c>
      <c r="B465" s="55" t="s">
        <v>1077</v>
      </c>
      <c r="C465" s="55">
        <v>60291</v>
      </c>
      <c r="D465" s="56" t="s">
        <v>1586</v>
      </c>
      <c r="E465" s="56" t="s">
        <v>1589</v>
      </c>
      <c r="F465" s="55">
        <v>36</v>
      </c>
      <c r="G465" s="56" t="s">
        <v>1590</v>
      </c>
      <c r="H465" s="57">
        <v>2002.182</v>
      </c>
      <c r="I465" s="55">
        <v>-12.7</v>
      </c>
      <c r="J465" s="57">
        <v>91.7</v>
      </c>
      <c r="K465" s="55">
        <v>2</v>
      </c>
      <c r="L465" s="55" t="s">
        <v>1593</v>
      </c>
      <c r="M465" s="55" t="s">
        <v>1080</v>
      </c>
      <c r="N465" s="55" t="s">
        <v>147</v>
      </c>
      <c r="O465" s="55" t="s">
        <v>1378</v>
      </c>
      <c r="P465" s="55" t="s">
        <v>149</v>
      </c>
    </row>
    <row r="466" spans="1:16" x14ac:dyDescent="0.3">
      <c r="A466" s="55" t="s">
        <v>1076</v>
      </c>
      <c r="B466" s="55" t="s">
        <v>1077</v>
      </c>
      <c r="C466" s="55">
        <v>22369</v>
      </c>
      <c r="D466" s="56" t="s">
        <v>1589</v>
      </c>
      <c r="E466" s="56" t="s">
        <v>1594</v>
      </c>
      <c r="F466" s="55">
        <v>13</v>
      </c>
      <c r="G466" s="56" t="s">
        <v>1595</v>
      </c>
      <c r="H466" s="57">
        <v>2002.248</v>
      </c>
      <c r="I466" s="55">
        <v>-21.3</v>
      </c>
      <c r="J466" s="57">
        <v>89.8</v>
      </c>
      <c r="K466" s="55">
        <v>2</v>
      </c>
      <c r="L466" s="55" t="s">
        <v>1596</v>
      </c>
      <c r="M466" s="55" t="s">
        <v>1080</v>
      </c>
      <c r="N466" s="55" t="s">
        <v>1534</v>
      </c>
      <c r="O466" s="55" t="s">
        <v>1378</v>
      </c>
      <c r="P466" s="55" t="s">
        <v>149</v>
      </c>
    </row>
    <row r="467" spans="1:16" x14ac:dyDescent="0.3">
      <c r="A467" s="55" t="s">
        <v>1076</v>
      </c>
      <c r="B467" s="55" t="s">
        <v>1077</v>
      </c>
      <c r="C467" s="55">
        <v>22370</v>
      </c>
      <c r="D467" s="56" t="s">
        <v>1597</v>
      </c>
      <c r="E467" s="56" t="s">
        <v>1598</v>
      </c>
      <c r="F467" s="55">
        <v>15</v>
      </c>
      <c r="G467" s="56" t="s">
        <v>1599</v>
      </c>
      <c r="H467" s="57">
        <v>2002.2919999999999</v>
      </c>
      <c r="I467" s="55">
        <v>-17.7</v>
      </c>
      <c r="J467" s="57">
        <v>94.1</v>
      </c>
      <c r="K467" s="55">
        <v>2.2999999999999998</v>
      </c>
      <c r="L467" s="55" t="s">
        <v>1600</v>
      </c>
      <c r="M467" s="55" t="s">
        <v>1187</v>
      </c>
      <c r="N467" s="55" t="s">
        <v>1380</v>
      </c>
      <c r="O467" s="55" t="s">
        <v>1378</v>
      </c>
      <c r="P467" s="55" t="s">
        <v>149</v>
      </c>
    </row>
    <row r="468" spans="1:16" x14ac:dyDescent="0.3">
      <c r="A468" s="55" t="s">
        <v>1076</v>
      </c>
      <c r="B468" s="55" t="s">
        <v>1077</v>
      </c>
      <c r="C468" s="55">
        <v>17010</v>
      </c>
      <c r="D468" s="56" t="s">
        <v>1598</v>
      </c>
      <c r="E468" s="56" t="s">
        <v>1601</v>
      </c>
      <c r="F468" s="55">
        <v>15</v>
      </c>
      <c r="G468" s="56" t="s">
        <v>1602</v>
      </c>
      <c r="H468" s="57">
        <v>2002.33</v>
      </c>
      <c r="I468" s="55">
        <v>-20</v>
      </c>
      <c r="J468" s="57">
        <v>88</v>
      </c>
      <c r="K468" s="55">
        <v>2.2999999999999998</v>
      </c>
      <c r="L468" s="55" t="s">
        <v>1603</v>
      </c>
      <c r="M468" s="55" t="s">
        <v>1187</v>
      </c>
      <c r="N468" s="55" t="s">
        <v>1380</v>
      </c>
      <c r="O468" s="55" t="s">
        <v>1378</v>
      </c>
      <c r="P468" s="55" t="s">
        <v>149</v>
      </c>
    </row>
    <row r="469" spans="1:16" x14ac:dyDescent="0.3">
      <c r="A469" s="55" t="s">
        <v>1076</v>
      </c>
      <c r="B469" s="55" t="s">
        <v>1077</v>
      </c>
      <c r="C469" s="55">
        <v>17011</v>
      </c>
      <c r="D469" s="56" t="s">
        <v>1601</v>
      </c>
      <c r="E469" s="56" t="s">
        <v>1604</v>
      </c>
      <c r="F469" s="55">
        <v>15</v>
      </c>
      <c r="G469" s="56" t="s">
        <v>1605</v>
      </c>
      <c r="H469" s="57">
        <v>2002.3710000000001</v>
      </c>
      <c r="I469" s="55">
        <v>-19</v>
      </c>
      <c r="J469" s="57">
        <v>85.1</v>
      </c>
      <c r="K469" s="55">
        <v>2.2999999999999998</v>
      </c>
      <c r="L469" s="55" t="s">
        <v>1606</v>
      </c>
      <c r="M469" s="55" t="s">
        <v>1187</v>
      </c>
      <c r="N469" s="55" t="s">
        <v>1380</v>
      </c>
      <c r="O469" s="55" t="s">
        <v>1378</v>
      </c>
      <c r="P469" s="55" t="s">
        <v>149</v>
      </c>
    </row>
    <row r="470" spans="1:16" x14ac:dyDescent="0.3">
      <c r="A470" s="55" t="s">
        <v>1076</v>
      </c>
      <c r="B470" s="55" t="s">
        <v>1077</v>
      </c>
      <c r="C470" s="55">
        <v>60926</v>
      </c>
      <c r="D470" s="56" t="s">
        <v>1604</v>
      </c>
      <c r="E470" s="56" t="s">
        <v>1607</v>
      </c>
      <c r="F470" s="55">
        <v>13</v>
      </c>
      <c r="G470" s="56" t="s">
        <v>1608</v>
      </c>
      <c r="H470" s="57">
        <v>2002.41</v>
      </c>
      <c r="I470" s="55">
        <v>-19.2</v>
      </c>
      <c r="J470" s="57">
        <v>78.599999999999994</v>
      </c>
      <c r="K470" s="55">
        <v>1.9</v>
      </c>
      <c r="L470" s="55" t="s">
        <v>1609</v>
      </c>
      <c r="M470" s="55" t="s">
        <v>1197</v>
      </c>
      <c r="N470" s="55" t="s">
        <v>147</v>
      </c>
      <c r="O470" s="55" t="s">
        <v>1378</v>
      </c>
      <c r="P470" s="55" t="s">
        <v>149</v>
      </c>
    </row>
    <row r="471" spans="1:16" x14ac:dyDescent="0.3">
      <c r="A471" s="55" t="s">
        <v>1076</v>
      </c>
      <c r="B471" s="55" t="s">
        <v>1077</v>
      </c>
      <c r="C471" s="55">
        <v>17012</v>
      </c>
      <c r="D471" s="56" t="s">
        <v>1604</v>
      </c>
      <c r="E471" s="56" t="s">
        <v>1607</v>
      </c>
      <c r="F471" s="55">
        <v>13</v>
      </c>
      <c r="G471" s="56" t="s">
        <v>1608</v>
      </c>
      <c r="H471" s="57">
        <v>2002.41</v>
      </c>
      <c r="I471" s="55">
        <v>-19.3</v>
      </c>
      <c r="J471" s="57">
        <v>83.1</v>
      </c>
      <c r="K471" s="55">
        <v>2.2999999999999998</v>
      </c>
      <c r="L471" s="55" t="s">
        <v>1610</v>
      </c>
      <c r="M471" s="55" t="s">
        <v>1187</v>
      </c>
      <c r="N471" s="55" t="s">
        <v>1380</v>
      </c>
      <c r="O471" s="55" t="s">
        <v>1378</v>
      </c>
      <c r="P471" s="55" t="s">
        <v>149</v>
      </c>
    </row>
    <row r="472" spans="1:16" x14ac:dyDescent="0.3">
      <c r="A472" s="55" t="s">
        <v>1076</v>
      </c>
      <c r="B472" s="55" t="s">
        <v>1077</v>
      </c>
      <c r="C472" s="55">
        <v>19528</v>
      </c>
      <c r="D472" s="56" t="s">
        <v>1607</v>
      </c>
      <c r="E472" s="56" t="s">
        <v>1611</v>
      </c>
      <c r="F472" s="55">
        <v>19</v>
      </c>
      <c r="G472" s="56" t="s">
        <v>1612</v>
      </c>
      <c r="H472" s="57">
        <v>2002.453</v>
      </c>
      <c r="I472" s="55">
        <v>-19.8</v>
      </c>
      <c r="J472" s="57">
        <v>80.599999999999994</v>
      </c>
      <c r="K472" s="55">
        <v>2.5</v>
      </c>
      <c r="L472" s="55" t="s">
        <v>1613</v>
      </c>
      <c r="M472" s="55" t="s">
        <v>1560</v>
      </c>
      <c r="N472" s="55" t="s">
        <v>1426</v>
      </c>
      <c r="O472" s="55" t="s">
        <v>1378</v>
      </c>
      <c r="P472" s="55" t="s">
        <v>149</v>
      </c>
    </row>
    <row r="473" spans="1:16" x14ac:dyDescent="0.3">
      <c r="A473" s="55" t="s">
        <v>1076</v>
      </c>
      <c r="B473" s="55" t="s">
        <v>1077</v>
      </c>
      <c r="C473" s="55">
        <v>18291</v>
      </c>
      <c r="D473" s="56" t="s">
        <v>1611</v>
      </c>
      <c r="E473" s="56" t="s">
        <v>1614</v>
      </c>
      <c r="F473" s="55">
        <v>20</v>
      </c>
      <c r="G473" s="56" t="s">
        <v>1615</v>
      </c>
      <c r="H473" s="57">
        <v>2002.508</v>
      </c>
      <c r="I473" s="55">
        <v>-19</v>
      </c>
      <c r="J473" s="57">
        <v>84.4</v>
      </c>
      <c r="K473" s="55">
        <v>2.4</v>
      </c>
      <c r="L473" s="55" t="s">
        <v>1616</v>
      </c>
      <c r="M473" s="55" t="s">
        <v>1389</v>
      </c>
      <c r="N473" s="55" t="s">
        <v>1380</v>
      </c>
      <c r="O473" s="55" t="s">
        <v>1378</v>
      </c>
      <c r="P473" s="55" t="s">
        <v>149</v>
      </c>
    </row>
    <row r="474" spans="1:16" x14ac:dyDescent="0.3">
      <c r="A474" s="55" t="s">
        <v>1076</v>
      </c>
      <c r="B474" s="55" t="s">
        <v>1077</v>
      </c>
      <c r="C474" s="55">
        <v>19529</v>
      </c>
      <c r="D474" s="56" t="s">
        <v>1614</v>
      </c>
      <c r="E474" s="56" t="s">
        <v>1617</v>
      </c>
      <c r="F474" s="55">
        <v>9</v>
      </c>
      <c r="G474" s="56" t="s">
        <v>1618</v>
      </c>
      <c r="H474" s="57">
        <v>2002.547</v>
      </c>
      <c r="I474" s="55">
        <v>-19</v>
      </c>
      <c r="J474" s="57">
        <v>79.599999999999994</v>
      </c>
      <c r="K474" s="55">
        <v>2.4</v>
      </c>
      <c r="L474" s="55" t="s">
        <v>1619</v>
      </c>
      <c r="M474" s="55" t="s">
        <v>1389</v>
      </c>
      <c r="N474" s="55" t="s">
        <v>1380</v>
      </c>
      <c r="O474" s="55" t="s">
        <v>1378</v>
      </c>
      <c r="P474" s="55" t="s">
        <v>149</v>
      </c>
    </row>
    <row r="475" spans="1:16" x14ac:dyDescent="0.3">
      <c r="A475" s="55" t="s">
        <v>1076</v>
      </c>
      <c r="B475" s="55" t="s">
        <v>1077</v>
      </c>
      <c r="C475" s="55">
        <v>18344</v>
      </c>
      <c r="D475" s="56" t="s">
        <v>1617</v>
      </c>
      <c r="E475" s="56" t="s">
        <v>1620</v>
      </c>
      <c r="F475" s="55">
        <v>14</v>
      </c>
      <c r="G475" s="56" t="s">
        <v>1621</v>
      </c>
      <c r="H475" s="57">
        <v>2002.58</v>
      </c>
      <c r="I475" s="55">
        <v>-19</v>
      </c>
      <c r="J475" s="57">
        <v>87.2</v>
      </c>
      <c r="K475" s="55">
        <v>2.2999999999999998</v>
      </c>
      <c r="L475" s="55" t="s">
        <v>1622</v>
      </c>
      <c r="M475" s="55" t="s">
        <v>1187</v>
      </c>
      <c r="N475" s="55" t="s">
        <v>1380</v>
      </c>
      <c r="O475" s="55" t="s">
        <v>1378</v>
      </c>
      <c r="P475" s="55" t="s">
        <v>149</v>
      </c>
    </row>
    <row r="476" spans="1:16" x14ac:dyDescent="0.3">
      <c r="A476" s="55" t="s">
        <v>1076</v>
      </c>
      <c r="B476" s="55" t="s">
        <v>1077</v>
      </c>
      <c r="C476" s="55">
        <v>59825</v>
      </c>
      <c r="D476" s="56" t="s">
        <v>1617</v>
      </c>
      <c r="E476" s="56" t="s">
        <v>1623</v>
      </c>
      <c r="F476" s="55">
        <v>15</v>
      </c>
      <c r="G476" s="56" t="s">
        <v>1621</v>
      </c>
      <c r="H476" s="57">
        <v>2002.58</v>
      </c>
      <c r="I476" s="55">
        <v>-19</v>
      </c>
      <c r="J476" s="57">
        <v>82.5</v>
      </c>
      <c r="K476" s="55">
        <v>1.9</v>
      </c>
      <c r="L476" s="55" t="s">
        <v>1624</v>
      </c>
      <c r="M476" s="55" t="s">
        <v>1197</v>
      </c>
      <c r="N476" s="55" t="s">
        <v>147</v>
      </c>
      <c r="O476" s="55" t="s">
        <v>1378</v>
      </c>
      <c r="P476" s="55" t="s">
        <v>149</v>
      </c>
    </row>
    <row r="477" spans="1:16" x14ac:dyDescent="0.3">
      <c r="A477" s="55" t="s">
        <v>1076</v>
      </c>
      <c r="B477" s="55" t="s">
        <v>1077</v>
      </c>
      <c r="C477" s="55">
        <v>19530</v>
      </c>
      <c r="D477" s="56" t="s">
        <v>1623</v>
      </c>
      <c r="E477" s="56" t="s">
        <v>1625</v>
      </c>
      <c r="F477" s="55">
        <v>13</v>
      </c>
      <c r="G477" s="56" t="s">
        <v>1626</v>
      </c>
      <c r="H477" s="57">
        <v>2002.6179999999999</v>
      </c>
      <c r="I477" s="55">
        <v>-19.399999999999999</v>
      </c>
      <c r="J477" s="57">
        <v>83</v>
      </c>
      <c r="K477" s="55">
        <v>2.4</v>
      </c>
      <c r="L477" s="55" t="s">
        <v>1563</v>
      </c>
      <c r="M477" s="55" t="s">
        <v>1389</v>
      </c>
      <c r="N477" s="55" t="s">
        <v>1458</v>
      </c>
      <c r="O477" s="55" t="s">
        <v>1378</v>
      </c>
      <c r="P477" s="55" t="s">
        <v>149</v>
      </c>
    </row>
    <row r="478" spans="1:16" x14ac:dyDescent="0.3">
      <c r="A478" s="55" t="s">
        <v>1076</v>
      </c>
      <c r="B478" s="55" t="s">
        <v>1077</v>
      </c>
      <c r="C478" s="55">
        <v>18345</v>
      </c>
      <c r="D478" s="56" t="s">
        <v>1627</v>
      </c>
      <c r="E478" s="56" t="s">
        <v>1628</v>
      </c>
      <c r="F478" s="55">
        <v>12</v>
      </c>
      <c r="G478" s="56" t="s">
        <v>1629</v>
      </c>
      <c r="H478" s="57">
        <v>2002.675</v>
      </c>
      <c r="I478" s="55">
        <v>-24.2</v>
      </c>
      <c r="J478" s="57">
        <v>84.8</v>
      </c>
      <c r="K478" s="55">
        <v>2.2999999999999998</v>
      </c>
      <c r="L478" s="55" t="s">
        <v>1509</v>
      </c>
      <c r="M478" s="55" t="s">
        <v>1187</v>
      </c>
      <c r="N478" s="55" t="s">
        <v>1426</v>
      </c>
      <c r="O478" s="55" t="s">
        <v>1378</v>
      </c>
      <c r="P478" s="55" t="s">
        <v>149</v>
      </c>
    </row>
    <row r="479" spans="1:16" x14ac:dyDescent="0.3">
      <c r="A479" s="55" t="s">
        <v>1076</v>
      </c>
      <c r="B479" s="55" t="s">
        <v>1077</v>
      </c>
      <c r="C479" s="55">
        <v>19531</v>
      </c>
      <c r="D479" s="56" t="s">
        <v>1628</v>
      </c>
      <c r="E479" s="56" t="s">
        <v>1630</v>
      </c>
      <c r="F479" s="55">
        <v>22</v>
      </c>
      <c r="G479" s="56" t="s">
        <v>1631</v>
      </c>
      <c r="H479" s="57">
        <v>2002.722</v>
      </c>
      <c r="I479" s="55">
        <v>-19.100000000000001</v>
      </c>
      <c r="J479" s="57">
        <v>81</v>
      </c>
      <c r="K479" s="55">
        <v>2.6</v>
      </c>
      <c r="L479" s="55" t="s">
        <v>1632</v>
      </c>
      <c r="M479" s="55" t="s">
        <v>1556</v>
      </c>
      <c r="N479" s="55" t="s">
        <v>1426</v>
      </c>
      <c r="O479" s="55" t="s">
        <v>1378</v>
      </c>
      <c r="P479" s="55" t="s">
        <v>149</v>
      </c>
    </row>
    <row r="480" spans="1:16" x14ac:dyDescent="0.3">
      <c r="A480" s="55" t="s">
        <v>1076</v>
      </c>
      <c r="B480" s="55" t="s">
        <v>1077</v>
      </c>
      <c r="C480" s="55">
        <v>18294</v>
      </c>
      <c r="D480" s="56" t="s">
        <v>1630</v>
      </c>
      <c r="E480" s="56" t="s">
        <v>1633</v>
      </c>
      <c r="F480" s="55">
        <v>15</v>
      </c>
      <c r="G480" s="56" t="s">
        <v>1634</v>
      </c>
      <c r="H480" s="57">
        <v>2002.771</v>
      </c>
      <c r="I480" s="55">
        <v>-19.899999999999999</v>
      </c>
      <c r="J480" s="57">
        <v>86.3</v>
      </c>
      <c r="K480" s="55">
        <v>2.2999999999999998</v>
      </c>
      <c r="L480" s="55" t="s">
        <v>1497</v>
      </c>
      <c r="M480" s="55" t="s">
        <v>1187</v>
      </c>
      <c r="N480" s="55" t="s">
        <v>1380</v>
      </c>
      <c r="O480" s="55" t="s">
        <v>1378</v>
      </c>
      <c r="P480" s="55" t="s">
        <v>149</v>
      </c>
    </row>
    <row r="481" spans="1:16" x14ac:dyDescent="0.3">
      <c r="A481" s="55" t="s">
        <v>1076</v>
      </c>
      <c r="B481" s="55" t="s">
        <v>1077</v>
      </c>
      <c r="C481" s="55">
        <v>19532</v>
      </c>
      <c r="D481" s="56" t="s">
        <v>1633</v>
      </c>
      <c r="E481" s="56" t="s">
        <v>1635</v>
      </c>
      <c r="F481" s="55">
        <v>29</v>
      </c>
      <c r="G481" s="56" t="s">
        <v>1636</v>
      </c>
      <c r="H481" s="57">
        <v>2002.8320000000001</v>
      </c>
      <c r="I481" s="55">
        <v>-16.8</v>
      </c>
      <c r="J481" s="57">
        <v>80.8</v>
      </c>
      <c r="K481" s="55">
        <v>3</v>
      </c>
      <c r="L481" s="55" t="s">
        <v>1637</v>
      </c>
      <c r="M481" s="55" t="s">
        <v>1638</v>
      </c>
      <c r="N481" s="55" t="s">
        <v>1426</v>
      </c>
      <c r="O481" s="55" t="s">
        <v>1378</v>
      </c>
      <c r="P481" s="55" t="s">
        <v>149</v>
      </c>
    </row>
    <row r="482" spans="1:16" x14ac:dyDescent="0.3">
      <c r="A482" s="55" t="s">
        <v>1076</v>
      </c>
      <c r="B482" s="55" t="s">
        <v>1077</v>
      </c>
      <c r="C482" s="55">
        <v>18347</v>
      </c>
      <c r="D482" s="56" t="s">
        <v>1635</v>
      </c>
      <c r="E482" s="56" t="s">
        <v>1639</v>
      </c>
      <c r="F482" s="55">
        <v>28</v>
      </c>
      <c r="G482" s="56" t="s">
        <v>1640</v>
      </c>
      <c r="H482" s="57">
        <v>2002.9110000000001</v>
      </c>
      <c r="I482" s="55">
        <v>-18.399999999999999</v>
      </c>
      <c r="J482" s="57">
        <v>82.7</v>
      </c>
      <c r="K482" s="55">
        <v>2.2999999999999998</v>
      </c>
      <c r="L482" s="55" t="s">
        <v>1641</v>
      </c>
      <c r="M482" s="55" t="s">
        <v>1187</v>
      </c>
      <c r="N482" s="55" t="s">
        <v>1426</v>
      </c>
      <c r="O482" s="55" t="s">
        <v>1378</v>
      </c>
      <c r="P482" s="55" t="s">
        <v>149</v>
      </c>
    </row>
    <row r="483" spans="1:16" x14ac:dyDescent="0.3">
      <c r="A483" s="55" t="s">
        <v>1076</v>
      </c>
      <c r="B483" s="55" t="s">
        <v>1077</v>
      </c>
      <c r="C483" s="55">
        <v>60935</v>
      </c>
      <c r="D483" s="56" t="s">
        <v>1639</v>
      </c>
      <c r="E483" s="56" t="s">
        <v>1642</v>
      </c>
      <c r="F483" s="55">
        <v>26</v>
      </c>
      <c r="G483" s="56" t="s">
        <v>1643</v>
      </c>
      <c r="H483" s="57">
        <v>2002.9849999999999</v>
      </c>
      <c r="I483" s="55">
        <v>-17.100000000000001</v>
      </c>
      <c r="J483" s="57">
        <v>76.599999999999994</v>
      </c>
      <c r="K483" s="55">
        <v>1.9</v>
      </c>
      <c r="L483" s="55" t="s">
        <v>1644</v>
      </c>
      <c r="M483" s="55" t="s">
        <v>1080</v>
      </c>
      <c r="N483" s="55" t="s">
        <v>147</v>
      </c>
      <c r="O483" s="55" t="s">
        <v>1378</v>
      </c>
      <c r="P483" s="55" t="s">
        <v>149</v>
      </c>
    </row>
    <row r="484" spans="1:16" x14ac:dyDescent="0.3">
      <c r="A484" s="55" t="s">
        <v>1076</v>
      </c>
      <c r="B484" s="55" t="s">
        <v>1077</v>
      </c>
      <c r="C484" s="55">
        <v>19599</v>
      </c>
      <c r="D484" s="56" t="s">
        <v>1639</v>
      </c>
      <c r="E484" s="56" t="s">
        <v>1642</v>
      </c>
      <c r="F484" s="55">
        <v>26</v>
      </c>
      <c r="G484" s="56" t="s">
        <v>1643</v>
      </c>
      <c r="H484" s="57">
        <v>2002.9849999999999</v>
      </c>
      <c r="I484" s="55">
        <v>-17.100000000000001</v>
      </c>
      <c r="J484" s="57">
        <v>82.5</v>
      </c>
      <c r="K484" s="55">
        <v>2.4</v>
      </c>
      <c r="L484" s="55" t="s">
        <v>1624</v>
      </c>
      <c r="M484" s="55" t="s">
        <v>1389</v>
      </c>
      <c r="N484" s="55" t="s">
        <v>1380</v>
      </c>
      <c r="O484" s="55" t="s">
        <v>1378</v>
      </c>
      <c r="P484" s="55" t="s">
        <v>149</v>
      </c>
    </row>
    <row r="485" spans="1:16" x14ac:dyDescent="0.3">
      <c r="A485" s="55" t="s">
        <v>1076</v>
      </c>
      <c r="B485" s="55" t="s">
        <v>1077</v>
      </c>
      <c r="C485" s="55">
        <v>18296</v>
      </c>
      <c r="D485" s="56" t="s">
        <v>1642</v>
      </c>
      <c r="E485" s="56" t="s">
        <v>1645</v>
      </c>
      <c r="F485" s="55">
        <v>15</v>
      </c>
      <c r="G485" s="56" t="s">
        <v>1646</v>
      </c>
      <c r="H485" s="57">
        <v>2003.04</v>
      </c>
      <c r="I485" s="55">
        <v>-18.8</v>
      </c>
      <c r="J485" s="57">
        <v>86</v>
      </c>
      <c r="K485" s="55">
        <v>2.5</v>
      </c>
      <c r="L485" s="55" t="s">
        <v>1647</v>
      </c>
      <c r="M485" s="55" t="s">
        <v>1560</v>
      </c>
      <c r="N485" s="55" t="s">
        <v>1458</v>
      </c>
      <c r="O485" s="55" t="s">
        <v>1378</v>
      </c>
      <c r="P485" s="55" t="s">
        <v>149</v>
      </c>
    </row>
    <row r="486" spans="1:16" x14ac:dyDescent="0.3">
      <c r="A486" s="55" t="s">
        <v>1076</v>
      </c>
      <c r="B486" s="55" t="s">
        <v>1077</v>
      </c>
      <c r="C486" s="55">
        <v>59806</v>
      </c>
      <c r="D486" s="56" t="s">
        <v>1645</v>
      </c>
      <c r="E486" s="56" t="s">
        <v>1648</v>
      </c>
      <c r="F486" s="55">
        <v>13</v>
      </c>
      <c r="G486" s="56" t="s">
        <v>1649</v>
      </c>
      <c r="H486" s="57">
        <v>2003.086</v>
      </c>
      <c r="I486" s="55">
        <v>-18.600000000000001</v>
      </c>
      <c r="J486" s="57">
        <v>75.3</v>
      </c>
      <c r="K486" s="55">
        <v>1.9</v>
      </c>
      <c r="L486" s="55" t="s">
        <v>1650</v>
      </c>
      <c r="M486" s="55" t="s">
        <v>1197</v>
      </c>
      <c r="N486" s="55" t="s">
        <v>147</v>
      </c>
      <c r="O486" s="55" t="s">
        <v>1378</v>
      </c>
      <c r="P486" s="55" t="s">
        <v>149</v>
      </c>
    </row>
    <row r="487" spans="1:16" x14ac:dyDescent="0.3">
      <c r="A487" s="55" t="s">
        <v>1076</v>
      </c>
      <c r="B487" s="55" t="s">
        <v>1077</v>
      </c>
      <c r="C487" s="55">
        <v>19605</v>
      </c>
      <c r="D487" s="56" t="s">
        <v>1645</v>
      </c>
      <c r="E487" s="56" t="s">
        <v>1648</v>
      </c>
      <c r="F487" s="55">
        <v>18</v>
      </c>
      <c r="G487" s="56" t="s">
        <v>1649</v>
      </c>
      <c r="H487" s="57">
        <v>2003.086</v>
      </c>
      <c r="I487" s="55">
        <v>-18.7</v>
      </c>
      <c r="J487" s="57">
        <v>81.2</v>
      </c>
      <c r="K487" s="55">
        <v>2.6</v>
      </c>
      <c r="L487" s="55" t="s">
        <v>1651</v>
      </c>
      <c r="M487" s="55" t="s">
        <v>1556</v>
      </c>
      <c r="N487" s="55" t="s">
        <v>1380</v>
      </c>
      <c r="O487" s="55" t="s">
        <v>1378</v>
      </c>
      <c r="P487" s="55" t="s">
        <v>149</v>
      </c>
    </row>
    <row r="488" spans="1:16" x14ac:dyDescent="0.3">
      <c r="A488" s="55" t="s">
        <v>1076</v>
      </c>
      <c r="B488" s="55" t="s">
        <v>1077</v>
      </c>
      <c r="C488" s="55">
        <v>18349</v>
      </c>
      <c r="D488" s="56" t="s">
        <v>1648</v>
      </c>
      <c r="E488" s="56" t="s">
        <v>1652</v>
      </c>
      <c r="F488" s="55">
        <v>45</v>
      </c>
      <c r="G488" s="56" t="s">
        <v>1653</v>
      </c>
      <c r="H488" s="57">
        <v>2003.171</v>
      </c>
      <c r="I488" s="55">
        <v>-14.2</v>
      </c>
      <c r="J488" s="57">
        <v>81.8</v>
      </c>
      <c r="K488" s="55">
        <v>2.2999999999999998</v>
      </c>
      <c r="L488" s="55" t="s">
        <v>1654</v>
      </c>
      <c r="M488" s="55" t="s">
        <v>1187</v>
      </c>
      <c r="N488" s="55" t="s">
        <v>1380</v>
      </c>
      <c r="O488" s="55" t="s">
        <v>1378</v>
      </c>
      <c r="P488" s="55" t="s">
        <v>149</v>
      </c>
    </row>
    <row r="489" spans="1:16" x14ac:dyDescent="0.3">
      <c r="A489" s="55" t="s">
        <v>1076</v>
      </c>
      <c r="B489" s="55" t="s">
        <v>1077</v>
      </c>
      <c r="C489" s="55">
        <v>60936</v>
      </c>
      <c r="D489" s="56" t="s">
        <v>1652</v>
      </c>
      <c r="E489" s="56" t="s">
        <v>1655</v>
      </c>
      <c r="F489" s="55">
        <v>15</v>
      </c>
      <c r="G489" s="56" t="s">
        <v>1656</v>
      </c>
      <c r="H489" s="57">
        <v>2003.2529999999999</v>
      </c>
      <c r="I489" s="55">
        <v>-17.899999999999999</v>
      </c>
      <c r="J489" s="57">
        <v>79.3</v>
      </c>
      <c r="K489" s="55">
        <v>1.9</v>
      </c>
      <c r="L489" s="55" t="s">
        <v>1657</v>
      </c>
      <c r="M489" s="55" t="s">
        <v>1197</v>
      </c>
      <c r="N489" s="55" t="s">
        <v>147</v>
      </c>
      <c r="O489" s="55" t="s">
        <v>1378</v>
      </c>
      <c r="P489" s="55" t="s">
        <v>149</v>
      </c>
    </row>
    <row r="490" spans="1:16" x14ac:dyDescent="0.3">
      <c r="A490" s="55" t="s">
        <v>1076</v>
      </c>
      <c r="B490" s="55" t="s">
        <v>1077</v>
      </c>
      <c r="C490" s="55">
        <v>19706</v>
      </c>
      <c r="D490" s="56" t="s">
        <v>1652</v>
      </c>
      <c r="E490" s="56" t="s">
        <v>1655</v>
      </c>
      <c r="F490" s="55">
        <v>15</v>
      </c>
      <c r="G490" s="56" t="s">
        <v>1656</v>
      </c>
      <c r="H490" s="57">
        <v>2003.2529999999999</v>
      </c>
      <c r="I490" s="55">
        <v>-18</v>
      </c>
      <c r="J490" s="57">
        <v>81.2</v>
      </c>
      <c r="K490" s="55">
        <v>2.7</v>
      </c>
      <c r="L490" s="55" t="s">
        <v>1651</v>
      </c>
      <c r="M490" s="55" t="s">
        <v>1592</v>
      </c>
      <c r="N490" s="55" t="s">
        <v>1458</v>
      </c>
      <c r="O490" s="55" t="s">
        <v>1378</v>
      </c>
      <c r="P490" s="55" t="s">
        <v>149</v>
      </c>
    </row>
    <row r="491" spans="1:16" x14ac:dyDescent="0.3">
      <c r="A491" s="55" t="s">
        <v>1076</v>
      </c>
      <c r="B491" s="55" t="s">
        <v>1077</v>
      </c>
      <c r="C491" s="55">
        <v>18350</v>
      </c>
      <c r="D491" s="56" t="s">
        <v>1655</v>
      </c>
      <c r="E491" s="56" t="s">
        <v>1658</v>
      </c>
      <c r="F491" s="55">
        <v>17</v>
      </c>
      <c r="G491" s="56" t="s">
        <v>1659</v>
      </c>
      <c r="H491" s="57">
        <v>2003.297</v>
      </c>
      <c r="I491" s="55">
        <v>-17.600000000000001</v>
      </c>
      <c r="J491" s="57">
        <v>89.3</v>
      </c>
      <c r="K491" s="55">
        <v>3.3</v>
      </c>
      <c r="L491" s="55" t="s">
        <v>1660</v>
      </c>
      <c r="M491" s="55" t="s">
        <v>1075</v>
      </c>
      <c r="N491" s="55" t="s">
        <v>1380</v>
      </c>
      <c r="O491" s="55" t="s">
        <v>1378</v>
      </c>
      <c r="P491" s="55" t="s">
        <v>149</v>
      </c>
    </row>
    <row r="492" spans="1:16" x14ac:dyDescent="0.3">
      <c r="A492" s="55" t="s">
        <v>1076</v>
      </c>
      <c r="B492" s="55" t="s">
        <v>1077</v>
      </c>
      <c r="C492" s="55">
        <v>19708</v>
      </c>
      <c r="D492" s="56" t="s">
        <v>1658</v>
      </c>
      <c r="E492" s="56" t="s">
        <v>1661</v>
      </c>
      <c r="F492" s="55">
        <v>25</v>
      </c>
      <c r="G492" s="56" t="s">
        <v>1662</v>
      </c>
      <c r="H492" s="57">
        <v>2003.355</v>
      </c>
      <c r="I492" s="55">
        <v>-19.100000000000001</v>
      </c>
      <c r="J492" s="57">
        <v>86.9</v>
      </c>
      <c r="K492" s="55">
        <v>2.6</v>
      </c>
      <c r="L492" s="55" t="s">
        <v>1663</v>
      </c>
      <c r="M492" s="55" t="s">
        <v>1556</v>
      </c>
      <c r="N492" s="55" t="s">
        <v>1380</v>
      </c>
      <c r="O492" s="55" t="s">
        <v>1378</v>
      </c>
      <c r="P492" s="55" t="s">
        <v>149</v>
      </c>
    </row>
    <row r="493" spans="1:16" x14ac:dyDescent="0.3">
      <c r="A493" s="55" t="s">
        <v>1076</v>
      </c>
      <c r="B493" s="55" t="s">
        <v>1077</v>
      </c>
      <c r="C493" s="55">
        <v>18299</v>
      </c>
      <c r="D493" s="56" t="s">
        <v>1661</v>
      </c>
      <c r="E493" s="56" t="s">
        <v>1664</v>
      </c>
      <c r="F493" s="55">
        <v>19</v>
      </c>
      <c r="G493" s="56" t="s">
        <v>1665</v>
      </c>
      <c r="H493" s="57">
        <v>2003.415</v>
      </c>
      <c r="I493" s="55">
        <v>-18.3</v>
      </c>
      <c r="J493" s="57">
        <v>82.2</v>
      </c>
      <c r="K493" s="55">
        <v>2.5</v>
      </c>
      <c r="L493" s="55" t="s">
        <v>1666</v>
      </c>
      <c r="M493" s="55" t="s">
        <v>1560</v>
      </c>
      <c r="N493" s="55" t="s">
        <v>1458</v>
      </c>
      <c r="O493" s="55" t="s">
        <v>1378</v>
      </c>
      <c r="P493" s="55" t="s">
        <v>149</v>
      </c>
    </row>
    <row r="494" spans="1:16" x14ac:dyDescent="0.3">
      <c r="A494" s="55" t="s">
        <v>1076</v>
      </c>
      <c r="B494" s="55" t="s">
        <v>1077</v>
      </c>
      <c r="C494" s="55">
        <v>39190</v>
      </c>
      <c r="D494" s="56" t="s">
        <v>1664</v>
      </c>
      <c r="E494" s="56" t="s">
        <v>1667</v>
      </c>
      <c r="F494" s="55">
        <v>31</v>
      </c>
      <c r="G494" s="56" t="s">
        <v>1668</v>
      </c>
      <c r="H494" s="57">
        <v>2003.4839999999999</v>
      </c>
      <c r="I494" s="55">
        <v>-19.2</v>
      </c>
      <c r="J494" s="57">
        <v>78.599999999999994</v>
      </c>
      <c r="K494" s="55">
        <v>1.3</v>
      </c>
      <c r="L494" s="55" t="s">
        <v>1582</v>
      </c>
      <c r="M494" s="55" t="s">
        <v>1669</v>
      </c>
      <c r="N494" s="55" t="s">
        <v>147</v>
      </c>
      <c r="O494" s="55" t="s">
        <v>1378</v>
      </c>
      <c r="P494" s="55" t="s">
        <v>149</v>
      </c>
    </row>
    <row r="495" spans="1:16" x14ac:dyDescent="0.3">
      <c r="A495" s="55" t="s">
        <v>1076</v>
      </c>
      <c r="B495" s="55" t="s">
        <v>1077</v>
      </c>
      <c r="C495" s="55">
        <v>19713</v>
      </c>
      <c r="D495" s="56" t="s">
        <v>1664</v>
      </c>
      <c r="E495" s="56" t="s">
        <v>1667</v>
      </c>
      <c r="F495" s="55">
        <v>31</v>
      </c>
      <c r="G495" s="56" t="s">
        <v>1668</v>
      </c>
      <c r="H495" s="57">
        <v>2003.4839999999999</v>
      </c>
      <c r="I495" s="55">
        <v>-19.3</v>
      </c>
      <c r="J495" s="57">
        <v>91.1</v>
      </c>
      <c r="K495" s="55">
        <v>2.5</v>
      </c>
      <c r="L495" s="55" t="s">
        <v>1588</v>
      </c>
      <c r="M495" s="55" t="s">
        <v>1560</v>
      </c>
      <c r="N495" s="55" t="s">
        <v>1426</v>
      </c>
      <c r="O495" s="55" t="s">
        <v>1378</v>
      </c>
      <c r="P495" s="55" t="s">
        <v>149</v>
      </c>
    </row>
    <row r="496" spans="1:16" x14ac:dyDescent="0.3">
      <c r="A496" s="55" t="s">
        <v>1076</v>
      </c>
      <c r="B496" s="55" t="s">
        <v>1077</v>
      </c>
      <c r="C496" s="55">
        <v>18352</v>
      </c>
      <c r="D496" s="56" t="s">
        <v>1670</v>
      </c>
      <c r="E496" s="56" t="s">
        <v>1671</v>
      </c>
      <c r="F496" s="55">
        <v>12</v>
      </c>
      <c r="G496" s="56" t="s">
        <v>1672</v>
      </c>
      <c r="H496" s="57">
        <v>2003.5160000000001</v>
      </c>
      <c r="I496" s="55">
        <v>-19.600000000000001</v>
      </c>
      <c r="J496" s="57">
        <v>87.7</v>
      </c>
      <c r="K496" s="55">
        <v>2.6</v>
      </c>
      <c r="L496" s="55" t="s">
        <v>1673</v>
      </c>
      <c r="M496" s="55" t="s">
        <v>1556</v>
      </c>
      <c r="N496" s="55" t="s">
        <v>1426</v>
      </c>
      <c r="O496" s="55" t="s">
        <v>1378</v>
      </c>
      <c r="P496" s="55" t="s">
        <v>149</v>
      </c>
    </row>
    <row r="497" spans="1:16" x14ac:dyDescent="0.3">
      <c r="A497" s="55" t="s">
        <v>1076</v>
      </c>
      <c r="B497" s="55" t="s">
        <v>1077</v>
      </c>
      <c r="C497" s="55">
        <v>22371</v>
      </c>
      <c r="D497" s="56" t="s">
        <v>1671</v>
      </c>
      <c r="E497" s="56" t="s">
        <v>1674</v>
      </c>
      <c r="F497" s="55">
        <v>14</v>
      </c>
      <c r="G497" s="56" t="s">
        <v>1675</v>
      </c>
      <c r="H497" s="57">
        <v>2003.5519999999999</v>
      </c>
      <c r="I497" s="55">
        <v>-18.5</v>
      </c>
      <c r="J497" s="57">
        <v>80.099999999999994</v>
      </c>
      <c r="K497" s="55">
        <v>2</v>
      </c>
      <c r="L497" s="55" t="s">
        <v>1676</v>
      </c>
      <c r="M497" s="55" t="s">
        <v>1080</v>
      </c>
      <c r="N497" s="55" t="s">
        <v>1380</v>
      </c>
      <c r="O497" s="55" t="s">
        <v>1378</v>
      </c>
      <c r="P497" s="55" t="s">
        <v>149</v>
      </c>
    </row>
    <row r="498" spans="1:16" x14ac:dyDescent="0.3">
      <c r="A498" s="55" t="s">
        <v>1076</v>
      </c>
      <c r="B498" s="55" t="s">
        <v>1077</v>
      </c>
      <c r="C498" s="55">
        <v>60937</v>
      </c>
      <c r="D498" s="56" t="s">
        <v>1674</v>
      </c>
      <c r="E498" s="56" t="s">
        <v>1677</v>
      </c>
      <c r="F498" s="55">
        <v>28</v>
      </c>
      <c r="G498" s="56" t="s">
        <v>1678</v>
      </c>
      <c r="H498" s="57">
        <v>2003.61</v>
      </c>
      <c r="I498" s="55">
        <v>-18.2</v>
      </c>
      <c r="J498" s="57">
        <v>84.2</v>
      </c>
      <c r="K498" s="55">
        <v>1.9</v>
      </c>
      <c r="L498" s="55" t="s">
        <v>1679</v>
      </c>
      <c r="M498" s="55" t="s">
        <v>1080</v>
      </c>
      <c r="N498" s="55" t="s">
        <v>147</v>
      </c>
      <c r="O498" s="55" t="s">
        <v>1378</v>
      </c>
      <c r="P498" s="55" t="s">
        <v>149</v>
      </c>
    </row>
    <row r="499" spans="1:16" x14ac:dyDescent="0.3">
      <c r="A499" s="55" t="s">
        <v>1076</v>
      </c>
      <c r="B499" s="55" t="s">
        <v>1077</v>
      </c>
      <c r="C499" s="55">
        <v>22372</v>
      </c>
      <c r="D499" s="56" t="s">
        <v>1677</v>
      </c>
      <c r="E499" s="56" t="s">
        <v>1680</v>
      </c>
      <c r="F499" s="55">
        <v>23</v>
      </c>
      <c r="G499" s="56" t="s">
        <v>1681</v>
      </c>
      <c r="H499" s="57">
        <v>2003.6780000000001</v>
      </c>
      <c r="I499" s="55">
        <v>-19.399999999999999</v>
      </c>
      <c r="J499" s="57">
        <v>77.099999999999994</v>
      </c>
      <c r="K499" s="55">
        <v>1.9</v>
      </c>
      <c r="L499" s="55" t="s">
        <v>1559</v>
      </c>
      <c r="M499" s="55" t="s">
        <v>1197</v>
      </c>
      <c r="N499" s="55" t="s">
        <v>1380</v>
      </c>
      <c r="O499" s="55" t="s">
        <v>1378</v>
      </c>
      <c r="P499" s="55" t="s">
        <v>149</v>
      </c>
    </row>
    <row r="500" spans="1:16" x14ac:dyDescent="0.3">
      <c r="A500" s="55" t="s">
        <v>1076</v>
      </c>
      <c r="B500" s="55" t="s">
        <v>1077</v>
      </c>
      <c r="C500" s="55">
        <v>22373</v>
      </c>
      <c r="D500" s="56" t="s">
        <v>1682</v>
      </c>
      <c r="E500" s="56" t="s">
        <v>1683</v>
      </c>
      <c r="F500" s="55">
        <v>14</v>
      </c>
      <c r="G500" s="56" t="s">
        <v>1684</v>
      </c>
      <c r="H500" s="57">
        <v>2003.769</v>
      </c>
      <c r="I500" s="55">
        <v>-18.899999999999999</v>
      </c>
      <c r="J500" s="57">
        <v>80.099999999999994</v>
      </c>
      <c r="K500" s="55">
        <v>2</v>
      </c>
      <c r="L500" s="55" t="s">
        <v>1676</v>
      </c>
      <c r="M500" s="55" t="s">
        <v>1080</v>
      </c>
      <c r="N500" s="55" t="s">
        <v>1458</v>
      </c>
      <c r="O500" s="55" t="s">
        <v>1378</v>
      </c>
      <c r="P500" s="55" t="s">
        <v>149</v>
      </c>
    </row>
    <row r="501" spans="1:16" x14ac:dyDescent="0.3">
      <c r="A501" s="55" t="s">
        <v>1076</v>
      </c>
      <c r="B501" s="55" t="s">
        <v>1077</v>
      </c>
      <c r="C501" s="55">
        <v>39191</v>
      </c>
      <c r="D501" s="56" t="s">
        <v>1682</v>
      </c>
      <c r="E501" s="56" t="s">
        <v>1683</v>
      </c>
      <c r="F501" s="55">
        <v>14</v>
      </c>
      <c r="G501" s="56" t="s">
        <v>1684</v>
      </c>
      <c r="H501" s="57">
        <v>2003.769</v>
      </c>
      <c r="I501" s="55">
        <v>-18.899999999999999</v>
      </c>
      <c r="J501" s="57">
        <v>73.5</v>
      </c>
      <c r="K501" s="55">
        <v>1.4</v>
      </c>
      <c r="L501" s="55" t="s">
        <v>1685</v>
      </c>
      <c r="M501" s="55" t="s">
        <v>1500</v>
      </c>
      <c r="N501" s="55" t="s">
        <v>147</v>
      </c>
      <c r="O501" s="55" t="s">
        <v>1378</v>
      </c>
      <c r="P501" s="55" t="s">
        <v>149</v>
      </c>
    </row>
    <row r="502" spans="1:16" x14ac:dyDescent="0.3">
      <c r="A502" s="55" t="s">
        <v>1076</v>
      </c>
      <c r="B502" s="55" t="s">
        <v>1077</v>
      </c>
      <c r="C502" s="55">
        <v>22374</v>
      </c>
      <c r="D502" s="56" t="s">
        <v>1686</v>
      </c>
      <c r="E502" s="56" t="s">
        <v>1687</v>
      </c>
      <c r="F502" s="55">
        <v>29</v>
      </c>
      <c r="G502" s="56" t="s">
        <v>1688</v>
      </c>
      <c r="H502" s="57">
        <v>2003.884</v>
      </c>
      <c r="I502" s="55">
        <v>-18</v>
      </c>
      <c r="J502" s="57">
        <v>78.7</v>
      </c>
      <c r="K502" s="55">
        <v>2</v>
      </c>
      <c r="L502" s="55" t="s">
        <v>1689</v>
      </c>
      <c r="M502" s="55" t="s">
        <v>1080</v>
      </c>
      <c r="N502" s="55" t="s">
        <v>1380</v>
      </c>
      <c r="O502" s="55" t="s">
        <v>1378</v>
      </c>
      <c r="P502" s="55" t="s">
        <v>149</v>
      </c>
    </row>
    <row r="503" spans="1:16" x14ac:dyDescent="0.3">
      <c r="A503" s="55" t="s">
        <v>1076</v>
      </c>
      <c r="B503" s="55" t="s">
        <v>1077</v>
      </c>
      <c r="C503" s="55">
        <v>60938</v>
      </c>
      <c r="D503" s="56" t="s">
        <v>1687</v>
      </c>
      <c r="E503" s="56" t="s">
        <v>1690</v>
      </c>
      <c r="F503" s="55">
        <v>13</v>
      </c>
      <c r="G503" s="56" t="s">
        <v>1691</v>
      </c>
      <c r="H503" s="57">
        <v>2003.941</v>
      </c>
      <c r="I503" s="55">
        <v>-20.3</v>
      </c>
      <c r="J503" s="57">
        <v>73.5</v>
      </c>
      <c r="K503" s="55">
        <v>1.9</v>
      </c>
      <c r="L503" s="55" t="s">
        <v>1685</v>
      </c>
      <c r="M503" s="55" t="s">
        <v>1197</v>
      </c>
      <c r="N503" s="55" t="s">
        <v>147</v>
      </c>
      <c r="O503" s="55" t="s">
        <v>1378</v>
      </c>
      <c r="P503" s="55" t="s">
        <v>149</v>
      </c>
    </row>
    <row r="504" spans="1:16" x14ac:dyDescent="0.3">
      <c r="A504" s="55" t="s">
        <v>1076</v>
      </c>
      <c r="B504" s="55" t="s">
        <v>1077</v>
      </c>
      <c r="C504" s="55">
        <v>22522</v>
      </c>
      <c r="D504" s="56" t="s">
        <v>1690</v>
      </c>
      <c r="E504" s="56" t="s">
        <v>1692</v>
      </c>
      <c r="F504" s="55">
        <v>20</v>
      </c>
      <c r="G504" s="56" t="s">
        <v>1693</v>
      </c>
      <c r="H504" s="57">
        <v>2003.9880000000001</v>
      </c>
      <c r="I504" s="55">
        <v>-19.399999999999999</v>
      </c>
      <c r="J504" s="57">
        <v>74.8</v>
      </c>
      <c r="K504" s="55">
        <v>2.2000000000000002</v>
      </c>
      <c r="L504" s="55" t="s">
        <v>1694</v>
      </c>
      <c r="M504" s="55" t="s">
        <v>1123</v>
      </c>
      <c r="N504" s="55" t="s">
        <v>1534</v>
      </c>
      <c r="O504" s="55" t="s">
        <v>1378</v>
      </c>
      <c r="P504" s="55" t="s">
        <v>149</v>
      </c>
    </row>
    <row r="505" spans="1:16" x14ac:dyDescent="0.3">
      <c r="A505" s="55" t="s">
        <v>1076</v>
      </c>
      <c r="B505" s="55" t="s">
        <v>1077</v>
      </c>
      <c r="C505" s="55">
        <v>53841</v>
      </c>
      <c r="D505" s="56" t="s">
        <v>1690</v>
      </c>
      <c r="E505" s="56" t="s">
        <v>1692</v>
      </c>
      <c r="F505" s="55">
        <v>20</v>
      </c>
      <c r="G505" s="56" t="s">
        <v>1693</v>
      </c>
      <c r="H505" s="57">
        <v>2003.9880000000001</v>
      </c>
      <c r="I505" s="55">
        <v>-19.5</v>
      </c>
      <c r="J505" s="57">
        <v>74.099999999999994</v>
      </c>
      <c r="K505" s="55">
        <v>0.7</v>
      </c>
      <c r="L505" s="55" t="s">
        <v>1695</v>
      </c>
      <c r="M505" s="55" t="s">
        <v>1696</v>
      </c>
      <c r="N505" s="55" t="s">
        <v>158</v>
      </c>
      <c r="O505" s="55" t="s">
        <v>1378</v>
      </c>
      <c r="P505" s="55" t="s">
        <v>149</v>
      </c>
    </row>
    <row r="506" spans="1:16" x14ac:dyDescent="0.3">
      <c r="A506" s="55" t="s">
        <v>1076</v>
      </c>
      <c r="B506" s="55" t="s">
        <v>1077</v>
      </c>
      <c r="C506" s="55">
        <v>60281</v>
      </c>
      <c r="D506" s="56" t="s">
        <v>1692</v>
      </c>
      <c r="E506" s="56" t="s">
        <v>1697</v>
      </c>
      <c r="F506" s="55">
        <v>16</v>
      </c>
      <c r="G506" s="56" t="s">
        <v>1698</v>
      </c>
      <c r="H506" s="57">
        <v>2004.037</v>
      </c>
      <c r="I506" s="55">
        <v>-19.399999999999999</v>
      </c>
      <c r="J506" s="57">
        <v>81.2</v>
      </c>
      <c r="K506" s="55">
        <v>1.9</v>
      </c>
      <c r="L506" s="55" t="s">
        <v>1699</v>
      </c>
      <c r="M506" s="55" t="s">
        <v>1197</v>
      </c>
      <c r="N506" s="55" t="s">
        <v>147</v>
      </c>
      <c r="O506" s="55" t="s">
        <v>1378</v>
      </c>
      <c r="P506" s="55" t="s">
        <v>149</v>
      </c>
    </row>
    <row r="507" spans="1:16" x14ac:dyDescent="0.3">
      <c r="A507" s="55" t="s">
        <v>1076</v>
      </c>
      <c r="B507" s="55" t="s">
        <v>1077</v>
      </c>
      <c r="C507" s="55">
        <v>22523</v>
      </c>
      <c r="D507" s="56" t="s">
        <v>1697</v>
      </c>
      <c r="E507" s="56" t="s">
        <v>1700</v>
      </c>
      <c r="F507" s="55">
        <v>21</v>
      </c>
      <c r="G507" s="56" t="s">
        <v>1701</v>
      </c>
      <c r="H507" s="57">
        <v>2004.086</v>
      </c>
      <c r="I507" s="55">
        <v>-17.5</v>
      </c>
      <c r="J507" s="57">
        <v>70</v>
      </c>
      <c r="K507" s="55">
        <v>2.1</v>
      </c>
      <c r="L507" s="55" t="s">
        <v>1702</v>
      </c>
      <c r="M507" s="55" t="s">
        <v>1147</v>
      </c>
      <c r="N507" s="55" t="s">
        <v>1380</v>
      </c>
      <c r="O507" s="55" t="s">
        <v>1378</v>
      </c>
      <c r="P507" s="55" t="s">
        <v>149</v>
      </c>
    </row>
    <row r="508" spans="1:16" x14ac:dyDescent="0.3">
      <c r="A508" s="55" t="s">
        <v>1076</v>
      </c>
      <c r="B508" s="55" t="s">
        <v>1077</v>
      </c>
      <c r="C508" s="55">
        <v>22524</v>
      </c>
      <c r="D508" s="56" t="s">
        <v>1703</v>
      </c>
      <c r="E508" s="56" t="s">
        <v>1704</v>
      </c>
      <c r="F508" s="55">
        <v>18</v>
      </c>
      <c r="G508" s="56" t="s">
        <v>1705</v>
      </c>
      <c r="H508" s="57">
        <v>2004.1790000000001</v>
      </c>
      <c r="I508" s="55">
        <v>-18.5</v>
      </c>
      <c r="J508" s="57">
        <v>72.8</v>
      </c>
      <c r="K508" s="55">
        <v>2.2000000000000002</v>
      </c>
      <c r="L508" s="55" t="s">
        <v>1706</v>
      </c>
      <c r="M508" s="55" t="s">
        <v>1123</v>
      </c>
      <c r="N508" s="55" t="s">
        <v>1380</v>
      </c>
      <c r="O508" s="55" t="s">
        <v>1378</v>
      </c>
      <c r="P508" s="55" t="s">
        <v>149</v>
      </c>
    </row>
    <row r="509" spans="1:16" x14ac:dyDescent="0.3">
      <c r="A509" s="55" t="s">
        <v>1076</v>
      </c>
      <c r="B509" s="55" t="s">
        <v>1077</v>
      </c>
      <c r="C509" s="55">
        <v>60939</v>
      </c>
      <c r="D509" s="56" t="s">
        <v>1704</v>
      </c>
      <c r="E509" s="56" t="s">
        <v>1707</v>
      </c>
      <c r="F509" s="55">
        <v>15</v>
      </c>
      <c r="G509" s="56" t="s">
        <v>1708</v>
      </c>
      <c r="H509" s="57">
        <v>2004.223</v>
      </c>
      <c r="I509" s="55">
        <v>-18.399999999999999</v>
      </c>
      <c r="J509" s="57">
        <v>72</v>
      </c>
      <c r="K509" s="55">
        <v>1.9</v>
      </c>
      <c r="L509" s="55" t="s">
        <v>1709</v>
      </c>
      <c r="M509" s="55" t="s">
        <v>1197</v>
      </c>
      <c r="N509" s="55" t="s">
        <v>147</v>
      </c>
      <c r="O509" s="55" t="s">
        <v>1378</v>
      </c>
      <c r="P509" s="55" t="s">
        <v>149</v>
      </c>
    </row>
    <row r="510" spans="1:16" x14ac:dyDescent="0.3">
      <c r="A510" s="55" t="s">
        <v>1076</v>
      </c>
      <c r="B510" s="55" t="s">
        <v>1077</v>
      </c>
      <c r="C510" s="55">
        <v>22525</v>
      </c>
      <c r="D510" s="56" t="s">
        <v>1707</v>
      </c>
      <c r="E510" s="56" t="s">
        <v>1710</v>
      </c>
      <c r="F510" s="55">
        <v>20</v>
      </c>
      <c r="G510" s="56" t="s">
        <v>1711</v>
      </c>
      <c r="H510" s="57">
        <v>2004.2719999999999</v>
      </c>
      <c r="I510" s="55">
        <v>-19.2</v>
      </c>
      <c r="J510" s="57">
        <v>66.7</v>
      </c>
      <c r="K510" s="55">
        <v>2.1</v>
      </c>
      <c r="L510" s="55" t="s">
        <v>1712</v>
      </c>
      <c r="M510" s="55" t="s">
        <v>1147</v>
      </c>
      <c r="N510" s="55" t="s">
        <v>1380</v>
      </c>
      <c r="O510" s="55" t="s">
        <v>1378</v>
      </c>
      <c r="P510" s="55" t="s">
        <v>149</v>
      </c>
    </row>
    <row r="511" spans="1:16" x14ac:dyDescent="0.3">
      <c r="A511" s="55" t="s">
        <v>1076</v>
      </c>
      <c r="B511" s="55" t="s">
        <v>1077</v>
      </c>
      <c r="C511" s="55">
        <v>59807</v>
      </c>
      <c r="D511" s="56" t="s">
        <v>1710</v>
      </c>
      <c r="E511" s="56" t="s">
        <v>1713</v>
      </c>
      <c r="F511" s="55">
        <v>28</v>
      </c>
      <c r="G511" s="56" t="s">
        <v>1714</v>
      </c>
      <c r="H511" s="57">
        <v>2004.337</v>
      </c>
      <c r="I511" s="55">
        <v>-18.100000000000001</v>
      </c>
      <c r="J511" s="57">
        <v>85.4</v>
      </c>
      <c r="K511" s="55">
        <v>1.9</v>
      </c>
      <c r="L511" s="55" t="s">
        <v>1715</v>
      </c>
      <c r="M511" s="55" t="s">
        <v>1197</v>
      </c>
      <c r="N511" s="55" t="s">
        <v>147</v>
      </c>
      <c r="O511" s="55" t="s">
        <v>1378</v>
      </c>
      <c r="P511" s="55" t="s">
        <v>149</v>
      </c>
    </row>
    <row r="512" spans="1:16" x14ac:dyDescent="0.3">
      <c r="A512" s="55" t="s">
        <v>1076</v>
      </c>
      <c r="B512" s="55" t="s">
        <v>1077</v>
      </c>
      <c r="C512" s="55">
        <v>22589</v>
      </c>
      <c r="D512" s="56" t="s">
        <v>1713</v>
      </c>
      <c r="E512" s="56" t="s">
        <v>1716</v>
      </c>
      <c r="F512" s="55">
        <v>17</v>
      </c>
      <c r="G512" s="56" t="s">
        <v>1717</v>
      </c>
      <c r="H512" s="57">
        <v>2004.3979999999999</v>
      </c>
      <c r="I512" s="55">
        <v>-18.2</v>
      </c>
      <c r="J512" s="57">
        <v>71.2</v>
      </c>
      <c r="K512" s="55">
        <v>1.9</v>
      </c>
      <c r="L512" s="55" t="s">
        <v>1718</v>
      </c>
      <c r="M512" s="55" t="s">
        <v>1197</v>
      </c>
      <c r="N512" s="55" t="s">
        <v>1458</v>
      </c>
      <c r="O512" s="55" t="s">
        <v>1378</v>
      </c>
      <c r="P512" s="55" t="s">
        <v>149</v>
      </c>
    </row>
    <row r="513" spans="1:16" x14ac:dyDescent="0.3">
      <c r="A513" s="55" t="s">
        <v>1076</v>
      </c>
      <c r="B513" s="55" t="s">
        <v>1077</v>
      </c>
      <c r="C513" s="55">
        <v>60940</v>
      </c>
      <c r="D513" s="56" t="s">
        <v>1716</v>
      </c>
      <c r="E513" s="56" t="s">
        <v>1719</v>
      </c>
      <c r="F513" s="55">
        <v>15</v>
      </c>
      <c r="G513" s="56" t="s">
        <v>1720</v>
      </c>
      <c r="H513" s="57">
        <v>2004.441</v>
      </c>
      <c r="I513" s="55">
        <v>-20.7</v>
      </c>
      <c r="J513" s="57">
        <v>69.099999999999994</v>
      </c>
      <c r="K513" s="55">
        <v>1.9</v>
      </c>
      <c r="L513" s="55" t="s">
        <v>1721</v>
      </c>
      <c r="M513" s="55" t="s">
        <v>1197</v>
      </c>
      <c r="N513" s="55" t="s">
        <v>147</v>
      </c>
      <c r="O513" s="55" t="s">
        <v>1378</v>
      </c>
      <c r="P513" s="55" t="s">
        <v>149</v>
      </c>
    </row>
    <row r="514" spans="1:16" x14ac:dyDescent="0.3">
      <c r="A514" s="55" t="s">
        <v>1076</v>
      </c>
      <c r="B514" s="55" t="s">
        <v>1077</v>
      </c>
      <c r="C514" s="55">
        <v>22590</v>
      </c>
      <c r="D514" s="56" t="s">
        <v>1719</v>
      </c>
      <c r="E514" s="56" t="s">
        <v>1722</v>
      </c>
      <c r="F514" s="55">
        <v>12</v>
      </c>
      <c r="G514" s="56" t="s">
        <v>1723</v>
      </c>
      <c r="H514" s="57">
        <v>2004.48</v>
      </c>
      <c r="I514" s="55">
        <v>-20.8</v>
      </c>
      <c r="J514" s="57">
        <v>69.099999999999994</v>
      </c>
      <c r="K514" s="55">
        <v>1.9</v>
      </c>
      <c r="L514" s="55" t="s">
        <v>1724</v>
      </c>
      <c r="M514" s="55" t="s">
        <v>1197</v>
      </c>
      <c r="N514" s="55" t="s">
        <v>1426</v>
      </c>
      <c r="O514" s="55" t="s">
        <v>1378</v>
      </c>
      <c r="P514" s="55" t="s">
        <v>149</v>
      </c>
    </row>
    <row r="515" spans="1:16" x14ac:dyDescent="0.3">
      <c r="A515" s="55" t="s">
        <v>1076</v>
      </c>
      <c r="B515" s="55" t="s">
        <v>1077</v>
      </c>
      <c r="C515" s="55">
        <v>26053</v>
      </c>
      <c r="D515" s="56" t="s">
        <v>1722</v>
      </c>
      <c r="E515" s="56" t="s">
        <v>1725</v>
      </c>
      <c r="F515" s="55">
        <v>23</v>
      </c>
      <c r="G515" s="56" t="s">
        <v>1726</v>
      </c>
      <c r="H515" s="57">
        <v>2004.5260000000001</v>
      </c>
      <c r="I515" s="55">
        <v>-18.2</v>
      </c>
      <c r="J515" s="57">
        <v>71.099999999999994</v>
      </c>
      <c r="K515" s="55">
        <v>2</v>
      </c>
      <c r="L515" s="55" t="s">
        <v>1727</v>
      </c>
      <c r="M515" s="55" t="s">
        <v>1080</v>
      </c>
      <c r="N515" s="55" t="s">
        <v>158</v>
      </c>
      <c r="O515" s="55" t="s">
        <v>1378</v>
      </c>
      <c r="P515" s="55" t="s">
        <v>149</v>
      </c>
    </row>
    <row r="516" spans="1:16" x14ac:dyDescent="0.3">
      <c r="A516" s="55" t="s">
        <v>1076</v>
      </c>
      <c r="B516" s="55" t="s">
        <v>1077</v>
      </c>
      <c r="C516" s="55">
        <v>22652</v>
      </c>
      <c r="D516" s="56" t="s">
        <v>1725</v>
      </c>
      <c r="E516" s="56" t="s">
        <v>1728</v>
      </c>
      <c r="F516" s="55">
        <v>54</v>
      </c>
      <c r="G516" s="56" t="s">
        <v>1729</v>
      </c>
      <c r="H516" s="57">
        <v>2004.633</v>
      </c>
      <c r="I516" s="55">
        <v>-10.8</v>
      </c>
      <c r="J516" s="57">
        <v>82.1</v>
      </c>
      <c r="K516" s="55">
        <v>2.4</v>
      </c>
      <c r="L516" s="55" t="s">
        <v>1730</v>
      </c>
      <c r="M516" s="55" t="s">
        <v>1389</v>
      </c>
      <c r="N516" s="55" t="s">
        <v>1380</v>
      </c>
      <c r="O516" s="55" t="s">
        <v>1378</v>
      </c>
      <c r="P516" s="55" t="s">
        <v>149</v>
      </c>
    </row>
    <row r="517" spans="1:16" x14ac:dyDescent="0.3">
      <c r="A517" s="55" t="s">
        <v>1076</v>
      </c>
      <c r="B517" s="55" t="s">
        <v>1077</v>
      </c>
      <c r="C517" s="55">
        <v>39447</v>
      </c>
      <c r="D517" s="56" t="s">
        <v>1731</v>
      </c>
      <c r="E517" s="56" t="s">
        <v>1732</v>
      </c>
      <c r="F517" s="55">
        <v>16</v>
      </c>
      <c r="G517" s="56" t="s">
        <v>1733</v>
      </c>
      <c r="H517" s="57">
        <v>2004.857</v>
      </c>
      <c r="I517" s="55">
        <v>-19.2</v>
      </c>
      <c r="J517" s="57">
        <v>71.5</v>
      </c>
      <c r="K517" s="55">
        <v>2</v>
      </c>
      <c r="L517" s="55" t="s">
        <v>1734</v>
      </c>
      <c r="M517" s="55" t="s">
        <v>1147</v>
      </c>
      <c r="N517" s="55" t="s">
        <v>147</v>
      </c>
      <c r="O517" s="55" t="s">
        <v>1378</v>
      </c>
      <c r="P517" s="55" t="s">
        <v>149</v>
      </c>
    </row>
    <row r="518" spans="1:16" x14ac:dyDescent="0.3">
      <c r="A518" s="55" t="s">
        <v>1076</v>
      </c>
      <c r="B518" s="55" t="s">
        <v>1077</v>
      </c>
      <c r="C518" s="55">
        <v>22653</v>
      </c>
      <c r="D518" s="56" t="s">
        <v>1731</v>
      </c>
      <c r="E518" s="56" t="s">
        <v>1732</v>
      </c>
      <c r="F518" s="55">
        <v>16</v>
      </c>
      <c r="G518" s="56" t="s">
        <v>1733</v>
      </c>
      <c r="H518" s="57">
        <v>2004.857</v>
      </c>
      <c r="I518" s="55">
        <v>-19.399999999999999</v>
      </c>
      <c r="J518" s="57">
        <v>73.8</v>
      </c>
      <c r="K518" s="55">
        <v>2.4</v>
      </c>
      <c r="L518" s="55" t="s">
        <v>1735</v>
      </c>
      <c r="M518" s="55" t="s">
        <v>1389</v>
      </c>
      <c r="N518" s="55" t="s">
        <v>1380</v>
      </c>
      <c r="O518" s="55" t="s">
        <v>1378</v>
      </c>
      <c r="P518" s="55" t="s">
        <v>149</v>
      </c>
    </row>
    <row r="519" spans="1:16" x14ac:dyDescent="0.3">
      <c r="A519" s="55" t="s">
        <v>1076</v>
      </c>
      <c r="B519" s="55" t="s">
        <v>1077</v>
      </c>
      <c r="C519" s="55">
        <v>26054</v>
      </c>
      <c r="D519" s="56" t="s">
        <v>1732</v>
      </c>
      <c r="E519" s="56" t="s">
        <v>1736</v>
      </c>
      <c r="F519" s="55">
        <v>19</v>
      </c>
      <c r="G519" s="56" t="s">
        <v>1737</v>
      </c>
      <c r="H519" s="57">
        <v>2004.903</v>
      </c>
      <c r="I519" s="55">
        <v>-19.100000000000001</v>
      </c>
      <c r="J519" s="57">
        <v>69.5</v>
      </c>
      <c r="K519" s="55">
        <v>1.8</v>
      </c>
      <c r="L519" s="55" t="s">
        <v>1738</v>
      </c>
      <c r="M519" s="55" t="s">
        <v>1184</v>
      </c>
      <c r="N519" s="55" t="s">
        <v>158</v>
      </c>
      <c r="O519" s="55" t="s">
        <v>1378</v>
      </c>
      <c r="P519" s="55" t="s">
        <v>149</v>
      </c>
    </row>
    <row r="520" spans="1:16" x14ac:dyDescent="0.3">
      <c r="A520" s="55" t="s">
        <v>1076</v>
      </c>
      <c r="B520" s="55" t="s">
        <v>1077</v>
      </c>
      <c r="C520" s="55">
        <v>22719</v>
      </c>
      <c r="D520" s="56" t="s">
        <v>1736</v>
      </c>
      <c r="E520" s="56" t="s">
        <v>1739</v>
      </c>
      <c r="F520" s="55">
        <v>15</v>
      </c>
      <c r="G520" s="56" t="s">
        <v>1740</v>
      </c>
      <c r="H520" s="57">
        <v>2004.95</v>
      </c>
      <c r="I520" s="55">
        <v>-18.600000000000001</v>
      </c>
      <c r="J520" s="57">
        <v>71</v>
      </c>
      <c r="K520" s="55">
        <v>2.1</v>
      </c>
      <c r="L520" s="55" t="s">
        <v>1727</v>
      </c>
      <c r="M520" s="55" t="s">
        <v>1147</v>
      </c>
      <c r="N520" s="55" t="s">
        <v>1380</v>
      </c>
      <c r="O520" s="55" t="s">
        <v>1378</v>
      </c>
      <c r="P520" s="55" t="s">
        <v>149</v>
      </c>
    </row>
    <row r="521" spans="1:16" x14ac:dyDescent="0.3">
      <c r="A521" s="55" t="s">
        <v>1076</v>
      </c>
      <c r="B521" s="55" t="s">
        <v>1077</v>
      </c>
      <c r="C521" s="55">
        <v>59808</v>
      </c>
      <c r="D521" s="56" t="s">
        <v>1736</v>
      </c>
      <c r="E521" s="56" t="s">
        <v>1739</v>
      </c>
      <c r="F521" s="55">
        <v>15</v>
      </c>
      <c r="G521" s="56" t="s">
        <v>1740</v>
      </c>
      <c r="H521" s="57">
        <v>2004.95</v>
      </c>
      <c r="I521" s="55">
        <v>-18.600000000000001</v>
      </c>
      <c r="J521" s="57">
        <v>63.8</v>
      </c>
      <c r="K521" s="55">
        <v>1.9</v>
      </c>
      <c r="L521" s="55" t="s">
        <v>1741</v>
      </c>
      <c r="M521" s="55" t="s">
        <v>1197</v>
      </c>
      <c r="N521" s="55" t="s">
        <v>147</v>
      </c>
      <c r="O521" s="55" t="s">
        <v>1378</v>
      </c>
      <c r="P521" s="55" t="s">
        <v>149</v>
      </c>
    </row>
    <row r="522" spans="1:16" x14ac:dyDescent="0.3">
      <c r="A522" s="55" t="s">
        <v>1076</v>
      </c>
      <c r="B522" s="55" t="s">
        <v>1077</v>
      </c>
      <c r="C522" s="55">
        <v>26055</v>
      </c>
      <c r="D522" s="56" t="s">
        <v>1739</v>
      </c>
      <c r="E522" s="56" t="s">
        <v>1742</v>
      </c>
      <c r="F522" s="55">
        <v>20</v>
      </c>
      <c r="G522" s="56" t="s">
        <v>1743</v>
      </c>
      <c r="H522" s="57">
        <v>2004.999</v>
      </c>
      <c r="I522" s="55">
        <v>-18.100000000000001</v>
      </c>
      <c r="J522" s="57">
        <v>65.5</v>
      </c>
      <c r="K522" s="55">
        <v>1.9</v>
      </c>
      <c r="L522" s="55" t="s">
        <v>1744</v>
      </c>
      <c r="M522" s="55" t="s">
        <v>1197</v>
      </c>
      <c r="N522" s="55" t="s">
        <v>147</v>
      </c>
      <c r="O522" s="55" t="s">
        <v>1378</v>
      </c>
      <c r="P522" s="55" t="s">
        <v>149</v>
      </c>
    </row>
    <row r="523" spans="1:16" x14ac:dyDescent="0.3">
      <c r="A523" s="55" t="s">
        <v>1076</v>
      </c>
      <c r="B523" s="55" t="s">
        <v>1077</v>
      </c>
      <c r="C523" s="55">
        <v>22720</v>
      </c>
      <c r="D523" s="56" t="s">
        <v>1742</v>
      </c>
      <c r="E523" s="56" t="s">
        <v>1745</v>
      </c>
      <c r="F523" s="55">
        <v>18</v>
      </c>
      <c r="G523" s="56" t="s">
        <v>1746</v>
      </c>
      <c r="H523" s="57">
        <v>2005.0509999999999</v>
      </c>
      <c r="I523" s="55">
        <v>-19.2</v>
      </c>
      <c r="J523" s="57">
        <v>73.2</v>
      </c>
      <c r="K523" s="55">
        <v>2.2000000000000002</v>
      </c>
      <c r="L523" s="55" t="s">
        <v>1747</v>
      </c>
      <c r="M523" s="55" t="s">
        <v>1123</v>
      </c>
      <c r="N523" s="55" t="s">
        <v>1380</v>
      </c>
      <c r="O523" s="55" t="s">
        <v>1378</v>
      </c>
      <c r="P523" s="55" t="s">
        <v>149</v>
      </c>
    </row>
    <row r="524" spans="1:16" x14ac:dyDescent="0.3">
      <c r="A524" s="55" t="s">
        <v>1076</v>
      </c>
      <c r="B524" s="55" t="s">
        <v>1077</v>
      </c>
      <c r="C524" s="55">
        <v>26056</v>
      </c>
      <c r="D524" s="56" t="s">
        <v>1745</v>
      </c>
      <c r="E524" s="56" t="s">
        <v>1748</v>
      </c>
      <c r="F524" s="55">
        <v>26</v>
      </c>
      <c r="G524" s="56" t="s">
        <v>1749</v>
      </c>
      <c r="H524" s="57">
        <v>2005.1110000000001</v>
      </c>
      <c r="I524" s="55">
        <v>-16.600000000000001</v>
      </c>
      <c r="J524" s="57">
        <v>68.900000000000006</v>
      </c>
      <c r="K524" s="55">
        <v>2</v>
      </c>
      <c r="L524" s="55" t="s">
        <v>1750</v>
      </c>
      <c r="M524" s="55" t="s">
        <v>1080</v>
      </c>
      <c r="N524" s="55" t="s">
        <v>147</v>
      </c>
      <c r="O524" s="55" t="s">
        <v>1378</v>
      </c>
      <c r="P524" s="55" t="s">
        <v>149</v>
      </c>
    </row>
    <row r="525" spans="1:16" x14ac:dyDescent="0.3">
      <c r="A525" s="55" t="s">
        <v>1076</v>
      </c>
      <c r="B525" s="55" t="s">
        <v>1077</v>
      </c>
      <c r="C525" s="55">
        <v>22721</v>
      </c>
      <c r="D525" s="56" t="s">
        <v>1748</v>
      </c>
      <c r="E525" s="56" t="s">
        <v>1751</v>
      </c>
      <c r="F525" s="55">
        <v>26</v>
      </c>
      <c r="G525" s="56" t="s">
        <v>1752</v>
      </c>
      <c r="H525" s="57">
        <v>2005.182</v>
      </c>
      <c r="I525" s="55">
        <v>-17</v>
      </c>
      <c r="J525" s="57">
        <v>63</v>
      </c>
      <c r="K525" s="55">
        <v>2.1</v>
      </c>
      <c r="L525" s="55" t="s">
        <v>1753</v>
      </c>
      <c r="M525" s="55" t="s">
        <v>1147</v>
      </c>
      <c r="N525" s="55" t="s">
        <v>1426</v>
      </c>
      <c r="O525" s="55" t="s">
        <v>1378</v>
      </c>
      <c r="P525" s="55" t="s">
        <v>149</v>
      </c>
    </row>
    <row r="526" spans="1:16" x14ac:dyDescent="0.3">
      <c r="A526" s="55" t="s">
        <v>1076</v>
      </c>
      <c r="B526" s="55" t="s">
        <v>1077</v>
      </c>
      <c r="C526" s="55">
        <v>60941</v>
      </c>
      <c r="D526" s="56" t="s">
        <v>1748</v>
      </c>
      <c r="E526" s="56" t="s">
        <v>1751</v>
      </c>
      <c r="F526" s="55">
        <v>26</v>
      </c>
      <c r="G526" s="56" t="s">
        <v>1752</v>
      </c>
      <c r="H526" s="57">
        <v>2005.182</v>
      </c>
      <c r="I526" s="55">
        <v>-16.899999999999999</v>
      </c>
      <c r="J526" s="57">
        <v>68.900000000000006</v>
      </c>
      <c r="K526" s="55">
        <v>1.9</v>
      </c>
      <c r="L526" s="55" t="s">
        <v>1750</v>
      </c>
      <c r="M526" s="55" t="s">
        <v>1197</v>
      </c>
      <c r="N526" s="55" t="s">
        <v>147</v>
      </c>
      <c r="O526" s="55" t="s">
        <v>1378</v>
      </c>
      <c r="P526" s="55" t="s">
        <v>149</v>
      </c>
    </row>
    <row r="527" spans="1:16" x14ac:dyDescent="0.3">
      <c r="A527" s="55" t="s">
        <v>1076</v>
      </c>
      <c r="B527" s="55" t="s">
        <v>1077</v>
      </c>
      <c r="C527" s="55">
        <v>22551</v>
      </c>
      <c r="D527" s="56" t="s">
        <v>1751</v>
      </c>
      <c r="E527" s="56" t="s">
        <v>1754</v>
      </c>
      <c r="F527" s="55">
        <v>16</v>
      </c>
      <c r="G527" s="56" t="s">
        <v>1755</v>
      </c>
      <c r="H527" s="57">
        <v>2005.24</v>
      </c>
      <c r="I527" s="55">
        <v>-19.899999999999999</v>
      </c>
      <c r="J527" s="57">
        <v>69.400000000000006</v>
      </c>
      <c r="K527" s="55">
        <v>2.1</v>
      </c>
      <c r="L527" s="55" t="s">
        <v>1738</v>
      </c>
      <c r="M527" s="55" t="s">
        <v>1147</v>
      </c>
      <c r="N527" s="55" t="s">
        <v>1426</v>
      </c>
      <c r="O527" s="55" t="s">
        <v>1378</v>
      </c>
      <c r="P527" s="55" t="s">
        <v>149</v>
      </c>
    </row>
    <row r="528" spans="1:16" x14ac:dyDescent="0.3">
      <c r="A528" s="55" t="s">
        <v>1076</v>
      </c>
      <c r="B528" s="55" t="s">
        <v>1077</v>
      </c>
      <c r="C528" s="55">
        <v>22552</v>
      </c>
      <c r="D528" s="56" t="s">
        <v>1751</v>
      </c>
      <c r="E528" s="56" t="s">
        <v>1754</v>
      </c>
      <c r="F528" s="55">
        <v>16</v>
      </c>
      <c r="G528" s="56" t="s">
        <v>1755</v>
      </c>
      <c r="H528" s="57">
        <v>2005.24</v>
      </c>
      <c r="I528" s="55">
        <v>-18</v>
      </c>
      <c r="J528" s="57">
        <v>76.3</v>
      </c>
      <c r="K528" s="55">
        <v>2.1</v>
      </c>
      <c r="L528" s="55" t="s">
        <v>1644</v>
      </c>
      <c r="M528" s="55" t="s">
        <v>1147</v>
      </c>
      <c r="N528" s="55" t="s">
        <v>1426</v>
      </c>
      <c r="O528" s="55" t="s">
        <v>148</v>
      </c>
      <c r="P528" s="55" t="s">
        <v>149</v>
      </c>
    </row>
    <row r="529" spans="1:16" x14ac:dyDescent="0.3">
      <c r="A529" s="55" t="s">
        <v>1076</v>
      </c>
      <c r="B529" s="55" t="s">
        <v>1077</v>
      </c>
      <c r="C529" s="55">
        <v>39452</v>
      </c>
      <c r="D529" s="56" t="s">
        <v>1754</v>
      </c>
      <c r="E529" s="56" t="s">
        <v>1756</v>
      </c>
      <c r="F529" s="55">
        <v>20</v>
      </c>
      <c r="G529" s="56" t="s">
        <v>1757</v>
      </c>
      <c r="H529" s="57">
        <v>2005.289</v>
      </c>
      <c r="I529" s="55">
        <v>-18.3</v>
      </c>
      <c r="J529" s="57">
        <v>65.099999999999994</v>
      </c>
      <c r="K529" s="55">
        <v>1.6</v>
      </c>
      <c r="L529" s="55" t="s">
        <v>1758</v>
      </c>
      <c r="M529" s="55" t="s">
        <v>1759</v>
      </c>
      <c r="N529" s="55" t="s">
        <v>147</v>
      </c>
      <c r="O529" s="55" t="s">
        <v>1378</v>
      </c>
      <c r="P529" s="55" t="s">
        <v>149</v>
      </c>
    </row>
    <row r="530" spans="1:16" x14ac:dyDescent="0.3">
      <c r="A530" s="55" t="s">
        <v>1076</v>
      </c>
      <c r="B530" s="55" t="s">
        <v>1077</v>
      </c>
      <c r="C530" s="55">
        <v>22553</v>
      </c>
      <c r="D530" s="56" t="s">
        <v>1754</v>
      </c>
      <c r="E530" s="56" t="s">
        <v>1756</v>
      </c>
      <c r="F530" s="55">
        <v>20</v>
      </c>
      <c r="G530" s="56" t="s">
        <v>1757</v>
      </c>
      <c r="H530" s="57">
        <v>2005.289</v>
      </c>
      <c r="I530" s="55">
        <v>-18.399999999999999</v>
      </c>
      <c r="J530" s="57">
        <v>80.3</v>
      </c>
      <c r="K530" s="55">
        <v>2.1</v>
      </c>
      <c r="L530" s="55" t="s">
        <v>1760</v>
      </c>
      <c r="M530" s="55" t="s">
        <v>1147</v>
      </c>
      <c r="N530" s="55" t="s">
        <v>1380</v>
      </c>
      <c r="O530" s="55" t="s">
        <v>1378</v>
      </c>
      <c r="P530" s="55" t="s">
        <v>149</v>
      </c>
    </row>
    <row r="531" spans="1:16" x14ac:dyDescent="0.3">
      <c r="A531" s="55" t="s">
        <v>1076</v>
      </c>
      <c r="B531" s="55" t="s">
        <v>1077</v>
      </c>
      <c r="C531" s="55">
        <v>22554</v>
      </c>
      <c r="D531" s="56" t="s">
        <v>1754</v>
      </c>
      <c r="E531" s="56" t="s">
        <v>1756</v>
      </c>
      <c r="F531" s="55">
        <v>20</v>
      </c>
      <c r="G531" s="56" t="s">
        <v>1757</v>
      </c>
      <c r="H531" s="57">
        <v>2005.289</v>
      </c>
      <c r="I531" s="55">
        <v>-19.100000000000001</v>
      </c>
      <c r="J531" s="57">
        <v>77.2</v>
      </c>
      <c r="K531" s="55">
        <v>2</v>
      </c>
      <c r="L531" s="55" t="s">
        <v>1761</v>
      </c>
      <c r="M531" s="55" t="s">
        <v>1080</v>
      </c>
      <c r="N531" s="55" t="s">
        <v>1380</v>
      </c>
      <c r="O531" s="55" t="s">
        <v>148</v>
      </c>
      <c r="P531" s="55" t="s">
        <v>149</v>
      </c>
    </row>
    <row r="532" spans="1:16" x14ac:dyDescent="0.3">
      <c r="A532" s="55" t="s">
        <v>1076</v>
      </c>
      <c r="B532" s="55" t="s">
        <v>1077</v>
      </c>
      <c r="C532" s="55">
        <v>26057</v>
      </c>
      <c r="D532" s="56" t="s">
        <v>1756</v>
      </c>
      <c r="E532" s="56" t="s">
        <v>1762</v>
      </c>
      <c r="F532" s="55">
        <v>17</v>
      </c>
      <c r="G532" s="56" t="s">
        <v>1763</v>
      </c>
      <c r="H532" s="57">
        <v>2005.338</v>
      </c>
      <c r="I532" s="55">
        <v>-19.2</v>
      </c>
      <c r="J532" s="57">
        <v>72.2</v>
      </c>
      <c r="K532" s="55">
        <v>1.9</v>
      </c>
      <c r="L532" s="55" t="s">
        <v>1764</v>
      </c>
      <c r="M532" s="55" t="s">
        <v>1197</v>
      </c>
      <c r="N532" s="55" t="s">
        <v>158</v>
      </c>
      <c r="O532" s="55" t="s">
        <v>1378</v>
      </c>
      <c r="P532" s="55" t="s">
        <v>149</v>
      </c>
    </row>
    <row r="533" spans="1:16" x14ac:dyDescent="0.3">
      <c r="A533" s="55" t="s">
        <v>1076</v>
      </c>
      <c r="B533" s="55" t="s">
        <v>1077</v>
      </c>
      <c r="C533" s="55">
        <v>26058</v>
      </c>
      <c r="D533" s="56" t="s">
        <v>1762</v>
      </c>
      <c r="E533" s="56" t="s">
        <v>1765</v>
      </c>
      <c r="F533" s="55">
        <v>11</v>
      </c>
      <c r="G533" s="56" t="s">
        <v>1766</v>
      </c>
      <c r="H533" s="57">
        <v>2005.377</v>
      </c>
      <c r="I533" s="55">
        <v>-18.399999999999999</v>
      </c>
      <c r="J533" s="57">
        <v>70.2</v>
      </c>
      <c r="K533" s="55">
        <v>2</v>
      </c>
      <c r="L533" s="55" t="s">
        <v>1767</v>
      </c>
      <c r="M533" s="55" t="s">
        <v>1080</v>
      </c>
      <c r="N533" s="55" t="s">
        <v>158</v>
      </c>
      <c r="O533" s="55" t="s">
        <v>1378</v>
      </c>
      <c r="P533" s="55" t="s">
        <v>149</v>
      </c>
    </row>
    <row r="534" spans="1:16" x14ac:dyDescent="0.3">
      <c r="A534" s="55" t="s">
        <v>1076</v>
      </c>
      <c r="B534" s="55" t="s">
        <v>1077</v>
      </c>
      <c r="C534" s="55">
        <v>30011</v>
      </c>
      <c r="D534" s="56" t="s">
        <v>1765</v>
      </c>
      <c r="E534" s="56" t="s">
        <v>1768</v>
      </c>
      <c r="F534" s="55">
        <v>29</v>
      </c>
      <c r="G534" s="56" t="s">
        <v>1769</v>
      </c>
      <c r="H534" s="57">
        <v>2005.432</v>
      </c>
      <c r="I534" s="55">
        <v>-18.899999999999999</v>
      </c>
      <c r="J534" s="57">
        <v>65.400000000000006</v>
      </c>
      <c r="K534" s="55">
        <v>1.2</v>
      </c>
      <c r="L534" s="55" t="s">
        <v>1744</v>
      </c>
      <c r="M534" s="55" t="s">
        <v>1770</v>
      </c>
      <c r="N534" s="55" t="s">
        <v>147</v>
      </c>
      <c r="O534" s="55" t="s">
        <v>1378</v>
      </c>
      <c r="P534" s="55" t="s">
        <v>149</v>
      </c>
    </row>
    <row r="535" spans="1:16" x14ac:dyDescent="0.3">
      <c r="A535" s="55" t="s">
        <v>1076</v>
      </c>
      <c r="B535" s="55" t="s">
        <v>1077</v>
      </c>
      <c r="C535" s="55">
        <v>59809</v>
      </c>
      <c r="D535" s="56" t="s">
        <v>1768</v>
      </c>
      <c r="E535" s="56" t="s">
        <v>1771</v>
      </c>
      <c r="F535" s="55">
        <v>21</v>
      </c>
      <c r="G535" s="56" t="s">
        <v>1772</v>
      </c>
      <c r="H535" s="57">
        <v>2005.5</v>
      </c>
      <c r="I535" s="55">
        <v>-20.100000000000001</v>
      </c>
      <c r="J535" s="57">
        <v>67</v>
      </c>
      <c r="K535" s="55">
        <v>1.9</v>
      </c>
      <c r="L535" s="55" t="s">
        <v>1773</v>
      </c>
      <c r="M535" s="55" t="s">
        <v>1197</v>
      </c>
      <c r="N535" s="55" t="s">
        <v>147</v>
      </c>
      <c r="O535" s="55" t="s">
        <v>1378</v>
      </c>
      <c r="P535" s="55" t="s">
        <v>149</v>
      </c>
    </row>
    <row r="536" spans="1:16" x14ac:dyDescent="0.3">
      <c r="A536" s="55" t="s">
        <v>1076</v>
      </c>
      <c r="B536" s="55" t="s">
        <v>1077</v>
      </c>
      <c r="C536" s="55">
        <v>30012</v>
      </c>
      <c r="D536" s="56" t="s">
        <v>1771</v>
      </c>
      <c r="E536" s="56" t="s">
        <v>1774</v>
      </c>
      <c r="F536" s="55">
        <v>16</v>
      </c>
      <c r="G536" s="56" t="s">
        <v>1775</v>
      </c>
      <c r="H536" s="57">
        <v>2005.5519999999999</v>
      </c>
      <c r="I536" s="55">
        <v>-20.9</v>
      </c>
      <c r="J536" s="57">
        <v>64</v>
      </c>
      <c r="K536" s="55">
        <v>1.2</v>
      </c>
      <c r="L536" s="55" t="s">
        <v>1776</v>
      </c>
      <c r="M536" s="55" t="s">
        <v>1770</v>
      </c>
      <c r="N536" s="55" t="s">
        <v>147</v>
      </c>
      <c r="O536" s="55" t="s">
        <v>1378</v>
      </c>
      <c r="P536" s="55" t="s">
        <v>149</v>
      </c>
    </row>
    <row r="537" spans="1:16" x14ac:dyDescent="0.3">
      <c r="A537" s="55" t="s">
        <v>1076</v>
      </c>
      <c r="B537" s="55" t="s">
        <v>1077</v>
      </c>
      <c r="C537" s="55">
        <v>30013</v>
      </c>
      <c r="D537" s="56" t="s">
        <v>1777</v>
      </c>
      <c r="E537" s="56" t="s">
        <v>1778</v>
      </c>
      <c r="F537" s="55">
        <v>21</v>
      </c>
      <c r="G537" s="56" t="s">
        <v>1779</v>
      </c>
      <c r="H537" s="57">
        <v>2005.6559999999999</v>
      </c>
      <c r="I537" s="55">
        <v>-19.899999999999999</v>
      </c>
      <c r="J537" s="57">
        <v>66.8</v>
      </c>
      <c r="K537" s="55">
        <v>1.2</v>
      </c>
      <c r="L537" s="55" t="s">
        <v>1780</v>
      </c>
      <c r="M537" s="55" t="s">
        <v>1770</v>
      </c>
      <c r="N537" s="55" t="s">
        <v>147</v>
      </c>
      <c r="O537" s="55" t="s">
        <v>1378</v>
      </c>
      <c r="P537" s="55" t="s">
        <v>149</v>
      </c>
    </row>
    <row r="538" spans="1:16" x14ac:dyDescent="0.3">
      <c r="A538" s="55" t="s">
        <v>1076</v>
      </c>
      <c r="B538" s="55" t="s">
        <v>1077</v>
      </c>
      <c r="C538" s="55">
        <v>30014</v>
      </c>
      <c r="D538" s="56" t="s">
        <v>1781</v>
      </c>
      <c r="E538" s="56" t="s">
        <v>1782</v>
      </c>
      <c r="F538" s="55">
        <v>37</v>
      </c>
      <c r="G538" s="56" t="s">
        <v>1783</v>
      </c>
      <c r="H538" s="57">
        <v>2005.7660000000001</v>
      </c>
      <c r="I538" s="55">
        <v>-19</v>
      </c>
      <c r="J538" s="57">
        <v>65</v>
      </c>
      <c r="K538" s="55">
        <v>1.3</v>
      </c>
      <c r="L538" s="55" t="s">
        <v>1784</v>
      </c>
      <c r="M538" s="55" t="s">
        <v>1669</v>
      </c>
      <c r="N538" s="55" t="s">
        <v>147</v>
      </c>
      <c r="O538" s="55" t="s">
        <v>1378</v>
      </c>
      <c r="P538" s="55" t="s">
        <v>149</v>
      </c>
    </row>
    <row r="539" spans="1:16" x14ac:dyDescent="0.3">
      <c r="A539" s="55" t="s">
        <v>1076</v>
      </c>
      <c r="B539" s="55" t="s">
        <v>1077</v>
      </c>
      <c r="C539" s="55">
        <v>30027</v>
      </c>
      <c r="D539" s="56" t="s">
        <v>1785</v>
      </c>
      <c r="E539" s="56" t="s">
        <v>1786</v>
      </c>
      <c r="F539" s="55">
        <v>24</v>
      </c>
      <c r="G539" s="56" t="s">
        <v>1787</v>
      </c>
      <c r="H539" s="57">
        <v>2005.9110000000001</v>
      </c>
      <c r="I539" s="55">
        <v>-19.3</v>
      </c>
      <c r="J539" s="57">
        <v>61.2</v>
      </c>
      <c r="K539" s="55">
        <v>1.6</v>
      </c>
      <c r="L539" s="55" t="s">
        <v>1788</v>
      </c>
      <c r="M539" s="55" t="s">
        <v>1759</v>
      </c>
      <c r="N539" s="55" t="s">
        <v>147</v>
      </c>
      <c r="O539" s="55" t="s">
        <v>1378</v>
      </c>
      <c r="P539" s="55" t="s">
        <v>149</v>
      </c>
    </row>
    <row r="540" spans="1:16" x14ac:dyDescent="0.3">
      <c r="A540" s="55" t="s">
        <v>1076</v>
      </c>
      <c r="B540" s="55" t="s">
        <v>1077</v>
      </c>
      <c r="C540" s="55">
        <v>30035</v>
      </c>
      <c r="D540" s="56" t="s">
        <v>1789</v>
      </c>
      <c r="E540" s="56" t="s">
        <v>1790</v>
      </c>
      <c r="F540" s="55">
        <v>22</v>
      </c>
      <c r="G540" s="56" t="s">
        <v>1791</v>
      </c>
      <c r="H540" s="57">
        <v>2006.04</v>
      </c>
      <c r="I540" s="55">
        <v>-18.8</v>
      </c>
      <c r="J540" s="57">
        <v>62.1</v>
      </c>
      <c r="K540" s="55">
        <v>1.5</v>
      </c>
      <c r="L540" s="55" t="s">
        <v>1792</v>
      </c>
      <c r="M540" s="55" t="s">
        <v>1793</v>
      </c>
      <c r="N540" s="55" t="s">
        <v>147</v>
      </c>
      <c r="O540" s="55" t="s">
        <v>1378</v>
      </c>
      <c r="P540" s="55" t="s">
        <v>149</v>
      </c>
    </row>
    <row r="541" spans="1:16" x14ac:dyDescent="0.3">
      <c r="A541" s="55" t="s">
        <v>1076</v>
      </c>
      <c r="B541" s="55" t="s">
        <v>1077</v>
      </c>
      <c r="C541" s="55">
        <v>30036</v>
      </c>
      <c r="D541" s="56" t="s">
        <v>1794</v>
      </c>
      <c r="E541" s="56" t="s">
        <v>1795</v>
      </c>
      <c r="F541" s="55">
        <v>28</v>
      </c>
      <c r="G541" s="56" t="s">
        <v>1796</v>
      </c>
      <c r="H541" s="57">
        <v>2006.1489999999999</v>
      </c>
      <c r="I541" s="55">
        <v>-17.2</v>
      </c>
      <c r="J541" s="57">
        <v>59.2</v>
      </c>
      <c r="K541" s="55">
        <v>1.6</v>
      </c>
      <c r="L541" s="55" t="s">
        <v>1797</v>
      </c>
      <c r="M541" s="55" t="s">
        <v>1759</v>
      </c>
      <c r="N541" s="55" t="s">
        <v>147</v>
      </c>
      <c r="O541" s="55" t="s">
        <v>1378</v>
      </c>
      <c r="P541" s="55" t="s">
        <v>149</v>
      </c>
    </row>
    <row r="542" spans="1:16" x14ac:dyDescent="0.3">
      <c r="A542" s="55" t="s">
        <v>1076</v>
      </c>
      <c r="B542" s="55" t="s">
        <v>1077</v>
      </c>
      <c r="C542" s="55">
        <v>30037</v>
      </c>
      <c r="D542" s="56" t="s">
        <v>1798</v>
      </c>
      <c r="E542" s="56" t="s">
        <v>1799</v>
      </c>
      <c r="F542" s="55">
        <v>27</v>
      </c>
      <c r="G542" s="56" t="s">
        <v>1800</v>
      </c>
      <c r="H542" s="57">
        <v>2006.297</v>
      </c>
      <c r="I542" s="55">
        <v>-17.3</v>
      </c>
      <c r="J542" s="57">
        <v>60.4</v>
      </c>
      <c r="K542" s="55">
        <v>1.6</v>
      </c>
      <c r="L542" s="55" t="s">
        <v>1801</v>
      </c>
      <c r="M542" s="55" t="s">
        <v>1759</v>
      </c>
      <c r="N542" s="55" t="s">
        <v>147</v>
      </c>
      <c r="O542" s="55" t="s">
        <v>1378</v>
      </c>
      <c r="P542" s="55" t="s">
        <v>149</v>
      </c>
    </row>
    <row r="543" spans="1:16" x14ac:dyDescent="0.3">
      <c r="A543" s="55" t="s">
        <v>1076</v>
      </c>
      <c r="B543" s="55" t="s">
        <v>1077</v>
      </c>
      <c r="C543" s="55">
        <v>32477</v>
      </c>
      <c r="D543" s="56" t="s">
        <v>1802</v>
      </c>
      <c r="E543" s="56" t="s">
        <v>1803</v>
      </c>
      <c r="F543" s="55">
        <v>22</v>
      </c>
      <c r="G543" s="56" t="s">
        <v>1804</v>
      </c>
      <c r="H543" s="57">
        <v>2006.4069999999999</v>
      </c>
      <c r="I543" s="55">
        <v>-18.3</v>
      </c>
      <c r="J543" s="57">
        <v>58.4</v>
      </c>
      <c r="K543" s="55">
        <v>1.4</v>
      </c>
      <c r="L543" s="55" t="s">
        <v>1805</v>
      </c>
      <c r="M543" s="55" t="s">
        <v>1500</v>
      </c>
      <c r="N543" s="55" t="s">
        <v>147</v>
      </c>
      <c r="O543" s="55" t="s">
        <v>1378</v>
      </c>
      <c r="P543" s="55" t="s">
        <v>149</v>
      </c>
    </row>
    <row r="544" spans="1:16" x14ac:dyDescent="0.3">
      <c r="A544" s="55" t="s">
        <v>1076</v>
      </c>
      <c r="B544" s="55" t="s">
        <v>1077</v>
      </c>
      <c r="C544" s="55">
        <v>32478</v>
      </c>
      <c r="D544" s="56" t="s">
        <v>1806</v>
      </c>
      <c r="E544" s="56" t="s">
        <v>1807</v>
      </c>
      <c r="F544" s="55">
        <v>27</v>
      </c>
      <c r="G544" s="56" t="s">
        <v>1808</v>
      </c>
      <c r="H544" s="57">
        <v>2006.508</v>
      </c>
      <c r="I544" s="55">
        <v>-18.3</v>
      </c>
      <c r="J544" s="57">
        <v>57.3</v>
      </c>
      <c r="K544" s="55">
        <v>1.7</v>
      </c>
      <c r="L544" s="55" t="s">
        <v>1809</v>
      </c>
      <c r="M544" s="55" t="s">
        <v>1810</v>
      </c>
      <c r="N544" s="55" t="s">
        <v>147</v>
      </c>
      <c r="O544" s="55" t="s">
        <v>1378</v>
      </c>
      <c r="P544" s="55" t="s">
        <v>149</v>
      </c>
    </row>
    <row r="545" spans="1:16" x14ac:dyDescent="0.3">
      <c r="A545" s="55" t="s">
        <v>1076</v>
      </c>
      <c r="B545" s="55" t="s">
        <v>1077</v>
      </c>
      <c r="C545" s="55">
        <v>32479</v>
      </c>
      <c r="D545" s="56" t="s">
        <v>1811</v>
      </c>
      <c r="E545" s="56" t="s">
        <v>1812</v>
      </c>
      <c r="F545" s="55">
        <v>15</v>
      </c>
      <c r="G545" s="56" t="s">
        <v>1813</v>
      </c>
      <c r="H545" s="57">
        <v>2006.623</v>
      </c>
      <c r="I545" s="55">
        <v>-22.6</v>
      </c>
      <c r="J545" s="57">
        <v>60.7</v>
      </c>
      <c r="K545" s="55">
        <v>1.5</v>
      </c>
      <c r="L545" s="55" t="s">
        <v>1814</v>
      </c>
      <c r="M545" s="55" t="s">
        <v>1793</v>
      </c>
      <c r="N545" s="55" t="s">
        <v>147</v>
      </c>
      <c r="O545" s="55" t="s">
        <v>1378</v>
      </c>
      <c r="P545" s="55" t="s">
        <v>149</v>
      </c>
    </row>
    <row r="546" spans="1:16" x14ac:dyDescent="0.3">
      <c r="A546" s="55" t="s">
        <v>1076</v>
      </c>
      <c r="B546" s="55" t="s">
        <v>1077</v>
      </c>
      <c r="C546" s="55">
        <v>39543</v>
      </c>
      <c r="D546" s="56" t="s">
        <v>1811</v>
      </c>
      <c r="E546" s="56" t="s">
        <v>1812</v>
      </c>
      <c r="F546" s="55">
        <v>15</v>
      </c>
      <c r="G546" s="56" t="s">
        <v>1813</v>
      </c>
      <c r="H546" s="57">
        <v>2006.623</v>
      </c>
      <c r="I546" s="55">
        <v>-22.8</v>
      </c>
      <c r="J546" s="57">
        <v>55.5</v>
      </c>
      <c r="K546" s="55">
        <v>2.1</v>
      </c>
      <c r="L546" s="55" t="s">
        <v>1815</v>
      </c>
      <c r="M546" s="55" t="s">
        <v>1147</v>
      </c>
      <c r="N546" s="55" t="s">
        <v>147</v>
      </c>
      <c r="O546" s="55" t="s">
        <v>1378</v>
      </c>
      <c r="P546" s="55" t="s">
        <v>149</v>
      </c>
    </row>
    <row r="547" spans="1:16" x14ac:dyDescent="0.3">
      <c r="A547" s="55" t="s">
        <v>1076</v>
      </c>
      <c r="B547" s="55" t="s">
        <v>1077</v>
      </c>
      <c r="C547" s="55">
        <v>30038</v>
      </c>
      <c r="D547" s="56" t="s">
        <v>1816</v>
      </c>
      <c r="E547" s="56" t="s">
        <v>1817</v>
      </c>
      <c r="F547" s="55">
        <v>25</v>
      </c>
      <c r="G547" s="56" t="s">
        <v>1818</v>
      </c>
      <c r="H547" s="57">
        <v>2006.7190000000001</v>
      </c>
      <c r="I547" s="55">
        <v>-18.7</v>
      </c>
      <c r="J547" s="57">
        <v>59.5</v>
      </c>
      <c r="K547" s="55">
        <v>1.6</v>
      </c>
      <c r="L547" s="55" t="s">
        <v>1819</v>
      </c>
      <c r="M547" s="55" t="s">
        <v>1759</v>
      </c>
      <c r="N547" s="55" t="s">
        <v>147</v>
      </c>
      <c r="O547" s="55" t="s">
        <v>1378</v>
      </c>
      <c r="P547" s="55" t="s">
        <v>149</v>
      </c>
    </row>
    <row r="548" spans="1:16" x14ac:dyDescent="0.3">
      <c r="A548" s="55" t="s">
        <v>1076</v>
      </c>
      <c r="B548" s="55" t="s">
        <v>1077</v>
      </c>
      <c r="C548" s="55">
        <v>60282</v>
      </c>
      <c r="D548" s="56" t="s">
        <v>1817</v>
      </c>
      <c r="E548" s="56" t="s">
        <v>1820</v>
      </c>
      <c r="F548" s="55">
        <v>15</v>
      </c>
      <c r="G548" s="56" t="s">
        <v>1821</v>
      </c>
      <c r="H548" s="57">
        <v>2006.7739999999999</v>
      </c>
      <c r="I548" s="55">
        <v>-20.6</v>
      </c>
      <c r="J548" s="57">
        <v>64.3</v>
      </c>
      <c r="K548" s="55">
        <v>1.9</v>
      </c>
      <c r="L548" s="55" t="s">
        <v>1822</v>
      </c>
      <c r="M548" s="55" t="s">
        <v>1080</v>
      </c>
      <c r="N548" s="55" t="s">
        <v>147</v>
      </c>
      <c r="O548" s="55" t="s">
        <v>1378</v>
      </c>
      <c r="P548" s="55" t="s">
        <v>149</v>
      </c>
    </row>
    <row r="549" spans="1:16" x14ac:dyDescent="0.3">
      <c r="A549" s="55" t="s">
        <v>1076</v>
      </c>
      <c r="B549" s="55" t="s">
        <v>1077</v>
      </c>
      <c r="C549" s="55">
        <v>32480</v>
      </c>
      <c r="D549" s="56" t="s">
        <v>1820</v>
      </c>
      <c r="E549" s="56" t="s">
        <v>1823</v>
      </c>
      <c r="F549" s="55">
        <v>14</v>
      </c>
      <c r="G549" s="56" t="s">
        <v>1824</v>
      </c>
      <c r="H549" s="57">
        <v>2006.8150000000001</v>
      </c>
      <c r="I549" s="55">
        <v>-20.9</v>
      </c>
      <c r="J549" s="57">
        <v>60.7</v>
      </c>
      <c r="K549" s="55">
        <v>1.5</v>
      </c>
      <c r="L549" s="55" t="s">
        <v>1814</v>
      </c>
      <c r="M549" s="55" t="s">
        <v>1793</v>
      </c>
      <c r="N549" s="55" t="s">
        <v>147</v>
      </c>
      <c r="O549" s="55" t="s">
        <v>1378</v>
      </c>
      <c r="P549" s="55" t="s">
        <v>149</v>
      </c>
    </row>
    <row r="550" spans="1:16" x14ac:dyDescent="0.3">
      <c r="A550" s="55" t="s">
        <v>1076</v>
      </c>
      <c r="B550" s="55" t="s">
        <v>1077</v>
      </c>
      <c r="C550" s="55">
        <v>60942</v>
      </c>
      <c r="D550" s="56" t="s">
        <v>1823</v>
      </c>
      <c r="E550" s="56" t="s">
        <v>1825</v>
      </c>
      <c r="F550" s="55">
        <v>163</v>
      </c>
      <c r="G550" s="56" t="s">
        <v>1826</v>
      </c>
      <c r="H550" s="57">
        <v>2007.056</v>
      </c>
      <c r="I550" s="55">
        <v>-15.2</v>
      </c>
      <c r="J550" s="57">
        <v>55.8</v>
      </c>
      <c r="K550" s="55">
        <v>1.9</v>
      </c>
      <c r="L550" s="55" t="s">
        <v>1827</v>
      </c>
      <c r="M550" s="55" t="s">
        <v>1197</v>
      </c>
      <c r="N550" s="55" t="s">
        <v>147</v>
      </c>
      <c r="O550" s="55" t="s">
        <v>1378</v>
      </c>
      <c r="P550" s="55" t="s">
        <v>149</v>
      </c>
    </row>
    <row r="551" spans="1:16" x14ac:dyDescent="0.3">
      <c r="A551" s="55" t="s">
        <v>1076</v>
      </c>
      <c r="B551" s="55" t="s">
        <v>1077</v>
      </c>
      <c r="C551" s="55">
        <v>59810</v>
      </c>
      <c r="D551" s="56" t="s">
        <v>1828</v>
      </c>
      <c r="E551" s="56" t="s">
        <v>1829</v>
      </c>
      <c r="F551" s="55">
        <v>16</v>
      </c>
      <c r="G551" s="56" t="s">
        <v>1830</v>
      </c>
      <c r="H551" s="57">
        <v>2007.374</v>
      </c>
      <c r="I551" s="55">
        <v>-16.100000000000001</v>
      </c>
      <c r="J551" s="57">
        <v>57.1</v>
      </c>
      <c r="K551" s="55">
        <v>1.9</v>
      </c>
      <c r="L551" s="55" t="s">
        <v>1809</v>
      </c>
      <c r="M551" s="55" t="s">
        <v>1197</v>
      </c>
      <c r="N551" s="55" t="s">
        <v>147</v>
      </c>
      <c r="O551" s="55" t="s">
        <v>1378</v>
      </c>
      <c r="P551" s="55" t="s">
        <v>149</v>
      </c>
    </row>
    <row r="552" spans="1:16" x14ac:dyDescent="0.3">
      <c r="A552" s="55" t="s">
        <v>1076</v>
      </c>
      <c r="B552" s="55" t="s">
        <v>1077</v>
      </c>
      <c r="C552" s="55">
        <v>32482</v>
      </c>
      <c r="D552" s="56" t="s">
        <v>1829</v>
      </c>
      <c r="E552" s="56" t="s">
        <v>1831</v>
      </c>
      <c r="F552" s="55">
        <v>33</v>
      </c>
      <c r="G552" s="56" t="s">
        <v>1832</v>
      </c>
      <c r="H552" s="57">
        <v>2007.44</v>
      </c>
      <c r="I552" s="55">
        <v>-16.7</v>
      </c>
      <c r="J552" s="57">
        <v>59.4</v>
      </c>
      <c r="K552" s="55">
        <v>1.5</v>
      </c>
      <c r="L552" s="55" t="s">
        <v>1833</v>
      </c>
      <c r="M552" s="55" t="s">
        <v>1793</v>
      </c>
      <c r="N552" s="55" t="s">
        <v>147</v>
      </c>
      <c r="O552" s="55" t="s">
        <v>1378</v>
      </c>
      <c r="P552" s="55" t="s">
        <v>149</v>
      </c>
    </row>
    <row r="553" spans="1:16" x14ac:dyDescent="0.3">
      <c r="A553" s="55" t="s">
        <v>1076</v>
      </c>
      <c r="B553" s="55" t="s">
        <v>1077</v>
      </c>
      <c r="C553" s="55">
        <v>32483</v>
      </c>
      <c r="D553" s="56" t="s">
        <v>1834</v>
      </c>
      <c r="E553" s="56" t="s">
        <v>1835</v>
      </c>
      <c r="F553" s="55">
        <v>13</v>
      </c>
      <c r="G553" s="56" t="s">
        <v>1836</v>
      </c>
      <c r="H553" s="57">
        <v>2007.5440000000001</v>
      </c>
      <c r="I553" s="55">
        <v>-15.5</v>
      </c>
      <c r="J553" s="57">
        <v>54.6</v>
      </c>
      <c r="K553" s="55">
        <v>1.4</v>
      </c>
      <c r="L553" s="55" t="s">
        <v>1837</v>
      </c>
      <c r="M553" s="55" t="s">
        <v>1500</v>
      </c>
      <c r="N553" s="55" t="s">
        <v>147</v>
      </c>
      <c r="O553" s="55" t="s">
        <v>1378</v>
      </c>
      <c r="P553" s="55" t="s">
        <v>149</v>
      </c>
    </row>
    <row r="554" spans="1:16" x14ac:dyDescent="0.3">
      <c r="A554" s="55" t="s">
        <v>1076</v>
      </c>
      <c r="B554" s="55" t="s">
        <v>1077</v>
      </c>
      <c r="C554" s="55">
        <v>32511</v>
      </c>
      <c r="D554" s="56" t="s">
        <v>1838</v>
      </c>
      <c r="E554" s="56" t="s">
        <v>1839</v>
      </c>
      <c r="F554" s="55">
        <v>18</v>
      </c>
      <c r="G554" s="56" t="s">
        <v>1840</v>
      </c>
      <c r="H554" s="57">
        <v>2007.61</v>
      </c>
      <c r="I554" s="55">
        <v>-16</v>
      </c>
      <c r="J554" s="57">
        <v>57.8</v>
      </c>
      <c r="K554" s="55">
        <v>1.5</v>
      </c>
      <c r="L554" s="55" t="s">
        <v>1841</v>
      </c>
      <c r="M554" s="55" t="s">
        <v>1793</v>
      </c>
      <c r="N554" s="55" t="s">
        <v>147</v>
      </c>
      <c r="O554" s="55" t="s">
        <v>1378</v>
      </c>
      <c r="P554" s="55" t="s">
        <v>149</v>
      </c>
    </row>
    <row r="555" spans="1:16" x14ac:dyDescent="0.3">
      <c r="A555" s="55" t="s">
        <v>1076</v>
      </c>
      <c r="B555" s="55" t="s">
        <v>1077</v>
      </c>
      <c r="C555" s="55">
        <v>32512</v>
      </c>
      <c r="D555" s="56" t="s">
        <v>1842</v>
      </c>
      <c r="E555" s="56" t="s">
        <v>1843</v>
      </c>
      <c r="F555" s="55">
        <v>21</v>
      </c>
      <c r="G555" s="56" t="s">
        <v>1844</v>
      </c>
      <c r="H555" s="57">
        <v>2007.7249999999999</v>
      </c>
      <c r="I555" s="55">
        <v>-16.100000000000001</v>
      </c>
      <c r="J555" s="57">
        <v>57.5</v>
      </c>
      <c r="K555" s="55">
        <v>1.6</v>
      </c>
      <c r="L555" s="55" t="s">
        <v>1845</v>
      </c>
      <c r="M555" s="55" t="s">
        <v>1759</v>
      </c>
      <c r="N555" s="55" t="s">
        <v>147</v>
      </c>
      <c r="O555" s="55" t="s">
        <v>1378</v>
      </c>
      <c r="P555" s="55" t="s">
        <v>149</v>
      </c>
    </row>
    <row r="556" spans="1:16" x14ac:dyDescent="0.3">
      <c r="A556" s="55" t="s">
        <v>1076</v>
      </c>
      <c r="B556" s="55" t="s">
        <v>1077</v>
      </c>
      <c r="C556" s="55">
        <v>32522</v>
      </c>
      <c r="D556" s="56" t="s">
        <v>1846</v>
      </c>
      <c r="E556" s="56" t="s">
        <v>1847</v>
      </c>
      <c r="F556" s="55">
        <v>20</v>
      </c>
      <c r="G556" s="56" t="s">
        <v>1848</v>
      </c>
      <c r="H556" s="57">
        <v>2007.826</v>
      </c>
      <c r="I556" s="55">
        <v>-16.2</v>
      </c>
      <c r="J556" s="57">
        <v>57.1</v>
      </c>
      <c r="K556" s="55">
        <v>1.5</v>
      </c>
      <c r="L556" s="55" t="s">
        <v>1809</v>
      </c>
      <c r="M556" s="55" t="s">
        <v>1793</v>
      </c>
      <c r="N556" s="55" t="s">
        <v>147</v>
      </c>
      <c r="O556" s="55" t="s">
        <v>1378</v>
      </c>
      <c r="P556" s="55" t="s">
        <v>149</v>
      </c>
    </row>
    <row r="557" spans="1:16" x14ac:dyDescent="0.3">
      <c r="A557" s="55" t="s">
        <v>1076</v>
      </c>
      <c r="B557" s="55" t="s">
        <v>1077</v>
      </c>
      <c r="C557" s="55">
        <v>32523</v>
      </c>
      <c r="D557" s="56" t="s">
        <v>1849</v>
      </c>
      <c r="E557" s="56" t="s">
        <v>1850</v>
      </c>
      <c r="F557" s="55">
        <v>21</v>
      </c>
      <c r="G557" s="56" t="s">
        <v>1851</v>
      </c>
      <c r="H557" s="57">
        <v>2007.9359999999999</v>
      </c>
      <c r="I557" s="55">
        <v>-16.8</v>
      </c>
      <c r="J557" s="57">
        <v>58.1</v>
      </c>
      <c r="K557" s="55">
        <v>1.5</v>
      </c>
      <c r="L557" s="55" t="s">
        <v>1852</v>
      </c>
      <c r="M557" s="55" t="s">
        <v>1793</v>
      </c>
      <c r="N557" s="55" t="s">
        <v>147</v>
      </c>
      <c r="O557" s="55" t="s">
        <v>1378</v>
      </c>
      <c r="P557" s="55" t="s">
        <v>149</v>
      </c>
    </row>
    <row r="558" spans="1:16" x14ac:dyDescent="0.3">
      <c r="A558" s="55" t="s">
        <v>1076</v>
      </c>
      <c r="B558" s="55" t="s">
        <v>1077</v>
      </c>
      <c r="C558" s="55">
        <v>32524</v>
      </c>
      <c r="D558" s="56" t="s">
        <v>1853</v>
      </c>
      <c r="E558" s="56" t="s">
        <v>1854</v>
      </c>
      <c r="F558" s="55">
        <v>14</v>
      </c>
      <c r="G558" s="56" t="s">
        <v>1855</v>
      </c>
      <c r="H558" s="57">
        <v>2008.0450000000001</v>
      </c>
      <c r="I558" s="55">
        <v>-15.2</v>
      </c>
      <c r="J558" s="57">
        <v>54</v>
      </c>
      <c r="K558" s="55">
        <v>1.2</v>
      </c>
      <c r="L558" s="55" t="s">
        <v>1856</v>
      </c>
      <c r="M558" s="55" t="s">
        <v>1770</v>
      </c>
      <c r="N558" s="55" t="s">
        <v>147</v>
      </c>
      <c r="O558" s="55" t="s">
        <v>1378</v>
      </c>
      <c r="P558" s="55" t="s">
        <v>149</v>
      </c>
    </row>
    <row r="559" spans="1:16" x14ac:dyDescent="0.3">
      <c r="A559" s="55" t="s">
        <v>1076</v>
      </c>
      <c r="B559" s="55" t="s">
        <v>1077</v>
      </c>
      <c r="C559" s="55">
        <v>32561</v>
      </c>
      <c r="D559" s="56" t="s">
        <v>1857</v>
      </c>
      <c r="E559" s="56" t="s">
        <v>1858</v>
      </c>
      <c r="F559" s="55">
        <v>22</v>
      </c>
      <c r="G559" s="56" t="s">
        <v>1859</v>
      </c>
      <c r="H559" s="57">
        <v>2008.1679999999999</v>
      </c>
      <c r="I559" s="55">
        <v>-17.2</v>
      </c>
      <c r="J559" s="57">
        <v>56.6</v>
      </c>
      <c r="K559" s="55">
        <v>1.4</v>
      </c>
      <c r="L559" s="55" t="s">
        <v>1860</v>
      </c>
      <c r="M559" s="55" t="s">
        <v>1500</v>
      </c>
      <c r="N559" s="55" t="s">
        <v>147</v>
      </c>
      <c r="O559" s="55" t="s">
        <v>1378</v>
      </c>
      <c r="P559" s="55" t="s">
        <v>149</v>
      </c>
    </row>
    <row r="560" spans="1:16" x14ac:dyDescent="0.3">
      <c r="A560" s="55" t="s">
        <v>1076</v>
      </c>
      <c r="B560" s="55" t="s">
        <v>1077</v>
      </c>
      <c r="C560" s="55">
        <v>32562</v>
      </c>
      <c r="D560" s="56" t="s">
        <v>1861</v>
      </c>
      <c r="E560" s="56" t="s">
        <v>1862</v>
      </c>
      <c r="F560" s="55">
        <v>16</v>
      </c>
      <c r="G560" s="56" t="s">
        <v>1863</v>
      </c>
      <c r="H560" s="57">
        <v>2008.2719999999999</v>
      </c>
      <c r="I560" s="55">
        <v>-15.3</v>
      </c>
      <c r="J560" s="57">
        <v>51</v>
      </c>
      <c r="K560" s="55">
        <v>1.3</v>
      </c>
      <c r="L560" s="55" t="s">
        <v>1864</v>
      </c>
      <c r="M560" s="55" t="s">
        <v>1669</v>
      </c>
      <c r="N560" s="55" t="s">
        <v>147</v>
      </c>
      <c r="O560" s="55" t="s">
        <v>1378</v>
      </c>
      <c r="P560" s="55" t="s">
        <v>149</v>
      </c>
    </row>
    <row r="561" spans="1:16" x14ac:dyDescent="0.3">
      <c r="A561" s="55" t="s">
        <v>1076</v>
      </c>
      <c r="B561" s="55" t="s">
        <v>1077</v>
      </c>
      <c r="C561" s="55">
        <v>32579</v>
      </c>
      <c r="D561" s="56" t="s">
        <v>1865</v>
      </c>
      <c r="E561" s="56" t="s">
        <v>1866</v>
      </c>
      <c r="F561" s="55">
        <v>21</v>
      </c>
      <c r="G561" s="56" t="s">
        <v>1867</v>
      </c>
      <c r="H561" s="57">
        <v>2008.3779999999999</v>
      </c>
      <c r="I561" s="55">
        <v>-16</v>
      </c>
      <c r="J561" s="57">
        <v>52.4</v>
      </c>
      <c r="K561" s="55">
        <v>1.5</v>
      </c>
      <c r="L561" s="55" t="s">
        <v>1868</v>
      </c>
      <c r="M561" s="55" t="s">
        <v>1793</v>
      </c>
      <c r="N561" s="55" t="s">
        <v>147</v>
      </c>
      <c r="O561" s="55" t="s">
        <v>1378</v>
      </c>
      <c r="P561" s="55" t="s">
        <v>149</v>
      </c>
    </row>
    <row r="562" spans="1:16" x14ac:dyDescent="0.3">
      <c r="A562" s="55" t="s">
        <v>1076</v>
      </c>
      <c r="B562" s="55" t="s">
        <v>1077</v>
      </c>
      <c r="C562" s="55">
        <v>32580</v>
      </c>
      <c r="D562" s="56" t="s">
        <v>1869</v>
      </c>
      <c r="E562" s="56" t="s">
        <v>1870</v>
      </c>
      <c r="F562" s="55">
        <v>17</v>
      </c>
      <c r="G562" s="56" t="s">
        <v>1871</v>
      </c>
      <c r="H562" s="57">
        <v>2008.482</v>
      </c>
      <c r="I562" s="55">
        <v>-16.399999999999999</v>
      </c>
      <c r="J562" s="57">
        <v>50.7</v>
      </c>
      <c r="K562" s="55">
        <v>1.2</v>
      </c>
      <c r="L562" s="55" t="s">
        <v>1872</v>
      </c>
      <c r="M562" s="55" t="s">
        <v>1770</v>
      </c>
      <c r="N562" s="55" t="s">
        <v>147</v>
      </c>
      <c r="O562" s="55" t="s">
        <v>1378</v>
      </c>
      <c r="P562" s="55" t="s">
        <v>149</v>
      </c>
    </row>
    <row r="563" spans="1:16" x14ac:dyDescent="0.3">
      <c r="A563" s="55" t="s">
        <v>1076</v>
      </c>
      <c r="B563" s="55" t="s">
        <v>1077</v>
      </c>
      <c r="C563" s="55">
        <v>32660</v>
      </c>
      <c r="D563" s="56" t="s">
        <v>1873</v>
      </c>
      <c r="E563" s="56" t="s">
        <v>1874</v>
      </c>
      <c r="F563" s="55">
        <v>15</v>
      </c>
      <c r="G563" s="56" t="s">
        <v>1875</v>
      </c>
      <c r="H563" s="57">
        <v>2008.575</v>
      </c>
      <c r="I563" s="55">
        <v>-16.5</v>
      </c>
      <c r="J563" s="57">
        <v>54.9</v>
      </c>
      <c r="K563" s="55">
        <v>1.5</v>
      </c>
      <c r="L563" s="55" t="s">
        <v>1876</v>
      </c>
      <c r="M563" s="55" t="s">
        <v>1793</v>
      </c>
      <c r="N563" s="55" t="s">
        <v>147</v>
      </c>
      <c r="O563" s="55" t="s">
        <v>1378</v>
      </c>
      <c r="P563" s="55" t="s">
        <v>149</v>
      </c>
    </row>
    <row r="564" spans="1:16" x14ac:dyDescent="0.3">
      <c r="A564" s="55" t="s">
        <v>1076</v>
      </c>
      <c r="B564" s="55" t="s">
        <v>1077</v>
      </c>
      <c r="C564" s="55">
        <v>32661</v>
      </c>
      <c r="D564" s="56" t="s">
        <v>1877</v>
      </c>
      <c r="E564" s="56" t="s">
        <v>1878</v>
      </c>
      <c r="F564" s="55">
        <v>15</v>
      </c>
      <c r="G564" s="56" t="s">
        <v>1879</v>
      </c>
      <c r="H564" s="57">
        <v>2008.654</v>
      </c>
      <c r="I564" s="55">
        <v>-16.2</v>
      </c>
      <c r="J564" s="57">
        <v>53.3</v>
      </c>
      <c r="K564" s="55">
        <v>1.3</v>
      </c>
      <c r="L564" s="55" t="s">
        <v>1880</v>
      </c>
      <c r="M564" s="55" t="s">
        <v>1669</v>
      </c>
      <c r="N564" s="55" t="s">
        <v>147</v>
      </c>
      <c r="O564" s="55" t="s">
        <v>1378</v>
      </c>
      <c r="P564" s="55" t="s">
        <v>149</v>
      </c>
    </row>
    <row r="565" spans="1:16" x14ac:dyDescent="0.3">
      <c r="A565" s="55" t="s">
        <v>1076</v>
      </c>
      <c r="B565" s="55" t="s">
        <v>1077</v>
      </c>
      <c r="C565" s="55">
        <v>34032</v>
      </c>
      <c r="D565" s="56" t="s">
        <v>1881</v>
      </c>
      <c r="E565" s="56" t="s">
        <v>1882</v>
      </c>
      <c r="F565" s="55">
        <v>13</v>
      </c>
      <c r="G565" s="56" t="s">
        <v>1883</v>
      </c>
      <c r="H565" s="57">
        <v>2008.807</v>
      </c>
      <c r="I565" s="55">
        <v>-15.4</v>
      </c>
      <c r="J565" s="57">
        <v>49.9</v>
      </c>
      <c r="K565" s="55">
        <v>1.5</v>
      </c>
      <c r="L565" s="55" t="s">
        <v>1884</v>
      </c>
      <c r="M565" s="55" t="s">
        <v>1793</v>
      </c>
      <c r="N565" s="55" t="s">
        <v>147</v>
      </c>
      <c r="O565" s="55" t="s">
        <v>1378</v>
      </c>
      <c r="P565" s="55" t="s">
        <v>149</v>
      </c>
    </row>
    <row r="566" spans="1:16" x14ac:dyDescent="0.3">
      <c r="A566" s="55" t="s">
        <v>1076</v>
      </c>
      <c r="B566" s="55" t="s">
        <v>1077</v>
      </c>
      <c r="C566" s="55">
        <v>34033</v>
      </c>
      <c r="D566" s="56" t="s">
        <v>1885</v>
      </c>
      <c r="E566" s="56" t="s">
        <v>1886</v>
      </c>
      <c r="F566" s="55">
        <v>28</v>
      </c>
      <c r="G566" s="56" t="s">
        <v>1887</v>
      </c>
      <c r="H566" s="57">
        <v>2008.925</v>
      </c>
      <c r="I566" s="55">
        <v>-15.7</v>
      </c>
      <c r="J566" s="57">
        <v>51.1</v>
      </c>
      <c r="K566" s="55">
        <v>2.1</v>
      </c>
      <c r="L566" s="55" t="s">
        <v>1888</v>
      </c>
      <c r="M566" s="55" t="s">
        <v>1147</v>
      </c>
      <c r="N566" s="55" t="s">
        <v>147</v>
      </c>
      <c r="O566" s="55" t="s">
        <v>1378</v>
      </c>
      <c r="P566" s="55" t="s">
        <v>149</v>
      </c>
    </row>
    <row r="567" spans="1:16" x14ac:dyDescent="0.3">
      <c r="A567" s="55" t="s">
        <v>1076</v>
      </c>
      <c r="B567" s="55" t="s">
        <v>1077</v>
      </c>
      <c r="C567" s="55">
        <v>34034</v>
      </c>
      <c r="D567" s="56" t="s">
        <v>1889</v>
      </c>
      <c r="E567" s="56" t="s">
        <v>1890</v>
      </c>
      <c r="F567" s="55">
        <v>17</v>
      </c>
      <c r="G567" s="56" t="s">
        <v>1891</v>
      </c>
      <c r="H567" s="57">
        <v>2009.0340000000001</v>
      </c>
      <c r="I567" s="55">
        <v>-15.4</v>
      </c>
      <c r="J567" s="57">
        <v>50.5</v>
      </c>
      <c r="K567" s="55">
        <v>2.1</v>
      </c>
      <c r="L567" s="55" t="s">
        <v>1892</v>
      </c>
      <c r="M567" s="55" t="s">
        <v>1147</v>
      </c>
      <c r="N567" s="55" t="s">
        <v>147</v>
      </c>
      <c r="O567" s="55" t="s">
        <v>1378</v>
      </c>
      <c r="P567" s="55" t="s">
        <v>149</v>
      </c>
    </row>
    <row r="568" spans="1:16" x14ac:dyDescent="0.3">
      <c r="A568" s="55" t="s">
        <v>1076</v>
      </c>
      <c r="B568" s="55" t="s">
        <v>1077</v>
      </c>
      <c r="C568" s="55">
        <v>34052</v>
      </c>
      <c r="D568" s="56" t="s">
        <v>1893</v>
      </c>
      <c r="E568" s="56" t="s">
        <v>1894</v>
      </c>
      <c r="F568" s="55">
        <v>21</v>
      </c>
      <c r="G568" s="56" t="s">
        <v>1895</v>
      </c>
      <c r="H568" s="57">
        <v>2009.116</v>
      </c>
      <c r="I568" s="55">
        <v>-14.7</v>
      </c>
      <c r="J568" s="57">
        <v>51.6</v>
      </c>
      <c r="K568" s="55">
        <v>1.1000000000000001</v>
      </c>
      <c r="L568" s="55" t="s">
        <v>1896</v>
      </c>
      <c r="M568" s="55" t="s">
        <v>1897</v>
      </c>
      <c r="N568" s="55" t="s">
        <v>1898</v>
      </c>
      <c r="O568" s="55" t="s">
        <v>1378</v>
      </c>
      <c r="P568" s="55" t="s">
        <v>149</v>
      </c>
    </row>
    <row r="569" spans="1:16" x14ac:dyDescent="0.3">
      <c r="A569" s="55" t="s">
        <v>1076</v>
      </c>
      <c r="B569" s="55" t="s">
        <v>1077</v>
      </c>
      <c r="C569" s="55">
        <v>32662</v>
      </c>
      <c r="D569" s="56" t="s">
        <v>1899</v>
      </c>
      <c r="E569" s="56" t="s">
        <v>1900</v>
      </c>
      <c r="F569" s="55">
        <v>12</v>
      </c>
      <c r="G569" s="56" t="s">
        <v>1901</v>
      </c>
      <c r="H569" s="57">
        <v>2009.232</v>
      </c>
      <c r="I569" s="55">
        <v>-15.2</v>
      </c>
      <c r="J569" s="57">
        <v>51.9</v>
      </c>
      <c r="K569" s="55">
        <v>1.3</v>
      </c>
      <c r="L569" s="55" t="s">
        <v>1902</v>
      </c>
      <c r="M569" s="55" t="s">
        <v>1669</v>
      </c>
      <c r="N569" s="55" t="s">
        <v>147</v>
      </c>
      <c r="O569" s="55" t="s">
        <v>1378</v>
      </c>
      <c r="P569" s="55" t="s">
        <v>149</v>
      </c>
    </row>
    <row r="570" spans="1:16" x14ac:dyDescent="0.3">
      <c r="A570" s="55" t="s">
        <v>1076</v>
      </c>
      <c r="B570" s="55" t="s">
        <v>1077</v>
      </c>
      <c r="C570" s="55">
        <v>34053</v>
      </c>
      <c r="D570" s="56" t="s">
        <v>1903</v>
      </c>
      <c r="E570" s="56" t="s">
        <v>1904</v>
      </c>
      <c r="F570" s="55">
        <v>13</v>
      </c>
      <c r="G570" s="56" t="s">
        <v>1905</v>
      </c>
      <c r="H570" s="57">
        <v>2009.3440000000001</v>
      </c>
      <c r="I570" s="55">
        <v>-15.2</v>
      </c>
      <c r="J570" s="57">
        <v>48.6</v>
      </c>
      <c r="K570" s="55">
        <v>1.1000000000000001</v>
      </c>
      <c r="L570" s="55" t="s">
        <v>1906</v>
      </c>
      <c r="M570" s="55" t="s">
        <v>1897</v>
      </c>
      <c r="N570" s="55" t="s">
        <v>147</v>
      </c>
      <c r="O570" s="55" t="s">
        <v>1378</v>
      </c>
      <c r="P570" s="55" t="s">
        <v>149</v>
      </c>
    </row>
    <row r="571" spans="1:16" x14ac:dyDescent="0.3">
      <c r="A571" s="55" t="s">
        <v>1076</v>
      </c>
      <c r="B571" s="55" t="s">
        <v>1077</v>
      </c>
      <c r="C571" s="55">
        <v>60283</v>
      </c>
      <c r="D571" s="56" t="s">
        <v>1904</v>
      </c>
      <c r="E571" s="56" t="s">
        <v>1907</v>
      </c>
      <c r="F571" s="55">
        <v>13</v>
      </c>
      <c r="G571" s="56" t="s">
        <v>1908</v>
      </c>
      <c r="H571" s="57">
        <v>2009.38</v>
      </c>
      <c r="I571" s="55">
        <v>-18.3</v>
      </c>
      <c r="J571" s="57">
        <v>51</v>
      </c>
      <c r="K571" s="55">
        <v>1.9</v>
      </c>
      <c r="L571" s="55" t="s">
        <v>1888</v>
      </c>
      <c r="M571" s="55" t="s">
        <v>1197</v>
      </c>
      <c r="N571" s="55" t="s">
        <v>147</v>
      </c>
      <c r="O571" s="55" t="s">
        <v>1378</v>
      </c>
      <c r="P571" s="55" t="s">
        <v>149</v>
      </c>
    </row>
    <row r="572" spans="1:16" x14ac:dyDescent="0.3">
      <c r="A572" s="55" t="s">
        <v>1076</v>
      </c>
      <c r="B572" s="55" t="s">
        <v>1077</v>
      </c>
      <c r="C572" s="55">
        <v>39192</v>
      </c>
      <c r="D572" s="56" t="s">
        <v>1907</v>
      </c>
      <c r="E572" s="56" t="s">
        <v>1909</v>
      </c>
      <c r="F572" s="55">
        <v>16</v>
      </c>
      <c r="G572" s="56" t="s">
        <v>1910</v>
      </c>
      <c r="H572" s="57">
        <v>2009.421</v>
      </c>
      <c r="I572" s="55">
        <v>-15.1</v>
      </c>
      <c r="J572" s="57">
        <v>52.1</v>
      </c>
      <c r="K572" s="55">
        <v>1.3</v>
      </c>
      <c r="L572" s="55" t="s">
        <v>1911</v>
      </c>
      <c r="M572" s="55" t="s">
        <v>1669</v>
      </c>
      <c r="N572" s="55" t="s">
        <v>147</v>
      </c>
      <c r="O572" s="55" t="s">
        <v>1378</v>
      </c>
      <c r="P572" s="55" t="s">
        <v>149</v>
      </c>
    </row>
    <row r="573" spans="1:16" x14ac:dyDescent="0.3">
      <c r="A573" s="55" t="s">
        <v>1076</v>
      </c>
      <c r="B573" s="55" t="s">
        <v>1077</v>
      </c>
      <c r="C573" s="55">
        <v>54542</v>
      </c>
      <c r="D573" s="56" t="s">
        <v>1912</v>
      </c>
      <c r="E573" s="56" t="s">
        <v>1913</v>
      </c>
      <c r="F573" s="55">
        <v>28</v>
      </c>
      <c r="G573" s="56" t="s">
        <v>1914</v>
      </c>
      <c r="H573" s="57">
        <v>2009.5409999999999</v>
      </c>
      <c r="I573" s="55">
        <v>-15.9</v>
      </c>
      <c r="J573" s="57">
        <v>49.5</v>
      </c>
      <c r="K573" s="55">
        <v>0.8</v>
      </c>
      <c r="L573" s="55" t="s">
        <v>1915</v>
      </c>
      <c r="M573" s="55" t="s">
        <v>1916</v>
      </c>
      <c r="N573" s="55" t="s">
        <v>158</v>
      </c>
      <c r="O573" s="55" t="s">
        <v>1378</v>
      </c>
      <c r="P573" s="55" t="s">
        <v>149</v>
      </c>
    </row>
    <row r="574" spans="1:16" x14ac:dyDescent="0.3">
      <c r="A574" s="55" t="s">
        <v>1076</v>
      </c>
      <c r="B574" s="55" t="s">
        <v>1077</v>
      </c>
      <c r="C574" s="55">
        <v>60927</v>
      </c>
      <c r="D574" s="56" t="s">
        <v>1913</v>
      </c>
      <c r="E574" s="56" t="s">
        <v>1917</v>
      </c>
      <c r="F574" s="55">
        <v>12</v>
      </c>
      <c r="G574" s="56" t="s">
        <v>1918</v>
      </c>
      <c r="H574" s="57">
        <v>2009.596</v>
      </c>
      <c r="I574" s="55">
        <v>-14</v>
      </c>
      <c r="J574" s="57">
        <v>46.6</v>
      </c>
      <c r="K574" s="55">
        <v>1.8</v>
      </c>
      <c r="L574" s="55" t="s">
        <v>1919</v>
      </c>
      <c r="M574" s="55" t="s">
        <v>1184</v>
      </c>
      <c r="N574" s="55" t="s">
        <v>147</v>
      </c>
      <c r="O574" s="55" t="s">
        <v>1378</v>
      </c>
      <c r="P574" s="55" t="s">
        <v>149</v>
      </c>
    </row>
    <row r="575" spans="1:16" x14ac:dyDescent="0.3">
      <c r="A575" s="55" t="s">
        <v>1076</v>
      </c>
      <c r="B575" s="55" t="s">
        <v>1077</v>
      </c>
      <c r="C575" s="55">
        <v>59811</v>
      </c>
      <c r="D575" s="56" t="s">
        <v>1920</v>
      </c>
      <c r="E575" s="56" t="s">
        <v>1921</v>
      </c>
      <c r="F575" s="55">
        <v>10</v>
      </c>
      <c r="G575" s="56" t="s">
        <v>1922</v>
      </c>
      <c r="H575" s="57">
        <v>2009.67</v>
      </c>
      <c r="I575" s="55">
        <v>-16.600000000000001</v>
      </c>
      <c r="J575" s="57">
        <v>48.3</v>
      </c>
      <c r="K575" s="55">
        <v>1.9</v>
      </c>
      <c r="L575" s="55" t="s">
        <v>1923</v>
      </c>
      <c r="M575" s="55" t="s">
        <v>1197</v>
      </c>
      <c r="N575" s="55" t="s">
        <v>147</v>
      </c>
      <c r="O575" s="55" t="s">
        <v>1378</v>
      </c>
      <c r="P575" s="55" t="s">
        <v>149</v>
      </c>
    </row>
    <row r="576" spans="1:16" x14ac:dyDescent="0.3">
      <c r="A576" s="55" t="s">
        <v>1076</v>
      </c>
      <c r="B576" s="55" t="s">
        <v>1077</v>
      </c>
      <c r="C576" s="55">
        <v>39448</v>
      </c>
      <c r="D576" s="56" t="s">
        <v>1921</v>
      </c>
      <c r="E576" s="56" t="s">
        <v>1924</v>
      </c>
      <c r="F576" s="55">
        <v>17</v>
      </c>
      <c r="G576" s="56" t="s">
        <v>1925</v>
      </c>
      <c r="H576" s="57">
        <v>2009.7059999999999</v>
      </c>
      <c r="I576" s="55">
        <v>-15.4</v>
      </c>
      <c r="J576" s="57">
        <v>49.4</v>
      </c>
      <c r="K576" s="55">
        <v>1.5</v>
      </c>
      <c r="L576" s="55" t="s">
        <v>1926</v>
      </c>
      <c r="M576" s="55" t="s">
        <v>1793</v>
      </c>
      <c r="N576" s="55" t="s">
        <v>147</v>
      </c>
      <c r="O576" s="55" t="s">
        <v>1378</v>
      </c>
      <c r="P576" s="55" t="s">
        <v>149</v>
      </c>
    </row>
    <row r="577" spans="1:16" x14ac:dyDescent="0.3">
      <c r="A577" s="55" t="s">
        <v>1076</v>
      </c>
      <c r="B577" s="55" t="s">
        <v>1077</v>
      </c>
      <c r="C577" s="55">
        <v>39456</v>
      </c>
      <c r="D577" s="56" t="s">
        <v>1927</v>
      </c>
      <c r="E577" s="56" t="s">
        <v>1928</v>
      </c>
      <c r="F577" s="55">
        <v>20</v>
      </c>
      <c r="G577" s="56" t="s">
        <v>1929</v>
      </c>
      <c r="H577" s="57">
        <v>2009.818</v>
      </c>
      <c r="I577" s="55">
        <v>-16.399999999999999</v>
      </c>
      <c r="J577" s="57">
        <v>52.4</v>
      </c>
      <c r="K577" s="55">
        <v>1.5</v>
      </c>
      <c r="L577" s="55" t="s">
        <v>1930</v>
      </c>
      <c r="M577" s="55" t="s">
        <v>1793</v>
      </c>
      <c r="N577" s="55" t="s">
        <v>147</v>
      </c>
      <c r="O577" s="55" t="s">
        <v>1378</v>
      </c>
      <c r="P577" s="55" t="s">
        <v>149</v>
      </c>
    </row>
    <row r="578" spans="1:16" x14ac:dyDescent="0.3">
      <c r="A578" s="55" t="s">
        <v>1076</v>
      </c>
      <c r="B578" s="55" t="s">
        <v>1077</v>
      </c>
      <c r="C578" s="55">
        <v>60928</v>
      </c>
      <c r="D578" s="56" t="s">
        <v>1928</v>
      </c>
      <c r="E578" s="56" t="s">
        <v>1931</v>
      </c>
      <c r="F578" s="55">
        <v>12</v>
      </c>
      <c r="G578" s="56" t="s">
        <v>1932</v>
      </c>
      <c r="H578" s="57">
        <v>2009.8620000000001</v>
      </c>
      <c r="I578" s="55">
        <v>-15.5</v>
      </c>
      <c r="J578" s="57">
        <v>50.3</v>
      </c>
      <c r="K578" s="55">
        <v>1.9</v>
      </c>
      <c r="L578" s="55" t="s">
        <v>1933</v>
      </c>
      <c r="M578" s="55" t="s">
        <v>1197</v>
      </c>
      <c r="N578" s="55" t="s">
        <v>147</v>
      </c>
      <c r="O578" s="55" t="s">
        <v>1378</v>
      </c>
      <c r="P578" s="55" t="s">
        <v>149</v>
      </c>
    </row>
    <row r="579" spans="1:16" x14ac:dyDescent="0.3">
      <c r="A579" s="55" t="s">
        <v>1076</v>
      </c>
      <c r="B579" s="55" t="s">
        <v>1077</v>
      </c>
      <c r="C579" s="55">
        <v>53625</v>
      </c>
      <c r="D579" s="56" t="s">
        <v>1931</v>
      </c>
      <c r="E579" s="56" t="s">
        <v>1934</v>
      </c>
      <c r="F579" s="55">
        <v>15</v>
      </c>
      <c r="G579" s="56" t="s">
        <v>1935</v>
      </c>
      <c r="H579" s="57">
        <v>2009.8969999999999</v>
      </c>
      <c r="I579" s="55">
        <v>-14.9</v>
      </c>
      <c r="J579" s="57">
        <v>51.2</v>
      </c>
      <c r="K579" s="55">
        <v>0.7</v>
      </c>
      <c r="L579" s="55" t="s">
        <v>1936</v>
      </c>
      <c r="M579" s="55" t="s">
        <v>1696</v>
      </c>
      <c r="N579" s="55" t="s">
        <v>158</v>
      </c>
      <c r="O579" s="55" t="s">
        <v>1378</v>
      </c>
      <c r="P579" s="55" t="s">
        <v>149</v>
      </c>
    </row>
    <row r="580" spans="1:16" x14ac:dyDescent="0.3">
      <c r="A580" s="55" t="s">
        <v>1076</v>
      </c>
      <c r="B580" s="55" t="s">
        <v>1077</v>
      </c>
      <c r="C580" s="55">
        <v>59813</v>
      </c>
      <c r="D580" s="56" t="s">
        <v>1937</v>
      </c>
      <c r="E580" s="56" t="s">
        <v>1938</v>
      </c>
      <c r="F580" s="55">
        <v>13</v>
      </c>
      <c r="G580" s="56" t="s">
        <v>1939</v>
      </c>
      <c r="H580" s="57">
        <v>2010.067</v>
      </c>
      <c r="I580" s="55">
        <v>-15.2</v>
      </c>
      <c r="J580" s="57">
        <v>46.1</v>
      </c>
      <c r="K580" s="55">
        <v>1.9</v>
      </c>
      <c r="L580" s="55" t="s">
        <v>1940</v>
      </c>
      <c r="M580" s="55" t="s">
        <v>1197</v>
      </c>
      <c r="N580" s="55" t="s">
        <v>147</v>
      </c>
      <c r="O580" s="55" t="s">
        <v>1378</v>
      </c>
      <c r="P580" s="55" t="s">
        <v>149</v>
      </c>
    </row>
    <row r="581" spans="1:16" x14ac:dyDescent="0.3">
      <c r="A581" s="55" t="s">
        <v>1076</v>
      </c>
      <c r="B581" s="55" t="s">
        <v>1077</v>
      </c>
      <c r="C581" s="55">
        <v>60929</v>
      </c>
      <c r="D581" s="56" t="s">
        <v>1941</v>
      </c>
      <c r="E581" s="56" t="s">
        <v>1942</v>
      </c>
      <c r="F581" s="55">
        <v>11</v>
      </c>
      <c r="G581" s="56" t="s">
        <v>1943</v>
      </c>
      <c r="H581" s="57">
        <v>2010.3030000000001</v>
      </c>
      <c r="I581" s="55">
        <v>-14.2</v>
      </c>
      <c r="J581" s="57">
        <v>47</v>
      </c>
      <c r="K581" s="55">
        <v>1.8</v>
      </c>
      <c r="L581" s="55" t="s">
        <v>1944</v>
      </c>
      <c r="M581" s="55" t="s">
        <v>1184</v>
      </c>
      <c r="N581" s="55" t="s">
        <v>147</v>
      </c>
      <c r="O581" s="55" t="s">
        <v>1378</v>
      </c>
      <c r="P581" s="55" t="s">
        <v>149</v>
      </c>
    </row>
    <row r="582" spans="1:16" x14ac:dyDescent="0.3">
      <c r="A582" s="55" t="s">
        <v>1076</v>
      </c>
      <c r="B582" s="55" t="s">
        <v>1077</v>
      </c>
      <c r="C582" s="55">
        <v>39195</v>
      </c>
      <c r="D582" s="56" t="s">
        <v>1942</v>
      </c>
      <c r="E582" s="56" t="s">
        <v>1945</v>
      </c>
      <c r="F582" s="55">
        <v>15</v>
      </c>
      <c r="G582" s="56" t="s">
        <v>1946</v>
      </c>
      <c r="H582" s="57">
        <v>2010.338</v>
      </c>
      <c r="I582" s="55">
        <v>-15.1</v>
      </c>
      <c r="J582" s="57">
        <v>49.8</v>
      </c>
      <c r="K582" s="55">
        <v>1.7</v>
      </c>
      <c r="L582" s="55" t="s">
        <v>1947</v>
      </c>
      <c r="M582" s="55" t="s">
        <v>1184</v>
      </c>
      <c r="N582" s="55" t="s">
        <v>147</v>
      </c>
      <c r="O582" s="55" t="s">
        <v>1378</v>
      </c>
      <c r="P582" s="55" t="s">
        <v>149</v>
      </c>
    </row>
    <row r="583" spans="1:16" x14ac:dyDescent="0.3">
      <c r="A583" s="55" t="s">
        <v>1076</v>
      </c>
      <c r="B583" s="55" t="s">
        <v>1077</v>
      </c>
      <c r="C583" s="55">
        <v>39198</v>
      </c>
      <c r="D583" s="56" t="s">
        <v>1948</v>
      </c>
      <c r="E583" s="56" t="s">
        <v>1949</v>
      </c>
      <c r="F583" s="55">
        <v>14</v>
      </c>
      <c r="G583" s="56" t="s">
        <v>1950</v>
      </c>
      <c r="H583" s="57">
        <v>2010.434</v>
      </c>
      <c r="I583" s="55">
        <v>-15.7</v>
      </c>
      <c r="J583" s="57">
        <v>48.8</v>
      </c>
      <c r="K583" s="55">
        <v>1.4</v>
      </c>
      <c r="L583" s="55" t="s">
        <v>1951</v>
      </c>
      <c r="M583" s="55" t="s">
        <v>1500</v>
      </c>
      <c r="N583" s="55" t="s">
        <v>147</v>
      </c>
      <c r="O583" s="55" t="s">
        <v>1378</v>
      </c>
      <c r="P583" s="55" t="s">
        <v>149</v>
      </c>
    </row>
    <row r="584" spans="1:16" x14ac:dyDescent="0.3">
      <c r="A584" s="55" t="s">
        <v>1076</v>
      </c>
      <c r="B584" s="55" t="s">
        <v>1077</v>
      </c>
      <c r="C584" s="55">
        <v>39450</v>
      </c>
      <c r="D584" s="56" t="s">
        <v>1952</v>
      </c>
      <c r="E584" s="56" t="s">
        <v>1953</v>
      </c>
      <c r="F584" s="55">
        <v>24</v>
      </c>
      <c r="G584" s="56" t="s">
        <v>1954</v>
      </c>
      <c r="H584" s="57">
        <v>2010.5820000000001</v>
      </c>
      <c r="I584" s="55">
        <v>-16.8</v>
      </c>
      <c r="J584" s="57">
        <v>49.1</v>
      </c>
      <c r="K584" s="55">
        <v>2.6</v>
      </c>
      <c r="L584" s="55" t="s">
        <v>1955</v>
      </c>
      <c r="M584" s="55" t="s">
        <v>1556</v>
      </c>
      <c r="N584" s="55" t="s">
        <v>147</v>
      </c>
      <c r="O584" s="55" t="s">
        <v>1378</v>
      </c>
      <c r="P584" s="55" t="s">
        <v>149</v>
      </c>
    </row>
    <row r="585" spans="1:16" x14ac:dyDescent="0.3">
      <c r="A585" s="55" t="s">
        <v>1076</v>
      </c>
      <c r="B585" s="55" t="s">
        <v>1077</v>
      </c>
      <c r="C585" s="55">
        <v>39193</v>
      </c>
      <c r="D585" s="56" t="s">
        <v>1956</v>
      </c>
      <c r="E585" s="56" t="s">
        <v>1957</v>
      </c>
      <c r="F585" s="55">
        <v>8</v>
      </c>
      <c r="G585" s="56" t="s">
        <v>1958</v>
      </c>
      <c r="H585" s="57">
        <v>2010.675</v>
      </c>
      <c r="I585" s="55">
        <v>-14.7</v>
      </c>
      <c r="J585" s="57">
        <v>49.7</v>
      </c>
      <c r="K585" s="55">
        <v>1.7</v>
      </c>
      <c r="L585" s="55" t="s">
        <v>1884</v>
      </c>
      <c r="M585" s="55" t="s">
        <v>1810</v>
      </c>
      <c r="N585" s="55" t="s">
        <v>147</v>
      </c>
      <c r="O585" s="55" t="s">
        <v>1378</v>
      </c>
      <c r="P585" s="55" t="s">
        <v>149</v>
      </c>
    </row>
    <row r="586" spans="1:16" x14ac:dyDescent="0.3">
      <c r="A586" s="55" t="s">
        <v>1076</v>
      </c>
      <c r="B586" s="55" t="s">
        <v>1077</v>
      </c>
      <c r="C586" s="55">
        <v>39451</v>
      </c>
      <c r="D586" s="56" t="s">
        <v>1959</v>
      </c>
      <c r="E586" s="56" t="s">
        <v>1960</v>
      </c>
      <c r="F586" s="55">
        <v>12</v>
      </c>
      <c r="G586" s="56" t="s">
        <v>1961</v>
      </c>
      <c r="H586" s="57">
        <v>2010.7850000000001</v>
      </c>
      <c r="I586" s="55">
        <v>-14.4</v>
      </c>
      <c r="J586" s="57">
        <v>48.4</v>
      </c>
      <c r="K586" s="55">
        <v>1.5</v>
      </c>
      <c r="L586" s="55" t="s">
        <v>1962</v>
      </c>
      <c r="M586" s="55" t="s">
        <v>1793</v>
      </c>
      <c r="N586" s="55" t="s">
        <v>147</v>
      </c>
      <c r="O586" s="55" t="s">
        <v>1378</v>
      </c>
      <c r="P586" s="55" t="s">
        <v>149</v>
      </c>
    </row>
    <row r="587" spans="1:16" x14ac:dyDescent="0.3">
      <c r="A587" s="55" t="s">
        <v>1076</v>
      </c>
      <c r="B587" s="55" t="s">
        <v>1077</v>
      </c>
      <c r="C587" s="55">
        <v>53627</v>
      </c>
      <c r="D587" s="56" t="s">
        <v>1963</v>
      </c>
      <c r="E587" s="56" t="s">
        <v>1964</v>
      </c>
      <c r="F587" s="55">
        <v>13</v>
      </c>
      <c r="G587" s="56" t="s">
        <v>1965</v>
      </c>
      <c r="H587" s="57">
        <v>2010.8810000000001</v>
      </c>
      <c r="I587" s="55">
        <v>-12.7</v>
      </c>
      <c r="J587" s="57">
        <v>51.9</v>
      </c>
      <c r="K587" s="55">
        <v>0.5</v>
      </c>
      <c r="L587" s="55" t="s">
        <v>1911</v>
      </c>
      <c r="M587" s="55" t="s">
        <v>1547</v>
      </c>
      <c r="N587" s="55" t="s">
        <v>158</v>
      </c>
      <c r="O587" s="55" t="s">
        <v>1378</v>
      </c>
      <c r="P587" s="55" t="s">
        <v>149</v>
      </c>
    </row>
    <row r="588" spans="1:16" x14ac:dyDescent="0.3">
      <c r="A588" s="55" t="s">
        <v>1076</v>
      </c>
      <c r="B588" s="55" t="s">
        <v>1077</v>
      </c>
      <c r="C588" s="55">
        <v>60284</v>
      </c>
      <c r="D588" s="56" t="s">
        <v>1964</v>
      </c>
      <c r="E588" s="56" t="s">
        <v>1966</v>
      </c>
      <c r="F588" s="55">
        <v>14</v>
      </c>
      <c r="G588" s="56" t="s">
        <v>1967</v>
      </c>
      <c r="H588" s="57">
        <v>2010.9190000000001</v>
      </c>
      <c r="I588" s="55">
        <v>-13.5</v>
      </c>
      <c r="J588" s="57">
        <v>46.8</v>
      </c>
      <c r="K588" s="55">
        <v>1.9</v>
      </c>
      <c r="L588" s="55" t="s">
        <v>1968</v>
      </c>
      <c r="M588" s="55" t="s">
        <v>1197</v>
      </c>
      <c r="N588" s="55" t="s">
        <v>147</v>
      </c>
      <c r="O588" s="55" t="s">
        <v>1378</v>
      </c>
      <c r="P588" s="55" t="s">
        <v>149</v>
      </c>
    </row>
    <row r="589" spans="1:16" x14ac:dyDescent="0.3">
      <c r="A589" s="55" t="s">
        <v>1076</v>
      </c>
      <c r="B589" s="55" t="s">
        <v>1077</v>
      </c>
      <c r="C589" s="55">
        <v>59815</v>
      </c>
      <c r="D589" s="56" t="s">
        <v>1969</v>
      </c>
      <c r="E589" s="56" t="s">
        <v>1970</v>
      </c>
      <c r="F589" s="55">
        <v>14</v>
      </c>
      <c r="G589" s="56" t="s">
        <v>1971</v>
      </c>
      <c r="H589" s="57">
        <v>2011.0119999999999</v>
      </c>
      <c r="I589" s="55">
        <v>-13.3</v>
      </c>
      <c r="J589" s="57">
        <v>50</v>
      </c>
      <c r="K589" s="55">
        <v>1.9</v>
      </c>
      <c r="L589" s="55" t="s">
        <v>1972</v>
      </c>
      <c r="M589" s="55" t="s">
        <v>1197</v>
      </c>
      <c r="N589" s="55" t="s">
        <v>147</v>
      </c>
      <c r="O589" s="55" t="s">
        <v>1378</v>
      </c>
      <c r="P589" s="55" t="s">
        <v>149</v>
      </c>
    </row>
    <row r="590" spans="1:16" x14ac:dyDescent="0.3">
      <c r="A590" s="55" t="s">
        <v>1076</v>
      </c>
      <c r="B590" s="55" t="s">
        <v>1077</v>
      </c>
      <c r="C590" s="55">
        <v>39209</v>
      </c>
      <c r="D590" s="56" t="s">
        <v>1970</v>
      </c>
      <c r="E590" s="56" t="s">
        <v>1973</v>
      </c>
      <c r="F590" s="55">
        <v>14</v>
      </c>
      <c r="G590" s="56" t="s">
        <v>1974</v>
      </c>
      <c r="H590" s="57">
        <v>2011.0509999999999</v>
      </c>
      <c r="I590" s="55">
        <v>-13.5</v>
      </c>
      <c r="J590" s="57">
        <v>45</v>
      </c>
      <c r="K590" s="55">
        <v>1.2</v>
      </c>
      <c r="L590" s="55" t="s">
        <v>1975</v>
      </c>
      <c r="M590" s="55" t="s">
        <v>1770</v>
      </c>
      <c r="N590" s="55" t="s">
        <v>147</v>
      </c>
      <c r="O590" s="55" t="s">
        <v>1378</v>
      </c>
      <c r="P590" s="55" t="s">
        <v>149</v>
      </c>
    </row>
    <row r="591" spans="1:16" x14ac:dyDescent="0.3">
      <c r="A591" s="55" t="s">
        <v>1076</v>
      </c>
      <c r="B591" s="55" t="s">
        <v>1077</v>
      </c>
      <c r="C591" s="55">
        <v>39201</v>
      </c>
      <c r="D591" s="56" t="s">
        <v>1976</v>
      </c>
      <c r="E591" s="56" t="s">
        <v>1977</v>
      </c>
      <c r="F591" s="55">
        <v>24</v>
      </c>
      <c r="G591" s="56" t="s">
        <v>1978</v>
      </c>
      <c r="H591" s="57">
        <v>2011.1579999999999</v>
      </c>
      <c r="I591" s="55">
        <v>-13.9</v>
      </c>
      <c r="J591" s="57">
        <v>43.4</v>
      </c>
      <c r="K591" s="55">
        <v>1.7</v>
      </c>
      <c r="L591" s="55" t="s">
        <v>1979</v>
      </c>
      <c r="M591" s="55" t="s">
        <v>1184</v>
      </c>
      <c r="N591" s="55" t="s">
        <v>147</v>
      </c>
      <c r="O591" s="55" t="s">
        <v>1378</v>
      </c>
      <c r="P591" s="55" t="s">
        <v>149</v>
      </c>
    </row>
    <row r="592" spans="1:16" x14ac:dyDescent="0.3">
      <c r="A592" s="55" t="s">
        <v>1076</v>
      </c>
      <c r="B592" s="55" t="s">
        <v>1077</v>
      </c>
      <c r="C592" s="55">
        <v>39210</v>
      </c>
      <c r="D592" s="56" t="s">
        <v>1980</v>
      </c>
      <c r="E592" s="56" t="s">
        <v>1981</v>
      </c>
      <c r="F592" s="55">
        <v>14</v>
      </c>
      <c r="G592" s="56" t="s">
        <v>1982</v>
      </c>
      <c r="H592" s="57">
        <v>2011.2429999999999</v>
      </c>
      <c r="I592" s="55">
        <v>-13.1</v>
      </c>
      <c r="J592" s="57">
        <v>41.1</v>
      </c>
      <c r="K592" s="55">
        <v>1.7</v>
      </c>
      <c r="L592" s="55" t="s">
        <v>1983</v>
      </c>
      <c r="M592" s="55" t="s">
        <v>1810</v>
      </c>
      <c r="N592" s="55" t="s">
        <v>147</v>
      </c>
      <c r="O592" s="55" t="s">
        <v>1378</v>
      </c>
      <c r="P592" s="55" t="s">
        <v>149</v>
      </c>
    </row>
    <row r="593" spans="1:16" x14ac:dyDescent="0.3">
      <c r="A593" s="55" t="s">
        <v>1076</v>
      </c>
      <c r="B593" s="55" t="s">
        <v>1077</v>
      </c>
      <c r="C593" s="55">
        <v>54545</v>
      </c>
      <c r="D593" s="56" t="s">
        <v>1984</v>
      </c>
      <c r="E593" s="56" t="s">
        <v>1985</v>
      </c>
      <c r="F593" s="55">
        <v>14</v>
      </c>
      <c r="G593" s="56" t="s">
        <v>1986</v>
      </c>
      <c r="H593" s="57">
        <v>2011.3219999999999</v>
      </c>
      <c r="I593" s="55">
        <v>-15.8</v>
      </c>
      <c r="J593" s="57">
        <v>41.1</v>
      </c>
      <c r="K593" s="55">
        <v>1.9</v>
      </c>
      <c r="L593" s="55" t="s">
        <v>1987</v>
      </c>
      <c r="M593" s="55" t="s">
        <v>1197</v>
      </c>
      <c r="N593" s="55" t="s">
        <v>158</v>
      </c>
      <c r="O593" s="55" t="s">
        <v>1378</v>
      </c>
      <c r="P593" s="55" t="s">
        <v>149</v>
      </c>
    </row>
    <row r="594" spans="1:16" x14ac:dyDescent="0.3">
      <c r="A594" s="55" t="s">
        <v>1076</v>
      </c>
      <c r="B594" s="55" t="s">
        <v>1077</v>
      </c>
      <c r="C594" s="55">
        <v>54546</v>
      </c>
      <c r="D594" s="56" t="s">
        <v>1988</v>
      </c>
      <c r="E594" s="56" t="s">
        <v>1989</v>
      </c>
      <c r="F594" s="55">
        <v>15</v>
      </c>
      <c r="G594" s="56" t="s">
        <v>1990</v>
      </c>
      <c r="H594" s="57">
        <v>2011.412</v>
      </c>
      <c r="I594" s="55">
        <v>-13.3</v>
      </c>
      <c r="J594" s="57">
        <v>38.200000000000003</v>
      </c>
      <c r="K594" s="55">
        <v>2</v>
      </c>
      <c r="L594" s="55" t="s">
        <v>1991</v>
      </c>
      <c r="M594" s="55" t="s">
        <v>1080</v>
      </c>
      <c r="N594" s="55" t="s">
        <v>158</v>
      </c>
      <c r="O594" s="55" t="s">
        <v>1378</v>
      </c>
      <c r="P594" s="55" t="s">
        <v>149</v>
      </c>
    </row>
    <row r="595" spans="1:16" x14ac:dyDescent="0.3">
      <c r="A595" s="55" t="s">
        <v>1076</v>
      </c>
      <c r="B595" s="55" t="s">
        <v>1077</v>
      </c>
      <c r="C595" s="55">
        <v>54547</v>
      </c>
      <c r="D595" s="56" t="s">
        <v>1992</v>
      </c>
      <c r="E595" s="56" t="s">
        <v>1993</v>
      </c>
      <c r="F595" s="55">
        <v>13</v>
      </c>
      <c r="G595" s="56" t="s">
        <v>1994</v>
      </c>
      <c r="H595" s="57">
        <v>2011.527</v>
      </c>
      <c r="I595" s="55">
        <v>-15.1</v>
      </c>
      <c r="J595" s="57">
        <v>39.6</v>
      </c>
      <c r="K595" s="55">
        <v>1.9</v>
      </c>
      <c r="L595" s="55" t="s">
        <v>1983</v>
      </c>
      <c r="M595" s="55" t="s">
        <v>1080</v>
      </c>
      <c r="N595" s="55" t="s">
        <v>158</v>
      </c>
      <c r="O595" s="55" t="s">
        <v>1378</v>
      </c>
      <c r="P595" s="55" t="s">
        <v>149</v>
      </c>
    </row>
    <row r="596" spans="1:16" x14ac:dyDescent="0.3">
      <c r="A596" s="55" t="s">
        <v>1076</v>
      </c>
      <c r="B596" s="55" t="s">
        <v>1077</v>
      </c>
      <c r="C596" s="55">
        <v>54548</v>
      </c>
      <c r="D596" s="56" t="s">
        <v>1995</v>
      </c>
      <c r="E596" s="56" t="s">
        <v>1996</v>
      </c>
      <c r="F596" s="55">
        <v>20</v>
      </c>
      <c r="G596" s="56" t="s">
        <v>1997</v>
      </c>
      <c r="H596" s="57">
        <v>2011.634</v>
      </c>
      <c r="I596" s="55">
        <v>-16.7</v>
      </c>
      <c r="J596" s="57">
        <v>38.299999999999997</v>
      </c>
      <c r="K596" s="55">
        <v>1.9</v>
      </c>
      <c r="L596" s="55" t="s">
        <v>1998</v>
      </c>
      <c r="M596" s="55" t="s">
        <v>1197</v>
      </c>
      <c r="N596" s="55" t="s">
        <v>158</v>
      </c>
      <c r="O596" s="55" t="s">
        <v>1378</v>
      </c>
      <c r="P596" s="55" t="s">
        <v>149</v>
      </c>
    </row>
    <row r="597" spans="1:16" x14ac:dyDescent="0.3">
      <c r="A597" s="55" t="s">
        <v>1076</v>
      </c>
      <c r="B597" s="55" t="s">
        <v>1077</v>
      </c>
      <c r="C597" s="55">
        <v>54549</v>
      </c>
      <c r="D597" s="56" t="s">
        <v>1999</v>
      </c>
      <c r="E597" s="56" t="s">
        <v>2000</v>
      </c>
      <c r="F597" s="55">
        <v>23</v>
      </c>
      <c r="G597" s="56" t="s">
        <v>2001</v>
      </c>
      <c r="H597" s="57">
        <v>2011.7329999999999</v>
      </c>
      <c r="I597" s="55">
        <v>-14.7</v>
      </c>
      <c r="J597" s="57">
        <v>38.6</v>
      </c>
      <c r="K597" s="55">
        <v>1.9</v>
      </c>
      <c r="L597" s="55" t="s">
        <v>2002</v>
      </c>
      <c r="M597" s="55" t="s">
        <v>1197</v>
      </c>
      <c r="N597" s="55" t="s">
        <v>158</v>
      </c>
      <c r="O597" s="55" t="s">
        <v>1378</v>
      </c>
      <c r="P597" s="55" t="s">
        <v>149</v>
      </c>
    </row>
    <row r="598" spans="1:16" x14ac:dyDescent="0.3">
      <c r="A598" s="55" t="s">
        <v>1076</v>
      </c>
      <c r="B598" s="55" t="s">
        <v>1077</v>
      </c>
      <c r="C598" s="55">
        <v>54550</v>
      </c>
      <c r="D598" s="56" t="s">
        <v>2003</v>
      </c>
      <c r="E598" s="56" t="s">
        <v>2004</v>
      </c>
      <c r="F598" s="55">
        <v>26</v>
      </c>
      <c r="G598" s="56" t="s">
        <v>2005</v>
      </c>
      <c r="H598" s="57">
        <v>2011.856</v>
      </c>
      <c r="I598" s="55">
        <v>-14.3</v>
      </c>
      <c r="J598" s="57">
        <v>39.299999999999997</v>
      </c>
      <c r="K598" s="55">
        <v>2</v>
      </c>
      <c r="L598" s="55" t="s">
        <v>2006</v>
      </c>
      <c r="M598" s="55" t="s">
        <v>1080</v>
      </c>
      <c r="N598" s="55" t="s">
        <v>158</v>
      </c>
      <c r="O598" s="55" t="s">
        <v>1378</v>
      </c>
      <c r="P598" s="55" t="s">
        <v>149</v>
      </c>
    </row>
    <row r="599" spans="1:16" x14ac:dyDescent="0.3">
      <c r="A599" s="55" t="s">
        <v>1076</v>
      </c>
      <c r="B599" s="55" t="s">
        <v>1077</v>
      </c>
      <c r="C599" s="55">
        <v>54551</v>
      </c>
      <c r="D599" s="56" t="s">
        <v>2007</v>
      </c>
      <c r="E599" s="56" t="s">
        <v>2008</v>
      </c>
      <c r="F599" s="55">
        <v>28</v>
      </c>
      <c r="G599" s="56" t="s">
        <v>2009</v>
      </c>
      <c r="H599" s="57">
        <v>2011.9739999999999</v>
      </c>
      <c r="I599" s="55">
        <v>-14</v>
      </c>
      <c r="J599" s="57">
        <v>36.799999999999997</v>
      </c>
      <c r="K599" s="55">
        <v>2</v>
      </c>
      <c r="L599" s="55" t="s">
        <v>2010</v>
      </c>
      <c r="M599" s="55" t="s">
        <v>1080</v>
      </c>
      <c r="N599" s="55" t="s">
        <v>158</v>
      </c>
      <c r="O599" s="55" t="s">
        <v>1378</v>
      </c>
      <c r="P599" s="55" t="s">
        <v>149</v>
      </c>
    </row>
    <row r="600" spans="1:16" x14ac:dyDescent="0.3">
      <c r="A600" s="55" t="s">
        <v>1076</v>
      </c>
      <c r="B600" s="55" t="s">
        <v>1077</v>
      </c>
      <c r="C600" s="55">
        <v>54552</v>
      </c>
      <c r="D600" s="56" t="s">
        <v>2011</v>
      </c>
      <c r="E600" s="56" t="s">
        <v>2012</v>
      </c>
      <c r="F600" s="55">
        <v>23</v>
      </c>
      <c r="G600" s="56" t="s">
        <v>2013</v>
      </c>
      <c r="H600" s="57">
        <v>2012.0940000000001</v>
      </c>
      <c r="I600" s="55">
        <v>-13.8</v>
      </c>
      <c r="J600" s="57">
        <v>37.799999999999997</v>
      </c>
      <c r="K600" s="55">
        <v>1.9</v>
      </c>
      <c r="L600" s="55" t="s">
        <v>2014</v>
      </c>
      <c r="M600" s="55" t="s">
        <v>1080</v>
      </c>
      <c r="N600" s="55" t="s">
        <v>158</v>
      </c>
      <c r="O600" s="55" t="s">
        <v>1378</v>
      </c>
      <c r="P600" s="55" t="s">
        <v>149</v>
      </c>
    </row>
    <row r="601" spans="1:16" x14ac:dyDescent="0.3">
      <c r="A601" s="55" t="s">
        <v>1076</v>
      </c>
      <c r="B601" s="55" t="s">
        <v>1077</v>
      </c>
      <c r="C601" s="55">
        <v>54553</v>
      </c>
      <c r="D601" s="56" t="s">
        <v>2015</v>
      </c>
      <c r="E601" s="56" t="s">
        <v>2016</v>
      </c>
      <c r="F601" s="55">
        <v>21</v>
      </c>
      <c r="G601" s="56" t="s">
        <v>2017</v>
      </c>
      <c r="H601" s="57">
        <v>2012.2090000000001</v>
      </c>
      <c r="I601" s="55">
        <v>-14.7</v>
      </c>
      <c r="J601" s="57">
        <v>38.5</v>
      </c>
      <c r="K601" s="55">
        <v>1.9</v>
      </c>
      <c r="L601" s="55" t="s">
        <v>2002</v>
      </c>
      <c r="M601" s="55" t="s">
        <v>1080</v>
      </c>
      <c r="N601" s="55" t="s">
        <v>158</v>
      </c>
      <c r="O601" s="55" t="s">
        <v>1378</v>
      </c>
      <c r="P601" s="55" t="s">
        <v>149</v>
      </c>
    </row>
    <row r="602" spans="1:16" x14ac:dyDescent="0.3">
      <c r="A602" s="55" t="s">
        <v>1076</v>
      </c>
      <c r="B602" s="55" t="s">
        <v>1077</v>
      </c>
      <c r="C602" s="55">
        <v>54554</v>
      </c>
      <c r="D602" s="56" t="s">
        <v>2018</v>
      </c>
      <c r="E602" s="56" t="s">
        <v>2019</v>
      </c>
      <c r="F602" s="55">
        <v>16</v>
      </c>
      <c r="G602" s="56" t="s">
        <v>2020</v>
      </c>
      <c r="H602" s="57">
        <v>2012.316</v>
      </c>
      <c r="I602" s="55">
        <v>-14.1</v>
      </c>
      <c r="J602" s="57">
        <v>34.5</v>
      </c>
      <c r="K602" s="55">
        <v>1.9</v>
      </c>
      <c r="L602" s="55" t="s">
        <v>2021</v>
      </c>
      <c r="M602" s="55" t="s">
        <v>1080</v>
      </c>
      <c r="N602" s="55" t="s">
        <v>158</v>
      </c>
      <c r="O602" s="55" t="s">
        <v>1378</v>
      </c>
      <c r="P602" s="55" t="s">
        <v>149</v>
      </c>
    </row>
    <row r="603" spans="1:16" x14ac:dyDescent="0.3">
      <c r="A603" s="55" t="s">
        <v>1076</v>
      </c>
      <c r="B603" s="55" t="s">
        <v>1077</v>
      </c>
      <c r="C603" s="55">
        <v>54555</v>
      </c>
      <c r="D603" s="56" t="s">
        <v>2022</v>
      </c>
      <c r="E603" s="56" t="s">
        <v>2023</v>
      </c>
      <c r="F603" s="55">
        <v>15</v>
      </c>
      <c r="G603" s="56" t="s">
        <v>2024</v>
      </c>
      <c r="H603" s="57">
        <v>2012.4280000000001</v>
      </c>
      <c r="I603" s="55">
        <v>-13.9</v>
      </c>
      <c r="J603" s="57">
        <v>34.5</v>
      </c>
      <c r="K603" s="55">
        <v>1.9</v>
      </c>
      <c r="L603" s="55" t="s">
        <v>2025</v>
      </c>
      <c r="M603" s="55" t="s">
        <v>1080</v>
      </c>
      <c r="N603" s="55" t="s">
        <v>158</v>
      </c>
      <c r="O603" s="55" t="s">
        <v>1378</v>
      </c>
      <c r="P603" s="55" t="s">
        <v>149</v>
      </c>
    </row>
    <row r="604" spans="1:16" x14ac:dyDescent="0.3">
      <c r="A604" s="55" t="s">
        <v>1076</v>
      </c>
      <c r="B604" s="55" t="s">
        <v>1077</v>
      </c>
      <c r="C604" s="55">
        <v>56624</v>
      </c>
      <c r="D604" s="56" t="s">
        <v>2026</v>
      </c>
      <c r="E604" s="56" t="s">
        <v>2026</v>
      </c>
      <c r="F604" s="55">
        <v>-999</v>
      </c>
      <c r="G604" s="56" t="s">
        <v>2026</v>
      </c>
      <c r="H604" s="57">
        <v>2012.433</v>
      </c>
      <c r="I604" s="55">
        <v>-8.1999999999999993</v>
      </c>
      <c r="J604" s="57">
        <v>38.6</v>
      </c>
      <c r="K604" s="55">
        <v>1.8</v>
      </c>
      <c r="L604" s="55" t="s">
        <v>2027</v>
      </c>
      <c r="M604" s="55" t="s">
        <v>1184</v>
      </c>
      <c r="N604" s="55" t="s">
        <v>147</v>
      </c>
      <c r="O604" s="55" t="s">
        <v>1081</v>
      </c>
      <c r="P604" s="55" t="s">
        <v>1082</v>
      </c>
    </row>
    <row r="605" spans="1:16" x14ac:dyDescent="0.3">
      <c r="A605" s="55" t="s">
        <v>1076</v>
      </c>
      <c r="B605" s="55" t="s">
        <v>1077</v>
      </c>
      <c r="C605" s="55">
        <v>59269</v>
      </c>
      <c r="D605" s="56" t="s">
        <v>2028</v>
      </c>
      <c r="E605" s="56" t="s">
        <v>2028</v>
      </c>
      <c r="F605" s="55">
        <v>-999</v>
      </c>
      <c r="G605" s="56" t="s">
        <v>2028</v>
      </c>
      <c r="H605" s="57">
        <v>2012.4690000000001</v>
      </c>
      <c r="I605" s="55">
        <v>-8.3000000000000007</v>
      </c>
      <c r="J605" s="57">
        <v>38.9</v>
      </c>
      <c r="K605" s="55">
        <v>1.8</v>
      </c>
      <c r="L605" s="55" t="s">
        <v>2029</v>
      </c>
      <c r="M605" s="55" t="s">
        <v>1184</v>
      </c>
      <c r="N605" s="55" t="s">
        <v>147</v>
      </c>
      <c r="O605" s="55" t="s">
        <v>1081</v>
      </c>
      <c r="P605" s="55" t="s">
        <v>1082</v>
      </c>
    </row>
    <row r="606" spans="1:16" x14ac:dyDescent="0.3">
      <c r="A606" s="55" t="s">
        <v>1076</v>
      </c>
      <c r="B606" s="55" t="s">
        <v>1077</v>
      </c>
      <c r="C606" s="55">
        <v>54556</v>
      </c>
      <c r="D606" s="56" t="s">
        <v>2030</v>
      </c>
      <c r="E606" s="56" t="s">
        <v>2031</v>
      </c>
      <c r="F606" s="55">
        <v>13</v>
      </c>
      <c r="G606" s="56" t="s">
        <v>2032</v>
      </c>
      <c r="H606" s="57">
        <v>2012.5039999999999</v>
      </c>
      <c r="I606" s="55">
        <v>-14.8</v>
      </c>
      <c r="J606" s="57">
        <v>31.8</v>
      </c>
      <c r="K606" s="55">
        <v>1.9</v>
      </c>
      <c r="L606" s="55" t="s">
        <v>2033</v>
      </c>
      <c r="M606" s="55" t="s">
        <v>1197</v>
      </c>
      <c r="N606" s="55" t="s">
        <v>158</v>
      </c>
      <c r="O606" s="55" t="s">
        <v>1378</v>
      </c>
      <c r="P606" s="55" t="s">
        <v>149</v>
      </c>
    </row>
    <row r="607" spans="1:16" x14ac:dyDescent="0.3">
      <c r="A607" s="55" t="s">
        <v>1076</v>
      </c>
      <c r="B607" s="55" t="s">
        <v>1077</v>
      </c>
      <c r="C607" s="55">
        <v>54557</v>
      </c>
      <c r="D607" s="56" t="s">
        <v>2034</v>
      </c>
      <c r="E607" s="56" t="s">
        <v>2035</v>
      </c>
      <c r="F607" s="55">
        <v>27</v>
      </c>
      <c r="G607" s="56" t="s">
        <v>2036</v>
      </c>
      <c r="H607" s="57">
        <v>2012.6030000000001</v>
      </c>
      <c r="I607" s="55">
        <v>-14.4</v>
      </c>
      <c r="J607" s="57">
        <v>35.4</v>
      </c>
      <c r="K607" s="55">
        <v>2.5</v>
      </c>
      <c r="L607" s="55" t="s">
        <v>2037</v>
      </c>
      <c r="M607" s="55" t="s">
        <v>1560</v>
      </c>
      <c r="N607" s="55" t="s">
        <v>158</v>
      </c>
      <c r="O607" s="55" t="s">
        <v>1378</v>
      </c>
      <c r="P607" s="55" t="s">
        <v>149</v>
      </c>
    </row>
    <row r="608" spans="1:16" x14ac:dyDescent="0.3">
      <c r="A608" s="55" t="s">
        <v>1076</v>
      </c>
      <c r="B608" s="55" t="s">
        <v>1077</v>
      </c>
      <c r="C608" s="55">
        <v>56625</v>
      </c>
      <c r="D608" s="56" t="s">
        <v>2038</v>
      </c>
      <c r="E608" s="56" t="s">
        <v>2038</v>
      </c>
      <c r="F608" s="55">
        <v>-999</v>
      </c>
      <c r="G608" s="56" t="s">
        <v>2038</v>
      </c>
      <c r="H608" s="57">
        <v>2012.6980000000001</v>
      </c>
      <c r="I608" s="55">
        <v>-8.3000000000000007</v>
      </c>
      <c r="J608" s="57">
        <v>36.4</v>
      </c>
      <c r="K608" s="55">
        <v>1.8</v>
      </c>
      <c r="L608" s="55" t="s">
        <v>210</v>
      </c>
      <c r="M608" s="55" t="s">
        <v>1197</v>
      </c>
      <c r="N608" s="55" t="s">
        <v>147</v>
      </c>
      <c r="O608" s="55" t="s">
        <v>1081</v>
      </c>
      <c r="P608" s="55" t="s">
        <v>1082</v>
      </c>
    </row>
    <row r="609" spans="1:22" x14ac:dyDescent="0.3">
      <c r="A609" s="55" t="s">
        <v>1076</v>
      </c>
      <c r="B609" s="55" t="s">
        <v>1077</v>
      </c>
      <c r="C609" s="55">
        <v>54558</v>
      </c>
      <c r="D609" s="56" t="s">
        <v>2039</v>
      </c>
      <c r="E609" s="56" t="s">
        <v>2040</v>
      </c>
      <c r="F609" s="55">
        <v>27</v>
      </c>
      <c r="G609" s="56" t="s">
        <v>2041</v>
      </c>
      <c r="H609" s="57">
        <v>2012.739</v>
      </c>
      <c r="I609" s="55">
        <v>-14.7</v>
      </c>
      <c r="J609" s="57">
        <v>33</v>
      </c>
      <c r="K609" s="55">
        <v>1.9</v>
      </c>
      <c r="L609" s="55" t="s">
        <v>201</v>
      </c>
      <c r="M609" s="55" t="s">
        <v>1197</v>
      </c>
      <c r="N609" s="55" t="s">
        <v>158</v>
      </c>
      <c r="O609" s="55" t="s">
        <v>1378</v>
      </c>
      <c r="P609" s="55" t="s">
        <v>149</v>
      </c>
    </row>
    <row r="610" spans="1:22" x14ac:dyDescent="0.3">
      <c r="A610" s="55" t="s">
        <v>1076</v>
      </c>
      <c r="B610" s="55" t="s">
        <v>1077</v>
      </c>
      <c r="C610" s="55">
        <v>59270</v>
      </c>
      <c r="D610" s="56" t="s">
        <v>2042</v>
      </c>
      <c r="E610" s="56" t="s">
        <v>2042</v>
      </c>
      <c r="F610" s="55">
        <v>-999</v>
      </c>
      <c r="G610" s="56" t="s">
        <v>2042</v>
      </c>
      <c r="H610" s="57">
        <v>2012.7449999999999</v>
      </c>
      <c r="I610" s="55">
        <v>-8.1999999999999993</v>
      </c>
      <c r="J610" s="57">
        <v>34.1</v>
      </c>
      <c r="K610" s="55">
        <v>1.8</v>
      </c>
      <c r="L610" s="55" t="s">
        <v>2043</v>
      </c>
      <c r="M610" s="55" t="s">
        <v>1184</v>
      </c>
      <c r="N610" s="55" t="s">
        <v>147</v>
      </c>
      <c r="O610" s="55" t="s">
        <v>1081</v>
      </c>
      <c r="P610" s="55" t="s">
        <v>1082</v>
      </c>
    </row>
    <row r="611" spans="1:22" x14ac:dyDescent="0.3">
      <c r="A611" s="55" t="s">
        <v>1076</v>
      </c>
      <c r="B611" s="55" t="s">
        <v>1077</v>
      </c>
      <c r="C611" s="55">
        <v>54559</v>
      </c>
      <c r="D611" s="56" t="s">
        <v>2044</v>
      </c>
      <c r="E611" s="56" t="s">
        <v>2045</v>
      </c>
      <c r="F611" s="55">
        <v>34</v>
      </c>
      <c r="G611" s="56" t="s">
        <v>2046</v>
      </c>
      <c r="H611" s="57">
        <v>2012.857</v>
      </c>
      <c r="I611" s="55">
        <v>-15.6</v>
      </c>
      <c r="J611" s="57">
        <v>33.5</v>
      </c>
      <c r="K611" s="55">
        <v>1.9</v>
      </c>
      <c r="L611" s="55" t="s">
        <v>2047</v>
      </c>
      <c r="M611" s="55" t="s">
        <v>1080</v>
      </c>
      <c r="N611" s="55" t="s">
        <v>158</v>
      </c>
      <c r="O611" s="55" t="s">
        <v>1378</v>
      </c>
      <c r="P611" s="55" t="s">
        <v>149</v>
      </c>
      <c r="U611" s="1">
        <v>900</v>
      </c>
    </row>
    <row r="612" spans="1:22" x14ac:dyDescent="0.3">
      <c r="A612" s="55" t="s">
        <v>1076</v>
      </c>
      <c r="B612" s="55" t="s">
        <v>1077</v>
      </c>
      <c r="C612" s="55">
        <v>56626</v>
      </c>
      <c r="D612" s="56" t="s">
        <v>2048</v>
      </c>
      <c r="E612" s="56" t="s">
        <v>2048</v>
      </c>
      <c r="F612" s="55">
        <v>-999</v>
      </c>
      <c r="G612" s="56" t="s">
        <v>2048</v>
      </c>
      <c r="H612" s="57">
        <v>2012.9110000000001</v>
      </c>
      <c r="I612" s="55">
        <v>-8.3000000000000007</v>
      </c>
      <c r="J612" s="57">
        <v>34</v>
      </c>
      <c r="K612" s="55">
        <v>1.8</v>
      </c>
      <c r="L612" s="55" t="s">
        <v>2049</v>
      </c>
      <c r="M612" s="55" t="s">
        <v>1197</v>
      </c>
      <c r="N612" s="55" t="s">
        <v>147</v>
      </c>
      <c r="O612" s="55" t="s">
        <v>1081</v>
      </c>
      <c r="P612" s="55" t="s">
        <v>1082</v>
      </c>
      <c r="U612" s="1">
        <v>100</v>
      </c>
      <c r="V612" s="50">
        <f>U612/U611</f>
        <v>0.1111111111111111</v>
      </c>
    </row>
    <row r="613" spans="1:22" x14ac:dyDescent="0.3">
      <c r="A613" s="55" t="s">
        <v>1076</v>
      </c>
      <c r="B613" s="55" t="s">
        <v>1077</v>
      </c>
      <c r="C613" s="55">
        <v>56825</v>
      </c>
      <c r="D613" s="56" t="s">
        <v>2050</v>
      </c>
      <c r="E613" s="56" t="s">
        <v>2051</v>
      </c>
      <c r="F613" s="55">
        <v>36</v>
      </c>
      <c r="G613" s="56" t="s">
        <v>2052</v>
      </c>
      <c r="H613" s="57">
        <v>2012.9960000000001</v>
      </c>
      <c r="I613" s="55">
        <v>-15.4</v>
      </c>
      <c r="J613" s="57">
        <v>30.8</v>
      </c>
      <c r="K613" s="55">
        <v>1.9</v>
      </c>
      <c r="L613" s="55" t="s">
        <v>179</v>
      </c>
      <c r="M613" s="55" t="s">
        <v>1197</v>
      </c>
      <c r="N613" s="55" t="s">
        <v>158</v>
      </c>
      <c r="O613" s="55" t="s">
        <v>1378</v>
      </c>
      <c r="P613" s="55" t="s">
        <v>149</v>
      </c>
    </row>
    <row r="614" spans="1:22" x14ac:dyDescent="0.3">
      <c r="A614" s="55" t="s">
        <v>1076</v>
      </c>
      <c r="B614" s="55" t="s">
        <v>1077</v>
      </c>
      <c r="C614" s="55">
        <v>54560</v>
      </c>
      <c r="D614" s="56" t="s">
        <v>2050</v>
      </c>
      <c r="E614" s="56" t="s">
        <v>2051</v>
      </c>
      <c r="F614" s="55">
        <v>36</v>
      </c>
      <c r="G614" s="56" t="s">
        <v>2052</v>
      </c>
      <c r="H614" s="57">
        <v>2012.9960000000001</v>
      </c>
      <c r="I614" s="55">
        <v>-15.4</v>
      </c>
      <c r="J614" s="57">
        <v>37.6</v>
      </c>
      <c r="K614" s="55">
        <v>2</v>
      </c>
      <c r="L614" s="55" t="s">
        <v>2014</v>
      </c>
      <c r="M614" s="55" t="s">
        <v>1080</v>
      </c>
      <c r="N614" s="55" t="s">
        <v>158</v>
      </c>
      <c r="O614" s="55" t="s">
        <v>1378</v>
      </c>
      <c r="P614" s="55" t="s">
        <v>149</v>
      </c>
    </row>
    <row r="615" spans="1:22" x14ac:dyDescent="0.3">
      <c r="A615" s="55" t="s">
        <v>1076</v>
      </c>
      <c r="B615" s="55" t="s">
        <v>1077</v>
      </c>
      <c r="C615" s="55">
        <v>54561</v>
      </c>
      <c r="D615" s="56" t="s">
        <v>2053</v>
      </c>
      <c r="E615" s="56" t="s">
        <v>2054</v>
      </c>
      <c r="F615" s="55">
        <v>15</v>
      </c>
      <c r="G615" s="56" t="s">
        <v>2055</v>
      </c>
      <c r="H615" s="57">
        <v>2013.114</v>
      </c>
      <c r="I615" s="55">
        <v>-14</v>
      </c>
      <c r="J615" s="57">
        <v>31.9</v>
      </c>
      <c r="K615" s="55">
        <v>1.9</v>
      </c>
      <c r="L615" s="55" t="s">
        <v>2056</v>
      </c>
      <c r="M615" s="55" t="s">
        <v>1080</v>
      </c>
      <c r="N615" s="55" t="s">
        <v>158</v>
      </c>
      <c r="O615" s="55" t="s">
        <v>1378</v>
      </c>
      <c r="P615" s="55" t="s">
        <v>149</v>
      </c>
    </row>
    <row r="616" spans="1:22" x14ac:dyDescent="0.3">
      <c r="A616" s="55" t="s">
        <v>1076</v>
      </c>
      <c r="B616" s="55" t="s">
        <v>1077</v>
      </c>
      <c r="C616" s="55">
        <v>59271</v>
      </c>
      <c r="D616" s="56" t="s">
        <v>2057</v>
      </c>
      <c r="E616" s="56" t="s">
        <v>2057</v>
      </c>
      <c r="F616" s="55">
        <v>-999</v>
      </c>
      <c r="G616" s="56" t="s">
        <v>2057</v>
      </c>
      <c r="H616" s="57">
        <v>2013.13</v>
      </c>
      <c r="I616" s="55">
        <v>-8.3000000000000007</v>
      </c>
      <c r="J616" s="57">
        <v>34.799999999999997</v>
      </c>
      <c r="K616" s="55">
        <v>1.8</v>
      </c>
      <c r="L616" s="55" t="s">
        <v>2058</v>
      </c>
      <c r="M616" s="55" t="s">
        <v>1184</v>
      </c>
      <c r="N616" s="55" t="s">
        <v>147</v>
      </c>
      <c r="O616" s="55" t="s">
        <v>1081</v>
      </c>
      <c r="P616" s="55" t="s">
        <v>1082</v>
      </c>
    </row>
    <row r="617" spans="1:22" x14ac:dyDescent="0.3">
      <c r="A617" s="55" t="s">
        <v>1076</v>
      </c>
      <c r="B617" s="55" t="s">
        <v>1077</v>
      </c>
      <c r="C617" s="55">
        <v>59272</v>
      </c>
      <c r="D617" s="56" t="s">
        <v>2059</v>
      </c>
      <c r="E617" s="56" t="s">
        <v>2059</v>
      </c>
      <c r="F617" s="55">
        <v>-999</v>
      </c>
      <c r="G617" s="56" t="s">
        <v>2059</v>
      </c>
      <c r="H617" s="57">
        <v>2013.1659999999999</v>
      </c>
      <c r="I617" s="55">
        <v>-8.3000000000000007</v>
      </c>
      <c r="J617" s="57">
        <v>38.9</v>
      </c>
      <c r="K617" s="55">
        <v>1.8</v>
      </c>
      <c r="L617" s="55" t="s">
        <v>2060</v>
      </c>
      <c r="M617" s="55" t="s">
        <v>1184</v>
      </c>
      <c r="N617" s="55" t="s">
        <v>147</v>
      </c>
      <c r="O617" s="55" t="s">
        <v>1081</v>
      </c>
      <c r="P617" s="55" t="s">
        <v>1082</v>
      </c>
    </row>
    <row r="618" spans="1:22" x14ac:dyDescent="0.3">
      <c r="A618" s="55" t="s">
        <v>1076</v>
      </c>
      <c r="B618" s="55" t="s">
        <v>1077</v>
      </c>
      <c r="C618" s="55">
        <v>54562</v>
      </c>
      <c r="D618" s="56" t="s">
        <v>2061</v>
      </c>
      <c r="E618" s="56" t="s">
        <v>2062</v>
      </c>
      <c r="F618" s="55">
        <v>17</v>
      </c>
      <c r="G618" s="56" t="s">
        <v>2063</v>
      </c>
      <c r="H618" s="57">
        <v>2013.1959999999999</v>
      </c>
      <c r="I618" s="55">
        <v>-14.1</v>
      </c>
      <c r="J618" s="57">
        <v>33.200000000000003</v>
      </c>
      <c r="K618" s="55">
        <v>1.9</v>
      </c>
      <c r="L618" s="55" t="s">
        <v>2064</v>
      </c>
      <c r="M618" s="55" t="s">
        <v>1080</v>
      </c>
      <c r="N618" s="55" t="s">
        <v>158</v>
      </c>
      <c r="O618" s="55" t="s">
        <v>1378</v>
      </c>
      <c r="P618" s="55" t="s">
        <v>149</v>
      </c>
    </row>
    <row r="619" spans="1:22" x14ac:dyDescent="0.3">
      <c r="A619" s="55" t="s">
        <v>1076</v>
      </c>
      <c r="B619" s="55" t="s">
        <v>1077</v>
      </c>
      <c r="C619" s="55">
        <v>59273</v>
      </c>
      <c r="D619" s="56" t="s">
        <v>2065</v>
      </c>
      <c r="E619" s="56" t="s">
        <v>2065</v>
      </c>
      <c r="F619" s="55">
        <v>-999</v>
      </c>
      <c r="G619" s="56" t="s">
        <v>2065</v>
      </c>
      <c r="H619" s="57">
        <v>2013.232</v>
      </c>
      <c r="I619" s="55">
        <v>-8.3000000000000007</v>
      </c>
      <c r="J619" s="57">
        <v>37.6</v>
      </c>
      <c r="K619" s="55">
        <v>1.8</v>
      </c>
      <c r="L619" s="55" t="s">
        <v>2066</v>
      </c>
      <c r="M619" s="55" t="s">
        <v>1184</v>
      </c>
      <c r="N619" s="55" t="s">
        <v>147</v>
      </c>
      <c r="O619" s="55" t="s">
        <v>1081</v>
      </c>
      <c r="P619" s="55" t="s">
        <v>1082</v>
      </c>
    </row>
    <row r="620" spans="1:22" x14ac:dyDescent="0.3">
      <c r="A620" s="55" t="s">
        <v>1076</v>
      </c>
      <c r="B620" s="55" t="s">
        <v>1077</v>
      </c>
      <c r="C620" s="55">
        <v>54563</v>
      </c>
      <c r="D620" s="56" t="s">
        <v>2067</v>
      </c>
      <c r="E620" s="56" t="s">
        <v>2068</v>
      </c>
      <c r="F620" s="55">
        <v>14</v>
      </c>
      <c r="G620" s="56" t="s">
        <v>2069</v>
      </c>
      <c r="H620" s="57">
        <v>2013.289</v>
      </c>
      <c r="I620" s="55">
        <v>-13.8</v>
      </c>
      <c r="J620" s="57">
        <v>31.1</v>
      </c>
      <c r="K620" s="55">
        <v>1.9</v>
      </c>
      <c r="L620" s="55" t="s">
        <v>2070</v>
      </c>
      <c r="M620" s="55" t="s">
        <v>1197</v>
      </c>
      <c r="N620" s="55" t="s">
        <v>158</v>
      </c>
      <c r="O620" s="55" t="s">
        <v>1378</v>
      </c>
      <c r="P620" s="55" t="s">
        <v>149</v>
      </c>
    </row>
    <row r="621" spans="1:22" x14ac:dyDescent="0.3">
      <c r="A621" s="55" t="s">
        <v>1076</v>
      </c>
      <c r="B621" s="55" t="s">
        <v>1077</v>
      </c>
      <c r="C621" s="55">
        <v>54564</v>
      </c>
      <c r="D621" s="56" t="s">
        <v>2071</v>
      </c>
      <c r="E621" s="56" t="s">
        <v>2072</v>
      </c>
      <c r="F621" s="55">
        <v>14</v>
      </c>
      <c r="G621" s="56" t="s">
        <v>2073</v>
      </c>
      <c r="H621" s="57">
        <v>2013.3689999999999</v>
      </c>
      <c r="I621" s="55">
        <v>-13.8</v>
      </c>
      <c r="J621" s="57">
        <v>30.6</v>
      </c>
      <c r="K621" s="55">
        <v>1.9</v>
      </c>
      <c r="L621" s="55" t="s">
        <v>2074</v>
      </c>
      <c r="M621" s="55" t="s">
        <v>1197</v>
      </c>
      <c r="N621" s="55" t="s">
        <v>158</v>
      </c>
      <c r="O621" s="55" t="s">
        <v>1378</v>
      </c>
      <c r="P621" s="55" t="s">
        <v>149</v>
      </c>
    </row>
    <row r="622" spans="1:22" x14ac:dyDescent="0.3">
      <c r="A622" s="55" t="s">
        <v>1076</v>
      </c>
      <c r="B622" s="55" t="s">
        <v>1077</v>
      </c>
      <c r="C622" s="55">
        <v>59274</v>
      </c>
      <c r="D622" s="56" t="s">
        <v>2075</v>
      </c>
      <c r="E622" s="56" t="s">
        <v>2075</v>
      </c>
      <c r="F622" s="55">
        <v>-999</v>
      </c>
      <c r="G622" s="56" t="s">
        <v>2075</v>
      </c>
      <c r="H622" s="57">
        <v>2013.38</v>
      </c>
      <c r="I622" s="55">
        <v>-8.3000000000000007</v>
      </c>
      <c r="J622" s="57">
        <v>31.3</v>
      </c>
      <c r="K622" s="55">
        <v>1.7</v>
      </c>
      <c r="L622" s="55" t="s">
        <v>2076</v>
      </c>
      <c r="M622" s="55" t="s">
        <v>1184</v>
      </c>
      <c r="N622" s="55" t="s">
        <v>147</v>
      </c>
      <c r="O622" s="55" t="s">
        <v>1081</v>
      </c>
      <c r="P622" s="55" t="s">
        <v>1082</v>
      </c>
    </row>
    <row r="623" spans="1:22" x14ac:dyDescent="0.3">
      <c r="A623" s="55" t="s">
        <v>1076</v>
      </c>
      <c r="B623" s="55" t="s">
        <v>1077</v>
      </c>
      <c r="C623" s="55">
        <v>56822</v>
      </c>
      <c r="D623" s="56" t="s">
        <v>2077</v>
      </c>
      <c r="E623" s="56" t="s">
        <v>2078</v>
      </c>
      <c r="F623" s="55">
        <v>29</v>
      </c>
      <c r="G623" s="56" t="s">
        <v>2079</v>
      </c>
      <c r="H623" s="57">
        <v>2013.4670000000001</v>
      </c>
      <c r="I623" s="55">
        <v>-16.100000000000001</v>
      </c>
      <c r="J623" s="57">
        <v>32.799999999999997</v>
      </c>
      <c r="K623" s="55">
        <v>1.9</v>
      </c>
      <c r="L623" s="55" t="s">
        <v>2080</v>
      </c>
      <c r="M623" s="55" t="s">
        <v>1197</v>
      </c>
      <c r="N623" s="55" t="s">
        <v>158</v>
      </c>
      <c r="O623" s="55" t="s">
        <v>1378</v>
      </c>
      <c r="P623" s="55" t="s">
        <v>149</v>
      </c>
    </row>
    <row r="624" spans="1:22" x14ac:dyDescent="0.3">
      <c r="A624" s="55" t="s">
        <v>1076</v>
      </c>
      <c r="B624" s="55" t="s">
        <v>1077</v>
      </c>
      <c r="C624" s="55">
        <v>59275</v>
      </c>
      <c r="D624" s="56" t="s">
        <v>2081</v>
      </c>
      <c r="E624" s="56" t="s">
        <v>2081</v>
      </c>
      <c r="F624" s="55">
        <v>-999</v>
      </c>
      <c r="G624" s="56" t="s">
        <v>2081</v>
      </c>
      <c r="H624" s="57">
        <v>2013.489</v>
      </c>
      <c r="I624" s="55">
        <v>-8.3000000000000007</v>
      </c>
      <c r="J624" s="57">
        <v>34.200000000000003</v>
      </c>
      <c r="K624" s="55">
        <v>1.7</v>
      </c>
      <c r="L624" s="55" t="s">
        <v>2082</v>
      </c>
      <c r="M624" s="55" t="s">
        <v>1810</v>
      </c>
      <c r="N624" s="55" t="s">
        <v>147</v>
      </c>
      <c r="O624" s="55" t="s">
        <v>1081</v>
      </c>
      <c r="P624" s="55" t="s">
        <v>1082</v>
      </c>
    </row>
    <row r="625" spans="1:16" x14ac:dyDescent="0.3">
      <c r="A625" s="55" t="s">
        <v>1076</v>
      </c>
      <c r="B625" s="55" t="s">
        <v>1077</v>
      </c>
      <c r="C625" s="55">
        <v>56827</v>
      </c>
      <c r="D625" s="56" t="s">
        <v>2083</v>
      </c>
      <c r="E625" s="56" t="s">
        <v>2084</v>
      </c>
      <c r="F625" s="55">
        <v>11</v>
      </c>
      <c r="G625" s="56" t="s">
        <v>2085</v>
      </c>
      <c r="H625" s="57">
        <v>2013.6559999999999</v>
      </c>
      <c r="I625" s="55">
        <v>-15.3</v>
      </c>
      <c r="J625" s="57">
        <v>27.9</v>
      </c>
      <c r="K625" s="55">
        <v>1.9</v>
      </c>
      <c r="L625" s="55" t="s">
        <v>2086</v>
      </c>
      <c r="M625" s="55" t="s">
        <v>1197</v>
      </c>
      <c r="N625" s="55" t="s">
        <v>158</v>
      </c>
      <c r="O625" s="55" t="s">
        <v>1378</v>
      </c>
      <c r="P625" s="55" t="s">
        <v>149</v>
      </c>
    </row>
    <row r="626" spans="1:16" x14ac:dyDescent="0.3">
      <c r="A626" s="55" t="s">
        <v>1076</v>
      </c>
      <c r="B626" s="55" t="s">
        <v>1077</v>
      </c>
      <c r="C626" s="55">
        <v>56828</v>
      </c>
      <c r="D626" s="56" t="s">
        <v>2087</v>
      </c>
      <c r="E626" s="56" t="s">
        <v>2088</v>
      </c>
      <c r="F626" s="55">
        <v>15</v>
      </c>
      <c r="G626" s="56" t="s">
        <v>2089</v>
      </c>
      <c r="H626" s="57">
        <v>2013.73</v>
      </c>
      <c r="I626" s="55">
        <v>-15.1</v>
      </c>
      <c r="J626" s="57">
        <v>31.3</v>
      </c>
      <c r="K626" s="55">
        <v>1.9</v>
      </c>
      <c r="L626" s="55" t="s">
        <v>2090</v>
      </c>
      <c r="M626" s="55" t="s">
        <v>1197</v>
      </c>
      <c r="N626" s="55" t="s">
        <v>158</v>
      </c>
      <c r="O626" s="55" t="s">
        <v>1378</v>
      </c>
      <c r="P626" s="55" t="s">
        <v>149</v>
      </c>
    </row>
    <row r="627" spans="1:16" x14ac:dyDescent="0.3">
      <c r="A627" s="55" t="s">
        <v>1076</v>
      </c>
      <c r="B627" s="55" t="s">
        <v>1077</v>
      </c>
      <c r="C627" s="55">
        <v>59276</v>
      </c>
      <c r="D627" s="56" t="s">
        <v>2091</v>
      </c>
      <c r="E627" s="56" t="s">
        <v>2091</v>
      </c>
      <c r="F627" s="55">
        <v>-999</v>
      </c>
      <c r="G627" s="56" t="s">
        <v>2091</v>
      </c>
      <c r="H627" s="57">
        <v>2013.7380000000001</v>
      </c>
      <c r="I627" s="55">
        <v>-8.4</v>
      </c>
      <c r="J627" s="57">
        <v>29.4</v>
      </c>
      <c r="K627" s="55">
        <v>1.7</v>
      </c>
      <c r="L627" s="55" t="s">
        <v>2092</v>
      </c>
      <c r="M627" s="55" t="s">
        <v>1184</v>
      </c>
      <c r="N627" s="55" t="s">
        <v>147</v>
      </c>
      <c r="O627" s="55" t="s">
        <v>1081</v>
      </c>
      <c r="P627" s="55" t="s">
        <v>1082</v>
      </c>
    </row>
    <row r="628" spans="1:16" x14ac:dyDescent="0.3">
      <c r="A628" s="55" t="s">
        <v>1076</v>
      </c>
      <c r="B628" s="55" t="s">
        <v>1077</v>
      </c>
      <c r="C628" s="55">
        <v>60912</v>
      </c>
      <c r="D628" s="56" t="s">
        <v>2093</v>
      </c>
      <c r="E628" s="56" t="s">
        <v>2093</v>
      </c>
      <c r="F628" s="55">
        <v>-999</v>
      </c>
      <c r="G628" s="56" t="s">
        <v>2093</v>
      </c>
      <c r="H628" s="57">
        <v>2013.758</v>
      </c>
      <c r="I628" s="55">
        <v>-8.6</v>
      </c>
      <c r="J628" s="57">
        <v>31.1</v>
      </c>
      <c r="K628" s="55">
        <v>0.2</v>
      </c>
      <c r="L628" s="55" t="s">
        <v>2094</v>
      </c>
      <c r="M628" s="55" t="s">
        <v>2095</v>
      </c>
      <c r="N628" s="55" t="s">
        <v>147</v>
      </c>
      <c r="O628" s="55" t="s">
        <v>2096</v>
      </c>
      <c r="P628" s="55" t="s">
        <v>1082</v>
      </c>
    </row>
    <row r="629" spans="1:16" x14ac:dyDescent="0.3">
      <c r="A629" s="55" t="s">
        <v>1076</v>
      </c>
      <c r="B629" s="55" t="s">
        <v>1077</v>
      </c>
      <c r="C629" s="55">
        <v>56829</v>
      </c>
      <c r="D629" s="56" t="s">
        <v>2097</v>
      </c>
      <c r="E629" s="56" t="s">
        <v>2098</v>
      </c>
      <c r="F629" s="55">
        <v>28</v>
      </c>
      <c r="G629" s="56" t="s">
        <v>2099</v>
      </c>
      <c r="H629" s="57">
        <v>2013.8320000000001</v>
      </c>
      <c r="I629" s="55">
        <v>-13.5</v>
      </c>
      <c r="J629" s="57">
        <v>28.2</v>
      </c>
      <c r="K629" s="55">
        <v>1.9</v>
      </c>
      <c r="L629" s="55" t="s">
        <v>2100</v>
      </c>
      <c r="M629" s="55" t="s">
        <v>1197</v>
      </c>
      <c r="N629" s="55" t="s">
        <v>158</v>
      </c>
      <c r="O629" s="55" t="s">
        <v>1378</v>
      </c>
      <c r="P629" s="55" t="s">
        <v>149</v>
      </c>
    </row>
    <row r="630" spans="1:16" x14ac:dyDescent="0.3">
      <c r="A630" s="55" t="s">
        <v>1076</v>
      </c>
      <c r="B630" s="55" t="s">
        <v>1077</v>
      </c>
      <c r="C630" s="55">
        <v>56830</v>
      </c>
      <c r="D630" s="56" t="s">
        <v>2101</v>
      </c>
      <c r="E630" s="56" t="s">
        <v>2102</v>
      </c>
      <c r="F630" s="55">
        <v>15</v>
      </c>
      <c r="G630" s="56" t="s">
        <v>2103</v>
      </c>
      <c r="H630" s="57">
        <v>2013.925</v>
      </c>
      <c r="I630" s="55">
        <v>-13.3</v>
      </c>
      <c r="J630" s="57">
        <v>29.6</v>
      </c>
      <c r="K630" s="55">
        <v>1.9</v>
      </c>
      <c r="L630" s="55" t="s">
        <v>2104</v>
      </c>
      <c r="M630" s="55" t="s">
        <v>1197</v>
      </c>
      <c r="N630" s="55" t="s">
        <v>158</v>
      </c>
      <c r="O630" s="55" t="s">
        <v>1378</v>
      </c>
      <c r="P630" s="55" t="s">
        <v>149</v>
      </c>
    </row>
    <row r="631" spans="1:16" x14ac:dyDescent="0.3">
      <c r="A631" s="55" t="s">
        <v>1076</v>
      </c>
      <c r="B631" s="55" t="s">
        <v>1077</v>
      </c>
      <c r="C631" s="55">
        <v>56831</v>
      </c>
      <c r="D631" s="56" t="s">
        <v>2105</v>
      </c>
      <c r="E631" s="56" t="s">
        <v>2106</v>
      </c>
      <c r="F631" s="55">
        <v>21</v>
      </c>
      <c r="G631" s="56" t="s">
        <v>2107</v>
      </c>
      <c r="H631" s="57">
        <v>2014.0429999999999</v>
      </c>
      <c r="I631" s="55">
        <v>-13.1</v>
      </c>
      <c r="J631" s="57">
        <v>25</v>
      </c>
      <c r="K631" s="55">
        <v>1.9</v>
      </c>
      <c r="L631" s="55" t="s">
        <v>2108</v>
      </c>
      <c r="M631" s="55" t="s">
        <v>1197</v>
      </c>
      <c r="N631" s="55" t="s">
        <v>158</v>
      </c>
      <c r="O631" s="55" t="s">
        <v>1378</v>
      </c>
      <c r="P631" s="55" t="s">
        <v>149</v>
      </c>
    </row>
    <row r="632" spans="1:16" x14ac:dyDescent="0.3">
      <c r="A632" s="55" t="s">
        <v>1076</v>
      </c>
      <c r="B632" s="55" t="s">
        <v>1077</v>
      </c>
      <c r="C632" s="55">
        <v>56820</v>
      </c>
      <c r="D632" s="56" t="s">
        <v>2109</v>
      </c>
      <c r="E632" s="56" t="s">
        <v>2110</v>
      </c>
      <c r="F632" s="55">
        <v>-999</v>
      </c>
      <c r="G632" s="56" t="s">
        <v>2111</v>
      </c>
      <c r="H632" s="57">
        <v>2014.2260000000001</v>
      </c>
      <c r="I632" s="55">
        <v>-12.3</v>
      </c>
      <c r="J632" s="57">
        <v>29.1</v>
      </c>
      <c r="K632" s="55">
        <v>1.8</v>
      </c>
      <c r="L632" s="55" t="s">
        <v>2112</v>
      </c>
      <c r="M632" s="55" t="s">
        <v>1184</v>
      </c>
      <c r="N632" s="55" t="s">
        <v>147</v>
      </c>
      <c r="O632" s="55" t="s">
        <v>1378</v>
      </c>
      <c r="P632" s="55" t="s">
        <v>2113</v>
      </c>
    </row>
    <row r="633" spans="1:16" x14ac:dyDescent="0.3">
      <c r="A633" s="55" t="s">
        <v>1076</v>
      </c>
      <c r="B633" s="55" t="s">
        <v>1077</v>
      </c>
      <c r="C633" s="55">
        <v>56833</v>
      </c>
      <c r="D633" s="56" t="s">
        <v>2109</v>
      </c>
      <c r="E633" s="56" t="s">
        <v>2110</v>
      </c>
      <c r="F633" s="55">
        <v>14</v>
      </c>
      <c r="G633" s="56" t="s">
        <v>2111</v>
      </c>
      <c r="H633" s="57">
        <v>2014.2260000000001</v>
      </c>
      <c r="I633" s="55">
        <v>-13.9</v>
      </c>
      <c r="J633" s="57">
        <v>29.1</v>
      </c>
      <c r="K633" s="55">
        <v>1.9</v>
      </c>
      <c r="L633" s="55" t="s">
        <v>2114</v>
      </c>
      <c r="M633" s="55" t="s">
        <v>1197</v>
      </c>
      <c r="N633" s="55" t="s">
        <v>158</v>
      </c>
      <c r="O633" s="55" t="s">
        <v>1378</v>
      </c>
      <c r="P633" s="55" t="s">
        <v>149</v>
      </c>
    </row>
    <row r="634" spans="1:16" x14ac:dyDescent="0.3">
      <c r="A634" s="55" t="s">
        <v>1076</v>
      </c>
      <c r="B634" s="55" t="s">
        <v>1077</v>
      </c>
      <c r="C634" s="55">
        <v>56823</v>
      </c>
      <c r="D634" s="56" t="s">
        <v>2110</v>
      </c>
      <c r="E634" s="56" t="s">
        <v>2115</v>
      </c>
      <c r="F634" s="55">
        <v>15</v>
      </c>
      <c r="G634" s="56" t="s">
        <v>2116</v>
      </c>
      <c r="H634" s="57">
        <v>2014.2639999999999</v>
      </c>
      <c r="I634" s="55">
        <v>-13.1</v>
      </c>
      <c r="J634" s="57">
        <v>24.4</v>
      </c>
      <c r="K634" s="55">
        <v>1.9</v>
      </c>
      <c r="L634" s="55" t="s">
        <v>2117</v>
      </c>
      <c r="M634" s="55" t="s">
        <v>1197</v>
      </c>
      <c r="N634" s="55" t="s">
        <v>158</v>
      </c>
      <c r="O634" s="55" t="s">
        <v>1378</v>
      </c>
      <c r="P634" s="55" t="s">
        <v>149</v>
      </c>
    </row>
    <row r="635" spans="1:16" x14ac:dyDescent="0.3">
      <c r="A635" s="55" t="s">
        <v>1076</v>
      </c>
      <c r="B635" s="55" t="s">
        <v>1077</v>
      </c>
      <c r="C635" s="55">
        <v>56821</v>
      </c>
      <c r="D635" s="56" t="s">
        <v>2110</v>
      </c>
      <c r="E635" s="56" t="s">
        <v>2115</v>
      </c>
      <c r="F635" s="55">
        <v>-999</v>
      </c>
      <c r="G635" s="56" t="s">
        <v>2116</v>
      </c>
      <c r="H635" s="57">
        <v>2014.2639999999999</v>
      </c>
      <c r="I635" s="55">
        <v>-11.5</v>
      </c>
      <c r="J635" s="57">
        <v>30.6</v>
      </c>
      <c r="K635" s="55">
        <v>1.9</v>
      </c>
      <c r="L635" s="55" t="s">
        <v>2118</v>
      </c>
      <c r="M635" s="55" t="s">
        <v>1197</v>
      </c>
      <c r="N635" s="55" t="s">
        <v>147</v>
      </c>
      <c r="O635" s="55" t="s">
        <v>1378</v>
      </c>
      <c r="P635" s="55" t="s">
        <v>2113</v>
      </c>
    </row>
    <row r="636" spans="1:16" x14ac:dyDescent="0.3">
      <c r="A636" s="55" t="s">
        <v>1076</v>
      </c>
      <c r="B636" s="55" t="s">
        <v>1077</v>
      </c>
      <c r="C636" s="55">
        <v>56824</v>
      </c>
      <c r="D636" s="56" t="s">
        <v>2115</v>
      </c>
      <c r="E636" s="56" t="s">
        <v>2119</v>
      </c>
      <c r="F636" s="55">
        <v>21</v>
      </c>
      <c r="G636" s="56" t="s">
        <v>2120</v>
      </c>
      <c r="H636" s="57">
        <v>2014.3140000000001</v>
      </c>
      <c r="I636" s="55">
        <v>-13.4</v>
      </c>
      <c r="J636" s="57">
        <v>26</v>
      </c>
      <c r="K636" s="55">
        <v>1.9</v>
      </c>
      <c r="L636" s="55" t="s">
        <v>2121</v>
      </c>
      <c r="M636" s="55" t="s">
        <v>1197</v>
      </c>
      <c r="N636" s="55" t="s">
        <v>158</v>
      </c>
      <c r="O636" s="55" t="s">
        <v>1378</v>
      </c>
      <c r="P636" s="55" t="s">
        <v>149</v>
      </c>
    </row>
    <row r="637" spans="1:16" x14ac:dyDescent="0.3">
      <c r="A637" s="55" t="s">
        <v>1076</v>
      </c>
      <c r="B637" s="55" t="s">
        <v>1077</v>
      </c>
      <c r="C637" s="55">
        <v>59290</v>
      </c>
      <c r="D637" s="56" t="s">
        <v>2122</v>
      </c>
      <c r="E637" s="56" t="s">
        <v>2123</v>
      </c>
      <c r="F637" s="55">
        <v>24</v>
      </c>
      <c r="G637" s="56" t="s">
        <v>2124</v>
      </c>
      <c r="H637" s="57">
        <v>2014.412</v>
      </c>
      <c r="I637" s="55">
        <v>-13.5</v>
      </c>
      <c r="J637" s="57">
        <v>24.3</v>
      </c>
      <c r="K637" s="55">
        <v>1.8</v>
      </c>
      <c r="L637" s="55" t="s">
        <v>2125</v>
      </c>
      <c r="M637" s="55" t="s">
        <v>1184</v>
      </c>
      <c r="N637" s="55" t="s">
        <v>147</v>
      </c>
      <c r="O637" s="55" t="s">
        <v>1378</v>
      </c>
      <c r="P637" s="55" t="s">
        <v>149</v>
      </c>
    </row>
    <row r="638" spans="1:16" x14ac:dyDescent="0.3">
      <c r="A638" s="55" t="s">
        <v>1076</v>
      </c>
      <c r="B638" s="55" t="s">
        <v>1077</v>
      </c>
      <c r="C638" s="55">
        <v>59291</v>
      </c>
      <c r="D638" s="56" t="s">
        <v>2126</v>
      </c>
      <c r="E638" s="56" t="s">
        <v>2127</v>
      </c>
      <c r="F638" s="55">
        <v>14</v>
      </c>
      <c r="G638" s="56" t="s">
        <v>2128</v>
      </c>
      <c r="H638" s="57">
        <v>2014.5550000000001</v>
      </c>
      <c r="I638" s="55">
        <v>-13.4</v>
      </c>
      <c r="J638" s="57">
        <v>23.2</v>
      </c>
      <c r="K638" s="55">
        <v>1.7</v>
      </c>
      <c r="L638" s="55" t="s">
        <v>2129</v>
      </c>
      <c r="M638" s="55" t="s">
        <v>1184</v>
      </c>
      <c r="N638" s="55" t="s">
        <v>147</v>
      </c>
      <c r="O638" s="55" t="s">
        <v>1378</v>
      </c>
      <c r="P638" s="55" t="s">
        <v>149</v>
      </c>
    </row>
    <row r="639" spans="1:16" x14ac:dyDescent="0.3">
      <c r="A639" s="55" t="s">
        <v>1076</v>
      </c>
      <c r="B639" s="55" t="s">
        <v>1077</v>
      </c>
      <c r="C639" s="55">
        <v>59292</v>
      </c>
      <c r="D639" s="56" t="s">
        <v>2130</v>
      </c>
      <c r="E639" s="56" t="s">
        <v>2131</v>
      </c>
      <c r="F639" s="55">
        <v>18</v>
      </c>
      <c r="G639" s="56" t="s">
        <v>2132</v>
      </c>
      <c r="H639" s="57">
        <v>2014.653</v>
      </c>
      <c r="I639" s="55">
        <v>-13.2</v>
      </c>
      <c r="J639" s="57">
        <v>24.7</v>
      </c>
      <c r="K639" s="55">
        <v>1.7</v>
      </c>
      <c r="L639" s="55" t="s">
        <v>2133</v>
      </c>
      <c r="M639" s="55" t="s">
        <v>1810</v>
      </c>
      <c r="N639" s="55" t="s">
        <v>147</v>
      </c>
      <c r="O639" s="55" t="s">
        <v>1378</v>
      </c>
      <c r="P639" s="55" t="s">
        <v>149</v>
      </c>
    </row>
    <row r="640" spans="1:16" x14ac:dyDescent="0.3">
      <c r="A640" s="55" t="s">
        <v>1076</v>
      </c>
      <c r="B640" s="55" t="s">
        <v>1077</v>
      </c>
      <c r="C640" s="55">
        <v>59293</v>
      </c>
      <c r="D640" s="56" t="s">
        <v>2134</v>
      </c>
      <c r="E640" s="56" t="s">
        <v>2135</v>
      </c>
      <c r="F640" s="55">
        <v>23</v>
      </c>
      <c r="G640" s="56" t="s">
        <v>2136</v>
      </c>
      <c r="H640" s="57">
        <v>2014.7550000000001</v>
      </c>
      <c r="I640" s="55">
        <v>-13.4</v>
      </c>
      <c r="J640" s="57">
        <v>27.4</v>
      </c>
      <c r="K640" s="55">
        <v>1.8</v>
      </c>
      <c r="L640" s="55" t="s">
        <v>2137</v>
      </c>
      <c r="M640" s="55" t="s">
        <v>1184</v>
      </c>
      <c r="N640" s="55" t="s">
        <v>147</v>
      </c>
      <c r="O640" s="55" t="s">
        <v>1378</v>
      </c>
      <c r="P640" s="55" t="s">
        <v>149</v>
      </c>
    </row>
    <row r="641" spans="1:16" x14ac:dyDescent="0.3">
      <c r="A641" s="55" t="s">
        <v>1076</v>
      </c>
      <c r="B641" s="55" t="s">
        <v>1077</v>
      </c>
      <c r="C641" s="55">
        <v>59294</v>
      </c>
      <c r="D641" s="56" t="s">
        <v>2138</v>
      </c>
      <c r="E641" s="56" t="s">
        <v>2139</v>
      </c>
      <c r="F641" s="55">
        <v>18</v>
      </c>
      <c r="G641" s="56" t="s">
        <v>2140</v>
      </c>
      <c r="H641" s="57">
        <v>2014.856</v>
      </c>
      <c r="I641" s="55">
        <v>-13.3</v>
      </c>
      <c r="J641" s="68">
        <v>24.4</v>
      </c>
      <c r="K641" s="55">
        <v>1.7</v>
      </c>
      <c r="L641" s="55" t="s">
        <v>2117</v>
      </c>
      <c r="M641" s="55" t="s">
        <v>1184</v>
      </c>
      <c r="N641" s="55" t="s">
        <v>147</v>
      </c>
      <c r="O641" s="55" t="s">
        <v>1378</v>
      </c>
      <c r="P641" s="55" t="s">
        <v>149</v>
      </c>
    </row>
    <row r="642" spans="1:16" x14ac:dyDescent="0.3">
      <c r="A642" s="55" t="s">
        <v>1076</v>
      </c>
      <c r="B642" s="55" t="s">
        <v>1077</v>
      </c>
      <c r="C642" s="55">
        <v>59295</v>
      </c>
      <c r="D642" s="56" t="s">
        <v>2141</v>
      </c>
      <c r="E642" s="56" t="s">
        <v>2142</v>
      </c>
      <c r="F642" s="55">
        <v>12</v>
      </c>
      <c r="G642" s="56" t="s">
        <v>2143</v>
      </c>
      <c r="H642" s="57">
        <v>2014.9380000000001</v>
      </c>
      <c r="I642" s="55">
        <v>-12.9</v>
      </c>
      <c r="J642" s="68">
        <v>23.2</v>
      </c>
      <c r="K642" s="55">
        <v>1.7</v>
      </c>
      <c r="L642" s="55" t="s">
        <v>2129</v>
      </c>
      <c r="M642" s="55" t="s">
        <v>1184</v>
      </c>
      <c r="N642" s="55" t="s">
        <v>147</v>
      </c>
      <c r="O642" s="55" t="s">
        <v>1378</v>
      </c>
      <c r="P642" s="55" t="s">
        <v>149</v>
      </c>
    </row>
    <row r="643" spans="1:16" x14ac:dyDescent="0.3">
      <c r="A643" s="55" t="s">
        <v>1076</v>
      </c>
      <c r="B643" s="55" t="s">
        <v>1077</v>
      </c>
      <c r="C643" s="55">
        <v>59298</v>
      </c>
      <c r="D643" s="56" t="s">
        <v>2142</v>
      </c>
      <c r="E643" s="56" t="s">
        <v>2142</v>
      </c>
      <c r="F643" s="55">
        <v>-999</v>
      </c>
      <c r="G643" s="56" t="s">
        <v>2142</v>
      </c>
      <c r="H643" s="57">
        <v>2014.9549999999999</v>
      </c>
      <c r="I643" s="55">
        <v>-8.4</v>
      </c>
      <c r="J643" s="68">
        <v>26</v>
      </c>
      <c r="K643" s="55">
        <v>1.8</v>
      </c>
      <c r="L643" s="55" t="s">
        <v>2144</v>
      </c>
      <c r="M643" s="55" t="s">
        <v>1197</v>
      </c>
      <c r="N643" s="55" t="s">
        <v>147</v>
      </c>
      <c r="O643" s="55" t="s">
        <v>1081</v>
      </c>
      <c r="P643" s="55" t="s">
        <v>1082</v>
      </c>
    </row>
    <row r="644" spans="1:16" x14ac:dyDescent="0.3">
      <c r="A644" s="55" t="s">
        <v>1076</v>
      </c>
      <c r="B644" s="55" t="s">
        <v>1077</v>
      </c>
      <c r="C644" s="55">
        <v>59827</v>
      </c>
      <c r="D644" s="56" t="s">
        <v>2145</v>
      </c>
      <c r="E644" s="56" t="s">
        <v>2146</v>
      </c>
      <c r="F644" s="55">
        <v>-999</v>
      </c>
      <c r="G644" s="56" t="s">
        <v>2147</v>
      </c>
      <c r="H644" s="57">
        <v>2015.5740000000001</v>
      </c>
      <c r="I644" s="55">
        <v>-14.4</v>
      </c>
      <c r="J644" s="68">
        <v>19.100000000000001</v>
      </c>
      <c r="K644" s="55">
        <v>1.8</v>
      </c>
      <c r="L644" s="55" t="s">
        <v>2148</v>
      </c>
      <c r="M644" s="55" t="s">
        <v>1184</v>
      </c>
      <c r="N644" s="55" t="s">
        <v>147</v>
      </c>
      <c r="O644" s="55" t="s">
        <v>1378</v>
      </c>
      <c r="P644" s="55" t="s">
        <v>149</v>
      </c>
    </row>
    <row r="645" spans="1:16" x14ac:dyDescent="0.3">
      <c r="A645" s="55" t="s">
        <v>1076</v>
      </c>
      <c r="B645" s="55" t="s">
        <v>1077</v>
      </c>
      <c r="C645" s="55">
        <v>59826</v>
      </c>
      <c r="D645" s="56" t="s">
        <v>2145</v>
      </c>
      <c r="E645" s="56" t="s">
        <v>2146</v>
      </c>
      <c r="F645" s="55">
        <v>14</v>
      </c>
      <c r="G645" s="56" t="s">
        <v>2147</v>
      </c>
      <c r="H645" s="57">
        <v>2015.5740000000001</v>
      </c>
      <c r="I645" s="55">
        <v>-13.2</v>
      </c>
      <c r="J645" s="68">
        <v>19.5</v>
      </c>
      <c r="K645" s="55">
        <v>1.8</v>
      </c>
      <c r="L645" s="55" t="s">
        <v>2149</v>
      </c>
      <c r="M645" s="55" t="s">
        <v>1197</v>
      </c>
      <c r="N645" s="55" t="s">
        <v>147</v>
      </c>
      <c r="O645" s="55" t="s">
        <v>1378</v>
      </c>
      <c r="P645" s="55" t="s">
        <v>149</v>
      </c>
    </row>
    <row r="647" spans="1:16" x14ac:dyDescent="0.3">
      <c r="J647" s="38">
        <f>AVERAGE(J641:J645)</f>
        <v>22.439999999999998</v>
      </c>
    </row>
  </sheetData>
  <hyperlinks>
    <hyperlink ref="A1" r:id="rId1"/>
  </hyperlinks>
  <pageMargins left="0.25" right="0.25" top="0.75" bottom="0.75" header="0.3" footer="0.3"/>
  <pageSetup paperSize="9" orientation="landscape" useFirstPageNumber="1" horizontalDpi="300" verticalDpi="300" r:id="rId2"/>
  <headerFooter>
    <oddHeader>&amp;C&amp;"Times New Roman,Normal"&amp;12&amp;A</oddHeader>
    <oddFooter>&amp;C&amp;"Times New Roman,Normal"&amp;12Page &amp;P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2BED"/>
  </sheetPr>
  <dimension ref="A1:IW367"/>
  <sheetViews>
    <sheetView tabSelected="1" zoomScale="60" zoomScaleNormal="60" workbookViewId="0">
      <pane ySplit="432" topLeftCell="A53" activePane="bottomLeft"/>
      <selection pane="bottomLeft" activeCell="AB62" sqref="AB62"/>
    </sheetView>
  </sheetViews>
  <sheetFormatPr baseColWidth="10" defaultColWidth="8.88671875" defaultRowHeight="14.4" x14ac:dyDescent="0.3"/>
  <cols>
    <col min="1" max="1" width="10.109375" style="1" customWidth="1"/>
    <col min="2" max="2" width="11.109375" style="1" customWidth="1"/>
    <col min="3" max="5" width="5.5546875" style="1" customWidth="1"/>
    <col min="6" max="8" width="5.88671875" style="1" customWidth="1"/>
    <col min="9" max="9" width="17.6640625" style="1" customWidth="1"/>
    <col min="10" max="12" width="11.6640625" style="1" customWidth="1"/>
    <col min="13" max="257" width="9.6640625" style="1" customWidth="1"/>
    <col min="258" max="1025" width="9.6640625" customWidth="1"/>
  </cols>
  <sheetData>
    <row r="1" spans="1:12" ht="22.8" x14ac:dyDescent="0.4">
      <c r="A1" s="191" t="s">
        <v>2167</v>
      </c>
    </row>
    <row r="2" spans="1:12" x14ac:dyDescent="0.3">
      <c r="C2" s="140"/>
      <c r="D2" s="140" t="s">
        <v>2168</v>
      </c>
      <c r="E2" s="140"/>
      <c r="F2" s="140"/>
      <c r="G2" s="140" t="s">
        <v>2169</v>
      </c>
      <c r="H2" s="140"/>
    </row>
    <row r="3" spans="1:12" x14ac:dyDescent="0.3">
      <c r="A3" s="1" t="s">
        <v>2170</v>
      </c>
      <c r="B3" s="1" t="s">
        <v>2171</v>
      </c>
      <c r="C3" s="140" t="s">
        <v>2172</v>
      </c>
      <c r="D3" s="140" t="s">
        <v>2173</v>
      </c>
      <c r="E3" s="141" t="s">
        <v>2174</v>
      </c>
      <c r="F3" s="140" t="s">
        <v>2172</v>
      </c>
      <c r="G3" s="140" t="s">
        <v>2173</v>
      </c>
      <c r="H3" s="140" t="s">
        <v>2175</v>
      </c>
      <c r="I3" s="142" t="s">
        <v>2176</v>
      </c>
      <c r="J3" s="142" t="s">
        <v>2177</v>
      </c>
      <c r="K3" s="142" t="s">
        <v>2178</v>
      </c>
      <c r="L3" s="55" t="s">
        <v>2179</v>
      </c>
    </row>
    <row r="4" spans="1:12" x14ac:dyDescent="0.3">
      <c r="A4" s="1" t="s">
        <v>2180</v>
      </c>
      <c r="B4" s="1" t="s">
        <v>2181</v>
      </c>
      <c r="C4" s="1">
        <v>10</v>
      </c>
      <c r="D4" s="1">
        <v>2</v>
      </c>
      <c r="E4" s="143" t="s">
        <v>2182</v>
      </c>
      <c r="F4" s="1">
        <v>13</v>
      </c>
      <c r="G4" s="1">
        <v>2</v>
      </c>
      <c r="H4" s="1">
        <v>59</v>
      </c>
      <c r="I4" s="144">
        <f t="shared" ref="I4:I67" si="0">1900+H4+G4/13+F4/360</f>
        <v>1959.1899572649572</v>
      </c>
      <c r="J4" s="145">
        <v>-26.35</v>
      </c>
      <c r="K4" s="145">
        <v>173</v>
      </c>
      <c r="L4" s="55" t="s">
        <v>2183</v>
      </c>
    </row>
    <row r="5" spans="1:12" x14ac:dyDescent="0.3">
      <c r="A5" s="1" t="s">
        <v>2184</v>
      </c>
      <c r="B5" s="1" t="s">
        <v>2185</v>
      </c>
      <c r="C5" s="1">
        <v>20</v>
      </c>
      <c r="D5" s="1">
        <v>2</v>
      </c>
      <c r="E5" s="143" t="s">
        <v>2182</v>
      </c>
      <c r="F5" s="1">
        <v>23</v>
      </c>
      <c r="G5" s="1">
        <v>2</v>
      </c>
      <c r="H5" s="1">
        <v>59</v>
      </c>
      <c r="I5" s="144">
        <f t="shared" si="0"/>
        <v>1959.2177350427351</v>
      </c>
      <c r="J5" s="145">
        <v>-22.9</v>
      </c>
      <c r="K5" s="145">
        <v>188</v>
      </c>
      <c r="L5" s="55" t="s">
        <v>2183</v>
      </c>
    </row>
    <row r="6" spans="1:12" x14ac:dyDescent="0.3">
      <c r="A6" s="1" t="s">
        <v>2186</v>
      </c>
      <c r="B6" s="1" t="s">
        <v>2187</v>
      </c>
      <c r="C6" s="1">
        <v>4</v>
      </c>
      <c r="D6" s="1">
        <v>3</v>
      </c>
      <c r="E6" s="143" t="s">
        <v>2182</v>
      </c>
      <c r="F6" s="1">
        <v>7</v>
      </c>
      <c r="G6" s="1">
        <v>3</v>
      </c>
      <c r="H6" s="1">
        <v>59</v>
      </c>
      <c r="I6" s="144">
        <f t="shared" si="0"/>
        <v>1959.2502136752137</v>
      </c>
      <c r="J6" s="145">
        <v>-24.1</v>
      </c>
      <c r="K6" s="145">
        <v>192</v>
      </c>
      <c r="L6" s="55" t="s">
        <v>2183</v>
      </c>
    </row>
    <row r="7" spans="1:12" x14ac:dyDescent="0.3">
      <c r="A7" s="1" t="s">
        <v>2188</v>
      </c>
      <c r="B7" s="1" t="s">
        <v>2189</v>
      </c>
      <c r="C7" s="1">
        <v>20</v>
      </c>
      <c r="D7" s="1">
        <v>3</v>
      </c>
      <c r="E7" s="143" t="s">
        <v>2182</v>
      </c>
      <c r="F7" s="1">
        <v>23</v>
      </c>
      <c r="G7" s="1">
        <v>3</v>
      </c>
      <c r="H7" s="1">
        <v>59</v>
      </c>
      <c r="I7" s="144">
        <f t="shared" si="0"/>
        <v>1959.2946581196582</v>
      </c>
      <c r="J7" s="145">
        <v>-24.9</v>
      </c>
      <c r="K7" s="145">
        <v>200</v>
      </c>
      <c r="L7" s="55" t="s">
        <v>2183</v>
      </c>
    </row>
    <row r="8" spans="1:12" x14ac:dyDescent="0.3">
      <c r="A8" s="1" t="s">
        <v>2190</v>
      </c>
      <c r="B8" s="1" t="s">
        <v>2191</v>
      </c>
      <c r="C8" s="1">
        <v>1</v>
      </c>
      <c r="D8" s="1">
        <v>4</v>
      </c>
      <c r="E8" s="143" t="s">
        <v>2182</v>
      </c>
      <c r="F8" s="1">
        <v>4</v>
      </c>
      <c r="G8" s="1">
        <v>4</v>
      </c>
      <c r="H8" s="1">
        <v>59</v>
      </c>
      <c r="I8" s="144">
        <f t="shared" si="0"/>
        <v>1959.3188034188036</v>
      </c>
      <c r="J8" s="145">
        <v>-25.3</v>
      </c>
      <c r="K8" s="145">
        <v>220</v>
      </c>
      <c r="L8" s="55" t="s">
        <v>2192</v>
      </c>
    </row>
    <row r="9" spans="1:12" x14ac:dyDescent="0.3">
      <c r="A9" s="1" t="s">
        <v>2193</v>
      </c>
      <c r="B9" s="1" t="s">
        <v>2194</v>
      </c>
      <c r="C9" s="1">
        <v>10</v>
      </c>
      <c r="D9" s="1">
        <v>4</v>
      </c>
      <c r="E9" s="143" t="s">
        <v>2182</v>
      </c>
      <c r="F9" s="1">
        <v>13</v>
      </c>
      <c r="G9" s="1">
        <v>4</v>
      </c>
      <c r="H9" s="1">
        <v>59</v>
      </c>
      <c r="I9" s="144">
        <f t="shared" si="0"/>
        <v>1959.3438034188034</v>
      </c>
      <c r="J9" s="145">
        <v>-23.3</v>
      </c>
      <c r="K9" s="145">
        <v>224</v>
      </c>
      <c r="L9" s="55" t="s">
        <v>2183</v>
      </c>
    </row>
    <row r="10" spans="1:12" x14ac:dyDescent="0.3">
      <c r="A10" s="1" t="s">
        <v>2195</v>
      </c>
      <c r="B10" s="1" t="s">
        <v>2196</v>
      </c>
      <c r="C10" s="1">
        <v>20</v>
      </c>
      <c r="D10" s="1">
        <v>4</v>
      </c>
      <c r="E10" s="143" t="s">
        <v>2182</v>
      </c>
      <c r="F10" s="1">
        <v>23</v>
      </c>
      <c r="G10" s="1">
        <v>4</v>
      </c>
      <c r="H10" s="1">
        <v>59</v>
      </c>
      <c r="I10" s="144">
        <f t="shared" si="0"/>
        <v>1959.3715811965812</v>
      </c>
      <c r="J10" s="145">
        <v>-23.4</v>
      </c>
      <c r="K10" s="145">
        <v>243</v>
      </c>
      <c r="L10" s="55" t="s">
        <v>2183</v>
      </c>
    </row>
    <row r="11" spans="1:12" x14ac:dyDescent="0.3">
      <c r="A11" s="1" t="s">
        <v>2197</v>
      </c>
      <c r="B11" s="1" t="s">
        <v>2198</v>
      </c>
      <c r="C11" s="1">
        <v>15</v>
      </c>
      <c r="D11" s="1">
        <v>5</v>
      </c>
      <c r="E11" s="143" t="s">
        <v>2182</v>
      </c>
      <c r="F11" s="1">
        <v>18</v>
      </c>
      <c r="G11" s="1">
        <v>5</v>
      </c>
      <c r="H11" s="1">
        <v>59</v>
      </c>
      <c r="I11" s="144">
        <f t="shared" si="0"/>
        <v>1959.4346153846154</v>
      </c>
      <c r="J11" s="145">
        <v>-23.8</v>
      </c>
      <c r="K11" s="145">
        <v>232</v>
      </c>
      <c r="L11" s="55" t="s">
        <v>2199</v>
      </c>
    </row>
    <row r="12" spans="1:12" x14ac:dyDescent="0.3">
      <c r="A12" s="1" t="s">
        <v>2200</v>
      </c>
      <c r="B12" s="1" t="s">
        <v>2201</v>
      </c>
      <c r="C12" s="1">
        <v>15</v>
      </c>
      <c r="D12" s="1">
        <v>6</v>
      </c>
      <c r="E12" s="143" t="s">
        <v>2182</v>
      </c>
      <c r="F12" s="1">
        <v>18</v>
      </c>
      <c r="G12" s="1">
        <v>6</v>
      </c>
      <c r="H12" s="1">
        <v>59</v>
      </c>
      <c r="I12" s="144">
        <f t="shared" si="0"/>
        <v>1959.5115384615385</v>
      </c>
      <c r="J12" s="145">
        <v>-20.399999999999999</v>
      </c>
      <c r="K12" s="145">
        <v>276</v>
      </c>
      <c r="L12" s="55" t="s">
        <v>2183</v>
      </c>
    </row>
    <row r="13" spans="1:12" x14ac:dyDescent="0.3">
      <c r="A13" s="1" t="s">
        <v>2202</v>
      </c>
      <c r="B13" s="1" t="s">
        <v>2203</v>
      </c>
      <c r="C13" s="1">
        <v>5</v>
      </c>
      <c r="D13" s="1">
        <v>7</v>
      </c>
      <c r="E13" s="143" t="s">
        <v>2182</v>
      </c>
      <c r="F13" s="1">
        <v>8</v>
      </c>
      <c r="G13" s="1">
        <v>7</v>
      </c>
      <c r="H13" s="1">
        <v>59</v>
      </c>
      <c r="I13" s="144">
        <f t="shared" si="0"/>
        <v>1959.5606837606836</v>
      </c>
      <c r="J13" s="145">
        <v>-22.7</v>
      </c>
      <c r="K13" s="145">
        <v>248</v>
      </c>
      <c r="L13" s="55" t="s">
        <v>2183</v>
      </c>
    </row>
    <row r="14" spans="1:12" x14ac:dyDescent="0.3">
      <c r="A14" s="1" t="s">
        <v>2204</v>
      </c>
      <c r="B14" s="1" t="s">
        <v>2205</v>
      </c>
      <c r="C14" s="1">
        <v>15</v>
      </c>
      <c r="D14" s="1">
        <v>8</v>
      </c>
      <c r="E14" s="143" t="s">
        <v>2182</v>
      </c>
      <c r="F14" s="1">
        <v>18</v>
      </c>
      <c r="G14" s="1">
        <v>8</v>
      </c>
      <c r="H14" s="1">
        <v>59</v>
      </c>
      <c r="I14" s="144">
        <f t="shared" si="0"/>
        <v>1959.6653846153845</v>
      </c>
      <c r="J14" s="145">
        <v>-21.3</v>
      </c>
      <c r="K14" s="145">
        <v>270</v>
      </c>
      <c r="L14" s="56" t="s">
        <v>2206</v>
      </c>
    </row>
    <row r="15" spans="1:12" x14ac:dyDescent="0.3">
      <c r="A15" s="1" t="s">
        <v>2207</v>
      </c>
      <c r="B15" s="1" t="s">
        <v>2208</v>
      </c>
      <c r="C15" s="1">
        <v>15</v>
      </c>
      <c r="D15" s="1">
        <v>9</v>
      </c>
      <c r="E15" s="143" t="s">
        <v>2182</v>
      </c>
      <c r="F15" s="1">
        <v>18</v>
      </c>
      <c r="G15" s="1">
        <v>9</v>
      </c>
      <c r="H15" s="1">
        <v>59</v>
      </c>
      <c r="I15" s="144">
        <f t="shared" si="0"/>
        <v>1959.7423076923076</v>
      </c>
      <c r="J15" s="145">
        <v>-19.8</v>
      </c>
      <c r="K15" s="145">
        <v>250</v>
      </c>
      <c r="L15" s="55" t="s">
        <v>2192</v>
      </c>
    </row>
    <row r="16" spans="1:12" x14ac:dyDescent="0.3">
      <c r="A16" s="1" t="s">
        <v>2209</v>
      </c>
      <c r="B16" s="1" t="s">
        <v>2210</v>
      </c>
      <c r="C16" s="1">
        <v>5</v>
      </c>
      <c r="D16" s="1">
        <v>10</v>
      </c>
      <c r="E16" s="143" t="s">
        <v>2182</v>
      </c>
      <c r="F16" s="1">
        <v>8</v>
      </c>
      <c r="G16" s="1">
        <v>10</v>
      </c>
      <c r="H16" s="1">
        <v>59</v>
      </c>
      <c r="I16" s="144">
        <f t="shared" si="0"/>
        <v>1959.7914529914528</v>
      </c>
      <c r="J16" s="145">
        <v>-22.7</v>
      </c>
      <c r="K16" s="145">
        <v>237</v>
      </c>
      <c r="L16" s="55" t="s">
        <v>2199</v>
      </c>
    </row>
    <row r="17" spans="1:12" x14ac:dyDescent="0.3">
      <c r="A17" s="1" t="s">
        <v>2211</v>
      </c>
      <c r="B17" s="1" t="s">
        <v>2212</v>
      </c>
      <c r="C17" s="1">
        <v>15</v>
      </c>
      <c r="D17" s="1">
        <v>10</v>
      </c>
      <c r="E17" s="143" t="s">
        <v>2182</v>
      </c>
      <c r="F17" s="1">
        <v>18</v>
      </c>
      <c r="G17" s="1">
        <v>10</v>
      </c>
      <c r="H17" s="1">
        <v>59</v>
      </c>
      <c r="I17" s="144">
        <f t="shared" si="0"/>
        <v>1959.8192307692307</v>
      </c>
      <c r="J17" s="145">
        <v>-21.49</v>
      </c>
      <c r="K17" s="145">
        <v>233</v>
      </c>
      <c r="L17" s="55" t="s">
        <v>2199</v>
      </c>
    </row>
    <row r="18" spans="1:12" x14ac:dyDescent="0.3">
      <c r="A18" s="1" t="s">
        <v>2213</v>
      </c>
      <c r="B18" s="1" t="s">
        <v>2214</v>
      </c>
      <c r="C18" s="1">
        <v>15</v>
      </c>
      <c r="D18" s="1">
        <v>11</v>
      </c>
      <c r="E18" s="143" t="s">
        <v>2182</v>
      </c>
      <c r="F18" s="1">
        <v>18</v>
      </c>
      <c r="G18" s="1">
        <v>11</v>
      </c>
      <c r="H18" s="1">
        <v>59</v>
      </c>
      <c r="I18" s="144">
        <f t="shared" si="0"/>
        <v>1959.8961538461538</v>
      </c>
      <c r="J18" s="145">
        <v>-22.7</v>
      </c>
      <c r="K18" s="145">
        <v>227</v>
      </c>
      <c r="L18" s="55" t="s">
        <v>2215</v>
      </c>
    </row>
    <row r="19" spans="1:12" x14ac:dyDescent="0.3">
      <c r="A19" s="1" t="s">
        <v>2216</v>
      </c>
      <c r="B19" s="1" t="s">
        <v>2217</v>
      </c>
      <c r="C19" s="1">
        <v>15</v>
      </c>
      <c r="D19" s="1">
        <v>12</v>
      </c>
      <c r="E19" s="143" t="s">
        <v>2182</v>
      </c>
      <c r="F19" s="1">
        <v>18</v>
      </c>
      <c r="G19" s="1">
        <v>12</v>
      </c>
      <c r="H19" s="1">
        <v>59</v>
      </c>
      <c r="I19" s="144">
        <f t="shared" si="0"/>
        <v>1959.9730769230769</v>
      </c>
      <c r="J19" s="145">
        <v>-22.7</v>
      </c>
      <c r="K19" s="145">
        <v>216</v>
      </c>
      <c r="L19" s="55" t="s">
        <v>2183</v>
      </c>
    </row>
    <row r="20" spans="1:12" x14ac:dyDescent="0.3">
      <c r="A20" s="1" t="s">
        <v>2218</v>
      </c>
      <c r="B20" s="1" t="s">
        <v>2219</v>
      </c>
      <c r="C20" s="1">
        <v>16</v>
      </c>
      <c r="D20" s="1">
        <v>1</v>
      </c>
      <c r="E20" s="143" t="s">
        <v>2220</v>
      </c>
      <c r="F20" s="1">
        <v>19</v>
      </c>
      <c r="G20" s="1">
        <v>1</v>
      </c>
      <c r="H20" s="1">
        <v>60</v>
      </c>
      <c r="I20" s="144">
        <f t="shared" si="0"/>
        <v>1960.1297008547008</v>
      </c>
      <c r="J20" s="145">
        <v>-22.7</v>
      </c>
      <c r="K20" s="145">
        <v>198</v>
      </c>
      <c r="L20" s="55" t="s">
        <v>2183</v>
      </c>
    </row>
    <row r="21" spans="1:12" x14ac:dyDescent="0.3">
      <c r="A21" s="1" t="s">
        <v>2221</v>
      </c>
      <c r="B21" s="1" t="s">
        <v>2222</v>
      </c>
      <c r="C21" s="1">
        <v>25</v>
      </c>
      <c r="D21" s="1">
        <v>2</v>
      </c>
      <c r="E21" s="143" t="s">
        <v>2220</v>
      </c>
      <c r="F21" s="1">
        <v>28</v>
      </c>
      <c r="G21" s="1">
        <v>2</v>
      </c>
      <c r="H21" s="1">
        <v>60</v>
      </c>
      <c r="I21" s="144">
        <f t="shared" si="0"/>
        <v>1960.231623931624</v>
      </c>
      <c r="J21" s="145">
        <v>-22.7</v>
      </c>
      <c r="K21" s="145">
        <v>204</v>
      </c>
      <c r="L21" s="55" t="s">
        <v>2223</v>
      </c>
    </row>
    <row r="22" spans="1:12" x14ac:dyDescent="0.3">
      <c r="A22" s="1" t="s">
        <v>2224</v>
      </c>
      <c r="B22" s="1" t="s">
        <v>2225</v>
      </c>
      <c r="C22" s="1">
        <v>5</v>
      </c>
      <c r="D22" s="1">
        <v>3</v>
      </c>
      <c r="E22" s="143" t="s">
        <v>2220</v>
      </c>
      <c r="F22" s="1">
        <v>8</v>
      </c>
      <c r="G22" s="1">
        <v>3</v>
      </c>
      <c r="H22" s="1">
        <v>60</v>
      </c>
      <c r="I22" s="144">
        <f t="shared" si="0"/>
        <v>1960.2529914529914</v>
      </c>
      <c r="J22" s="145">
        <v>-22.7</v>
      </c>
      <c r="K22" s="145">
        <v>207</v>
      </c>
      <c r="L22" s="55" t="s">
        <v>2183</v>
      </c>
    </row>
    <row r="23" spans="1:12" x14ac:dyDescent="0.3">
      <c r="A23" s="1" t="s">
        <v>2226</v>
      </c>
      <c r="B23" s="1" t="s">
        <v>2227</v>
      </c>
      <c r="C23" s="1">
        <v>15</v>
      </c>
      <c r="D23" s="1">
        <v>3</v>
      </c>
      <c r="E23" s="143" t="s">
        <v>2220</v>
      </c>
      <c r="F23" s="1">
        <v>18</v>
      </c>
      <c r="G23" s="1">
        <v>3</v>
      </c>
      <c r="H23" s="1">
        <v>60</v>
      </c>
      <c r="I23" s="144">
        <f t="shared" si="0"/>
        <v>1960.2807692307692</v>
      </c>
      <c r="J23" s="145">
        <v>-22.7</v>
      </c>
      <c r="K23" s="145">
        <v>201</v>
      </c>
      <c r="L23" s="55" t="s">
        <v>2228</v>
      </c>
    </row>
    <row r="24" spans="1:12" x14ac:dyDescent="0.3">
      <c r="A24" s="1" t="s">
        <v>2229</v>
      </c>
      <c r="B24" s="1" t="s">
        <v>2230</v>
      </c>
      <c r="C24" s="1">
        <v>20</v>
      </c>
      <c r="D24" s="1">
        <v>4</v>
      </c>
      <c r="E24" s="143" t="s">
        <v>2220</v>
      </c>
      <c r="F24" s="1">
        <v>23</v>
      </c>
      <c r="G24" s="1">
        <v>4</v>
      </c>
      <c r="H24" s="1">
        <v>60</v>
      </c>
      <c r="I24" s="144">
        <f t="shared" si="0"/>
        <v>1960.3715811965812</v>
      </c>
      <c r="J24" s="145">
        <v>-22.7</v>
      </c>
      <c r="K24" s="145">
        <v>202</v>
      </c>
      <c r="L24" s="55" t="s">
        <v>2183</v>
      </c>
    </row>
    <row r="25" spans="1:12" x14ac:dyDescent="0.3">
      <c r="A25" s="1" t="s">
        <v>2231</v>
      </c>
      <c r="B25" s="1" t="s">
        <v>2232</v>
      </c>
      <c r="C25" s="1">
        <v>15</v>
      </c>
      <c r="D25" s="1">
        <v>5</v>
      </c>
      <c r="E25" s="143" t="s">
        <v>2220</v>
      </c>
      <c r="F25" s="1">
        <v>18</v>
      </c>
      <c r="G25" s="1">
        <v>5</v>
      </c>
      <c r="H25" s="1">
        <v>60</v>
      </c>
      <c r="I25" s="144">
        <f t="shared" si="0"/>
        <v>1960.4346153846154</v>
      </c>
      <c r="J25" s="145">
        <v>-22.7</v>
      </c>
      <c r="K25" s="145">
        <v>219</v>
      </c>
      <c r="L25" s="55" t="s">
        <v>2192</v>
      </c>
    </row>
    <row r="26" spans="1:12" x14ac:dyDescent="0.3">
      <c r="A26" s="1" t="s">
        <v>2233</v>
      </c>
      <c r="B26" s="1" t="s">
        <v>2234</v>
      </c>
      <c r="C26" s="1">
        <v>15</v>
      </c>
      <c r="D26" s="1">
        <v>6</v>
      </c>
      <c r="E26" s="143" t="s">
        <v>2220</v>
      </c>
      <c r="F26" s="1">
        <v>18</v>
      </c>
      <c r="G26" s="1">
        <v>6</v>
      </c>
      <c r="H26" s="1">
        <v>60</v>
      </c>
      <c r="I26" s="144">
        <f t="shared" si="0"/>
        <v>1960.5115384615385</v>
      </c>
      <c r="J26" s="145">
        <v>-22.7</v>
      </c>
      <c r="K26" s="145">
        <v>234</v>
      </c>
      <c r="L26" s="55" t="s">
        <v>2223</v>
      </c>
    </row>
    <row r="27" spans="1:12" x14ac:dyDescent="0.3">
      <c r="A27" s="1" t="s">
        <v>2235</v>
      </c>
      <c r="B27" s="1" t="s">
        <v>2236</v>
      </c>
      <c r="C27" s="1">
        <v>15</v>
      </c>
      <c r="D27" s="1">
        <v>7</v>
      </c>
      <c r="E27" s="143" t="s">
        <v>2220</v>
      </c>
      <c r="F27" s="1">
        <v>18</v>
      </c>
      <c r="G27" s="1">
        <v>7</v>
      </c>
      <c r="H27" s="1">
        <v>60</v>
      </c>
      <c r="I27" s="144">
        <f t="shared" si="0"/>
        <v>1960.5884615384614</v>
      </c>
      <c r="J27" s="145">
        <v>-22.7</v>
      </c>
      <c r="K27" s="145">
        <v>231</v>
      </c>
      <c r="L27" s="55" t="s">
        <v>2192</v>
      </c>
    </row>
    <row r="28" spans="1:12" x14ac:dyDescent="0.3">
      <c r="A28" s="1" t="s">
        <v>2237</v>
      </c>
      <c r="B28" s="1" t="s">
        <v>2238</v>
      </c>
      <c r="C28" s="1">
        <v>15</v>
      </c>
      <c r="D28" s="1">
        <v>8</v>
      </c>
      <c r="E28" s="143" t="s">
        <v>2220</v>
      </c>
      <c r="F28" s="1">
        <v>18</v>
      </c>
      <c r="G28" s="1">
        <v>8</v>
      </c>
      <c r="H28" s="1">
        <v>60</v>
      </c>
      <c r="I28" s="144">
        <f t="shared" si="0"/>
        <v>1960.6653846153845</v>
      </c>
      <c r="J28" s="145">
        <v>-22.7</v>
      </c>
      <c r="K28" s="145">
        <v>221</v>
      </c>
      <c r="L28" s="55" t="s">
        <v>2183</v>
      </c>
    </row>
    <row r="29" spans="1:12" x14ac:dyDescent="0.3">
      <c r="A29" s="1" t="s">
        <v>2239</v>
      </c>
      <c r="B29" s="1" t="s">
        <v>2240</v>
      </c>
      <c r="C29" s="1">
        <v>15</v>
      </c>
      <c r="D29" s="1">
        <v>9</v>
      </c>
      <c r="E29" s="143" t="s">
        <v>2220</v>
      </c>
      <c r="F29" s="1">
        <v>18</v>
      </c>
      <c r="G29" s="1">
        <v>9</v>
      </c>
      <c r="H29" s="1">
        <v>60</v>
      </c>
      <c r="I29" s="144">
        <f t="shared" si="0"/>
        <v>1960.7423076923076</v>
      </c>
      <c r="J29" s="145">
        <v>-22.7</v>
      </c>
      <c r="K29" s="145">
        <v>215</v>
      </c>
      <c r="L29" s="55" t="s">
        <v>2228</v>
      </c>
    </row>
    <row r="30" spans="1:12" x14ac:dyDescent="0.3">
      <c r="A30" s="1" t="s">
        <v>2241</v>
      </c>
      <c r="B30" s="1" t="s">
        <v>2242</v>
      </c>
      <c r="C30" s="1">
        <v>15</v>
      </c>
      <c r="D30" s="1">
        <v>10</v>
      </c>
      <c r="E30" s="143" t="s">
        <v>2220</v>
      </c>
      <c r="F30" s="1">
        <v>18</v>
      </c>
      <c r="G30" s="1">
        <v>10</v>
      </c>
      <c r="H30" s="1">
        <v>60</v>
      </c>
      <c r="I30" s="144">
        <f t="shared" si="0"/>
        <v>1960.8192307692307</v>
      </c>
      <c r="J30" s="145">
        <v>-22.7</v>
      </c>
      <c r="K30" s="145">
        <v>209</v>
      </c>
      <c r="L30" s="55" t="s">
        <v>2183</v>
      </c>
    </row>
    <row r="31" spans="1:12" x14ac:dyDescent="0.3">
      <c r="A31" s="1" t="s">
        <v>2243</v>
      </c>
      <c r="B31" s="1" t="s">
        <v>2244</v>
      </c>
      <c r="C31" s="1">
        <v>15</v>
      </c>
      <c r="D31" s="1">
        <v>11</v>
      </c>
      <c r="E31" s="143" t="s">
        <v>2220</v>
      </c>
      <c r="F31" s="1">
        <v>18</v>
      </c>
      <c r="G31" s="1">
        <v>11</v>
      </c>
      <c r="H31" s="1">
        <v>60</v>
      </c>
      <c r="I31" s="144">
        <f t="shared" si="0"/>
        <v>1960.8961538461538</v>
      </c>
      <c r="J31" s="145">
        <v>-22.7</v>
      </c>
      <c r="K31" s="145">
        <v>205</v>
      </c>
      <c r="L31" s="55" t="s">
        <v>2183</v>
      </c>
    </row>
    <row r="32" spans="1:12" x14ac:dyDescent="0.3">
      <c r="A32" s="1" t="s">
        <v>2245</v>
      </c>
      <c r="B32" s="1" t="s">
        <v>2246</v>
      </c>
      <c r="C32" s="1">
        <v>15</v>
      </c>
      <c r="D32" s="1">
        <v>12</v>
      </c>
      <c r="E32" s="143" t="s">
        <v>2220</v>
      </c>
      <c r="F32" s="1">
        <v>18</v>
      </c>
      <c r="G32" s="1">
        <v>12</v>
      </c>
      <c r="H32" s="1">
        <v>60</v>
      </c>
      <c r="I32" s="144">
        <f t="shared" si="0"/>
        <v>1960.9730769230769</v>
      </c>
      <c r="J32" s="145">
        <v>-22.7</v>
      </c>
      <c r="K32" s="145">
        <v>209</v>
      </c>
      <c r="L32" s="55" t="s">
        <v>2183</v>
      </c>
    </row>
    <row r="33" spans="1:12" x14ac:dyDescent="0.3">
      <c r="A33" s="1" t="s">
        <v>2247</v>
      </c>
      <c r="B33" s="1" t="s">
        <v>2248</v>
      </c>
      <c r="C33" s="1">
        <v>15</v>
      </c>
      <c r="D33" s="1">
        <v>1</v>
      </c>
      <c r="E33" s="143" t="s">
        <v>2249</v>
      </c>
      <c r="F33" s="1">
        <v>18</v>
      </c>
      <c r="G33" s="1">
        <v>1</v>
      </c>
      <c r="H33" s="1">
        <v>61</v>
      </c>
      <c r="I33" s="144">
        <f t="shared" si="0"/>
        <v>1961.126923076923</v>
      </c>
      <c r="J33" s="145">
        <v>-22.7</v>
      </c>
      <c r="K33" s="145">
        <v>202</v>
      </c>
      <c r="L33" s="55" t="s">
        <v>2183</v>
      </c>
    </row>
    <row r="34" spans="1:12" x14ac:dyDescent="0.3">
      <c r="A34" s="1" t="s">
        <v>2250</v>
      </c>
      <c r="B34" s="1" t="s">
        <v>2251</v>
      </c>
      <c r="C34" s="1">
        <v>15</v>
      </c>
      <c r="D34" s="1">
        <v>2</v>
      </c>
      <c r="E34" s="143" t="s">
        <v>2249</v>
      </c>
      <c r="F34" s="1">
        <v>18</v>
      </c>
      <c r="G34" s="1">
        <v>2</v>
      </c>
      <c r="H34" s="1">
        <v>61</v>
      </c>
      <c r="I34" s="144">
        <f t="shared" si="0"/>
        <v>1961.2038461538461</v>
      </c>
      <c r="J34" s="145">
        <v>-22.7</v>
      </c>
      <c r="K34" s="145">
        <v>205</v>
      </c>
      <c r="L34" s="55" t="s">
        <v>2199</v>
      </c>
    </row>
    <row r="35" spans="1:12" x14ac:dyDescent="0.3">
      <c r="A35" s="1" t="s">
        <v>2252</v>
      </c>
      <c r="B35" s="1" t="s">
        <v>2253</v>
      </c>
      <c r="C35" s="1">
        <v>15</v>
      </c>
      <c r="D35" s="1">
        <v>3</v>
      </c>
      <c r="E35" s="143" t="s">
        <v>2249</v>
      </c>
      <c r="F35" s="1">
        <v>18</v>
      </c>
      <c r="G35" s="1">
        <v>3</v>
      </c>
      <c r="H35" s="1">
        <v>61</v>
      </c>
      <c r="I35" s="144">
        <f t="shared" si="0"/>
        <v>1961.2807692307692</v>
      </c>
      <c r="J35" s="145">
        <v>-22.7</v>
      </c>
      <c r="K35" s="145">
        <v>220</v>
      </c>
      <c r="L35" s="55" t="s">
        <v>2228</v>
      </c>
    </row>
    <row r="36" spans="1:12" x14ac:dyDescent="0.3">
      <c r="A36" s="1" t="s">
        <v>2254</v>
      </c>
      <c r="B36" s="1" t="s">
        <v>2255</v>
      </c>
      <c r="C36" s="1">
        <v>15</v>
      </c>
      <c r="D36" s="1">
        <v>4</v>
      </c>
      <c r="E36" s="143" t="s">
        <v>2249</v>
      </c>
      <c r="F36" s="1">
        <v>18</v>
      </c>
      <c r="G36" s="1">
        <v>4</v>
      </c>
      <c r="H36" s="1">
        <v>61</v>
      </c>
      <c r="I36" s="144">
        <f t="shared" si="0"/>
        <v>1961.3576923076923</v>
      </c>
      <c r="J36" s="145">
        <v>-22.7</v>
      </c>
      <c r="K36" s="145">
        <v>212</v>
      </c>
      <c r="L36" s="55" t="s">
        <v>2183</v>
      </c>
    </row>
    <row r="37" spans="1:12" x14ac:dyDescent="0.3">
      <c r="A37" s="1" t="s">
        <v>2256</v>
      </c>
      <c r="B37" s="1" t="s">
        <v>2257</v>
      </c>
      <c r="C37" s="1">
        <v>15</v>
      </c>
      <c r="D37" s="1">
        <v>5</v>
      </c>
      <c r="E37" s="143" t="s">
        <v>2249</v>
      </c>
      <c r="F37" s="1">
        <v>18</v>
      </c>
      <c r="G37" s="1">
        <v>5</v>
      </c>
      <c r="H37" s="1">
        <v>61</v>
      </c>
      <c r="I37" s="144">
        <f t="shared" si="0"/>
        <v>1961.4346153846154</v>
      </c>
      <c r="J37" s="145">
        <v>-22.7</v>
      </c>
      <c r="K37" s="145">
        <v>215</v>
      </c>
      <c r="L37" s="55" t="s">
        <v>2228</v>
      </c>
    </row>
    <row r="38" spans="1:12" x14ac:dyDescent="0.3">
      <c r="A38" s="1" t="s">
        <v>2258</v>
      </c>
      <c r="B38" s="1" t="s">
        <v>2259</v>
      </c>
      <c r="C38" s="1">
        <v>15</v>
      </c>
      <c r="D38" s="1">
        <v>6</v>
      </c>
      <c r="E38" s="143" t="s">
        <v>2249</v>
      </c>
      <c r="F38" s="1">
        <v>18</v>
      </c>
      <c r="G38" s="1">
        <v>6</v>
      </c>
      <c r="H38" s="1">
        <v>61</v>
      </c>
      <c r="I38" s="144">
        <f t="shared" si="0"/>
        <v>1961.5115384615385</v>
      </c>
      <c r="J38" s="145">
        <v>-22.7</v>
      </c>
      <c r="K38" s="145">
        <v>247</v>
      </c>
      <c r="L38" s="55" t="s">
        <v>2228</v>
      </c>
    </row>
    <row r="39" spans="1:12" x14ac:dyDescent="0.3">
      <c r="A39" s="1" t="s">
        <v>2260</v>
      </c>
      <c r="B39" s="1" t="s">
        <v>2261</v>
      </c>
      <c r="C39" s="1">
        <v>15</v>
      </c>
      <c r="D39" s="1">
        <v>7</v>
      </c>
      <c r="E39" s="143" t="s">
        <v>2249</v>
      </c>
      <c r="F39" s="1">
        <v>18</v>
      </c>
      <c r="G39" s="1">
        <v>7</v>
      </c>
      <c r="H39" s="1">
        <v>61</v>
      </c>
      <c r="I39" s="144">
        <f t="shared" si="0"/>
        <v>1961.5884615384614</v>
      </c>
      <c r="J39" s="145">
        <v>-22.7</v>
      </c>
      <c r="K39" s="145">
        <v>227</v>
      </c>
      <c r="L39" s="55" t="s">
        <v>2183</v>
      </c>
    </row>
    <row r="40" spans="1:12" x14ac:dyDescent="0.3">
      <c r="A40" s="1" t="s">
        <v>2262</v>
      </c>
      <c r="B40" s="1" t="s">
        <v>2263</v>
      </c>
      <c r="C40" s="1">
        <v>15</v>
      </c>
      <c r="D40" s="1">
        <v>8</v>
      </c>
      <c r="E40" s="143" t="s">
        <v>2249</v>
      </c>
      <c r="F40" s="1">
        <v>18</v>
      </c>
      <c r="G40" s="1">
        <v>8</v>
      </c>
      <c r="H40" s="1">
        <v>61</v>
      </c>
      <c r="I40" s="144">
        <f t="shared" si="0"/>
        <v>1961.6653846153845</v>
      </c>
      <c r="J40" s="145">
        <v>-22.7</v>
      </c>
      <c r="K40" s="145">
        <v>240</v>
      </c>
      <c r="L40" s="55" t="s">
        <v>2192</v>
      </c>
    </row>
    <row r="41" spans="1:12" x14ac:dyDescent="0.3">
      <c r="A41" s="1" t="s">
        <v>2264</v>
      </c>
      <c r="B41" s="1" t="s">
        <v>2265</v>
      </c>
      <c r="C41" s="1">
        <v>20</v>
      </c>
      <c r="D41" s="1">
        <v>9</v>
      </c>
      <c r="E41" s="143" t="s">
        <v>2249</v>
      </c>
      <c r="F41" s="1">
        <v>23</v>
      </c>
      <c r="G41" s="1">
        <v>9</v>
      </c>
      <c r="H41" s="1">
        <v>61</v>
      </c>
      <c r="I41" s="144">
        <f t="shared" si="0"/>
        <v>1961.7561965811965</v>
      </c>
      <c r="J41" s="145">
        <v>-22.7</v>
      </c>
      <c r="K41" s="145">
        <v>205</v>
      </c>
      <c r="L41" s="55" t="s">
        <v>2183</v>
      </c>
    </row>
    <row r="42" spans="1:12" x14ac:dyDescent="0.3">
      <c r="A42" s="1" t="s">
        <v>2266</v>
      </c>
      <c r="B42" s="1" t="s">
        <v>2267</v>
      </c>
      <c r="C42" s="1">
        <v>15</v>
      </c>
      <c r="D42" s="1">
        <v>10</v>
      </c>
      <c r="E42" s="143" t="s">
        <v>2249</v>
      </c>
      <c r="F42" s="1">
        <v>18</v>
      </c>
      <c r="G42" s="1">
        <v>10</v>
      </c>
      <c r="H42" s="1">
        <v>61</v>
      </c>
      <c r="I42" s="144">
        <f t="shared" si="0"/>
        <v>1961.8192307692307</v>
      </c>
      <c r="J42" s="145">
        <v>-21.7</v>
      </c>
      <c r="K42" s="145">
        <v>217</v>
      </c>
      <c r="L42" s="55" t="s">
        <v>2192</v>
      </c>
    </row>
    <row r="43" spans="1:12" x14ac:dyDescent="0.3">
      <c r="A43" s="1" t="s">
        <v>2268</v>
      </c>
      <c r="B43" s="1" t="s">
        <v>2269</v>
      </c>
      <c r="C43" s="1">
        <v>15</v>
      </c>
      <c r="D43" s="1">
        <v>12</v>
      </c>
      <c r="E43" s="143" t="s">
        <v>2249</v>
      </c>
      <c r="F43" s="1">
        <v>18</v>
      </c>
      <c r="G43" s="1">
        <v>12</v>
      </c>
      <c r="H43" s="1">
        <v>61</v>
      </c>
      <c r="I43" s="144">
        <f t="shared" si="0"/>
        <v>1961.9730769230769</v>
      </c>
      <c r="J43" s="145">
        <v>-24.7</v>
      </c>
      <c r="K43" s="145">
        <v>238</v>
      </c>
      <c r="L43" s="55" t="s">
        <v>2192</v>
      </c>
    </row>
    <row r="44" spans="1:12" x14ac:dyDescent="0.3">
      <c r="A44" s="1" t="s">
        <v>2270</v>
      </c>
      <c r="B44" s="1" t="s">
        <v>2271</v>
      </c>
      <c r="C44" s="1">
        <v>16</v>
      </c>
      <c r="D44" s="1">
        <v>1</v>
      </c>
      <c r="E44" s="143" t="s">
        <v>2272</v>
      </c>
      <c r="F44" s="1">
        <v>19</v>
      </c>
      <c r="G44" s="1">
        <v>1</v>
      </c>
      <c r="H44" s="1">
        <v>62</v>
      </c>
      <c r="I44" s="144">
        <f t="shared" si="0"/>
        <v>1962.1297008547008</v>
      </c>
      <c r="J44" s="145">
        <v>-23.6</v>
      </c>
      <c r="K44" s="145">
        <v>262</v>
      </c>
      <c r="L44" s="55" t="s">
        <v>2183</v>
      </c>
    </row>
    <row r="45" spans="1:12" x14ac:dyDescent="0.3">
      <c r="A45" s="1" t="s">
        <v>2273</v>
      </c>
      <c r="B45" s="1" t="s">
        <v>2274</v>
      </c>
      <c r="C45" s="1">
        <v>25</v>
      </c>
      <c r="D45" s="1">
        <v>2</v>
      </c>
      <c r="E45" s="143" t="s">
        <v>2272</v>
      </c>
      <c r="F45" s="1">
        <v>28</v>
      </c>
      <c r="G45" s="1">
        <v>2</v>
      </c>
      <c r="H45" s="1">
        <v>62</v>
      </c>
      <c r="I45" s="144">
        <f t="shared" si="0"/>
        <v>1962.231623931624</v>
      </c>
      <c r="J45" s="145">
        <v>-24.8</v>
      </c>
      <c r="K45" s="145">
        <v>286</v>
      </c>
      <c r="L45" s="55" t="s">
        <v>2223</v>
      </c>
    </row>
    <row r="46" spans="1:12" x14ac:dyDescent="0.3">
      <c r="A46" s="1" t="s">
        <v>2275</v>
      </c>
      <c r="B46" s="1" t="s">
        <v>2276</v>
      </c>
      <c r="C46" s="1">
        <v>25</v>
      </c>
      <c r="D46" s="1">
        <v>3</v>
      </c>
      <c r="E46" s="143" t="s">
        <v>2272</v>
      </c>
      <c r="F46" s="1">
        <v>28</v>
      </c>
      <c r="G46" s="1">
        <v>3</v>
      </c>
      <c r="H46" s="1">
        <v>62</v>
      </c>
      <c r="I46" s="144">
        <f t="shared" si="0"/>
        <v>1962.3085470085471</v>
      </c>
      <c r="J46" s="145">
        <v>-24</v>
      </c>
      <c r="K46" s="145">
        <v>304</v>
      </c>
      <c r="L46" s="55" t="s">
        <v>2192</v>
      </c>
    </row>
    <row r="47" spans="1:12" x14ac:dyDescent="0.3">
      <c r="A47" s="1" t="s">
        <v>2277</v>
      </c>
      <c r="B47" s="1" t="s">
        <v>2278</v>
      </c>
      <c r="C47" s="1">
        <v>17</v>
      </c>
      <c r="D47" s="1">
        <v>5</v>
      </c>
      <c r="E47" s="143" t="s">
        <v>2272</v>
      </c>
      <c r="F47" s="1">
        <v>20</v>
      </c>
      <c r="G47" s="1">
        <v>5</v>
      </c>
      <c r="H47" s="1">
        <v>62</v>
      </c>
      <c r="I47" s="144">
        <f t="shared" si="0"/>
        <v>1962.4401709401711</v>
      </c>
      <c r="J47" s="145">
        <v>-24.9</v>
      </c>
      <c r="K47" s="145">
        <v>366</v>
      </c>
      <c r="L47" s="55" t="s">
        <v>2192</v>
      </c>
    </row>
    <row r="48" spans="1:12" x14ac:dyDescent="0.3">
      <c r="A48" s="1" t="s">
        <v>2279</v>
      </c>
      <c r="B48" s="1" t="s">
        <v>2280</v>
      </c>
      <c r="C48" s="1">
        <v>25</v>
      </c>
      <c r="D48" s="1">
        <v>7</v>
      </c>
      <c r="E48" s="143" t="s">
        <v>2272</v>
      </c>
      <c r="F48" s="1">
        <v>28</v>
      </c>
      <c r="G48" s="1">
        <v>7</v>
      </c>
      <c r="H48" s="1">
        <v>62</v>
      </c>
      <c r="I48" s="144">
        <f t="shared" si="0"/>
        <v>1962.6162393162392</v>
      </c>
      <c r="J48" s="145">
        <v>-21.4</v>
      </c>
      <c r="K48" s="145">
        <v>393</v>
      </c>
      <c r="L48" s="55" t="s">
        <v>2192</v>
      </c>
    </row>
    <row r="49" spans="1:12" x14ac:dyDescent="0.3">
      <c r="A49" s="1" t="s">
        <v>2281</v>
      </c>
      <c r="B49" s="1" t="s">
        <v>2282</v>
      </c>
      <c r="C49" s="1">
        <v>15</v>
      </c>
      <c r="D49" s="1">
        <v>8</v>
      </c>
      <c r="E49" s="143" t="s">
        <v>2272</v>
      </c>
      <c r="F49" s="1">
        <v>18</v>
      </c>
      <c r="G49" s="1">
        <v>8</v>
      </c>
      <c r="H49" s="1">
        <v>62</v>
      </c>
      <c r="I49" s="144">
        <f t="shared" si="0"/>
        <v>1962.6653846153845</v>
      </c>
      <c r="J49" s="145">
        <v>-21.6</v>
      </c>
      <c r="K49" s="145">
        <v>416</v>
      </c>
      <c r="L49" s="55" t="s">
        <v>2192</v>
      </c>
    </row>
    <row r="50" spans="1:12" x14ac:dyDescent="0.3">
      <c r="A50" s="1" t="s">
        <v>2283</v>
      </c>
      <c r="B50" s="1" t="s">
        <v>2284</v>
      </c>
      <c r="C50" s="1">
        <v>15</v>
      </c>
      <c r="D50" s="1">
        <v>9</v>
      </c>
      <c r="E50" s="143" t="s">
        <v>2272</v>
      </c>
      <c r="F50" s="1">
        <v>18</v>
      </c>
      <c r="G50" s="1">
        <v>9</v>
      </c>
      <c r="H50" s="1">
        <v>62</v>
      </c>
      <c r="I50" s="144">
        <f t="shared" si="0"/>
        <v>1962.7423076923076</v>
      </c>
      <c r="J50" s="145">
        <v>-24.8</v>
      </c>
      <c r="K50" s="145">
        <v>393</v>
      </c>
      <c r="L50" s="55" t="s">
        <v>2228</v>
      </c>
    </row>
    <row r="51" spans="1:12" x14ac:dyDescent="0.3">
      <c r="A51" s="1" t="s">
        <v>2285</v>
      </c>
      <c r="B51" s="1" t="s">
        <v>2286</v>
      </c>
      <c r="C51" s="1">
        <v>15</v>
      </c>
      <c r="D51" s="1">
        <v>10</v>
      </c>
      <c r="E51" s="143" t="s">
        <v>2272</v>
      </c>
      <c r="F51" s="1">
        <v>18</v>
      </c>
      <c r="G51" s="1">
        <v>10</v>
      </c>
      <c r="H51" s="1">
        <v>62</v>
      </c>
      <c r="I51" s="144">
        <f t="shared" si="0"/>
        <v>1962.8192307692307</v>
      </c>
      <c r="J51" s="145">
        <v>-24.25</v>
      </c>
      <c r="K51" s="145">
        <v>382</v>
      </c>
      <c r="L51" s="55" t="s">
        <v>2192</v>
      </c>
    </row>
    <row r="52" spans="1:12" x14ac:dyDescent="0.3">
      <c r="A52" s="1" t="s">
        <v>2287</v>
      </c>
      <c r="B52" s="1" t="s">
        <v>2288</v>
      </c>
      <c r="C52" s="1">
        <v>15</v>
      </c>
      <c r="D52" s="1">
        <v>11</v>
      </c>
      <c r="E52" s="143" t="s">
        <v>2272</v>
      </c>
      <c r="F52" s="1">
        <v>18</v>
      </c>
      <c r="G52" s="1">
        <v>11</v>
      </c>
      <c r="H52" s="1">
        <v>62</v>
      </c>
      <c r="I52" s="144">
        <f t="shared" si="0"/>
        <v>1962.8961538461538</v>
      </c>
      <c r="J52" s="145">
        <v>-25.1</v>
      </c>
      <c r="K52" s="145">
        <v>408</v>
      </c>
      <c r="L52" s="55" t="s">
        <v>2192</v>
      </c>
    </row>
    <row r="53" spans="1:12" x14ac:dyDescent="0.3">
      <c r="A53" s="1" t="s">
        <v>2289</v>
      </c>
      <c r="B53" s="1" t="s">
        <v>2290</v>
      </c>
      <c r="C53" s="1">
        <v>15</v>
      </c>
      <c r="D53" s="1">
        <v>1</v>
      </c>
      <c r="E53" s="143" t="s">
        <v>2291</v>
      </c>
      <c r="F53" s="1">
        <v>18</v>
      </c>
      <c r="G53" s="1">
        <v>1</v>
      </c>
      <c r="H53" s="1">
        <v>63</v>
      </c>
      <c r="I53" s="144">
        <f t="shared" si="0"/>
        <v>1963.126923076923</v>
      </c>
      <c r="J53" s="145">
        <v>-23.09</v>
      </c>
      <c r="K53" s="145">
        <v>411</v>
      </c>
      <c r="L53" s="55" t="s">
        <v>2192</v>
      </c>
    </row>
    <row r="54" spans="1:12" x14ac:dyDescent="0.3">
      <c r="A54" s="1" t="s">
        <v>2292</v>
      </c>
      <c r="B54" s="1" t="s">
        <v>2293</v>
      </c>
      <c r="C54" s="1">
        <v>15</v>
      </c>
      <c r="D54" s="1">
        <v>2</v>
      </c>
      <c r="E54" s="143" t="s">
        <v>2291</v>
      </c>
      <c r="F54" s="1">
        <v>18</v>
      </c>
      <c r="G54" s="1">
        <v>2</v>
      </c>
      <c r="H54" s="1">
        <v>63</v>
      </c>
      <c r="I54" s="144">
        <f t="shared" si="0"/>
        <v>1963.2038461538461</v>
      </c>
      <c r="J54" s="145">
        <v>-24</v>
      </c>
      <c r="K54" s="145">
        <v>473</v>
      </c>
      <c r="L54" s="55" t="s">
        <v>2223</v>
      </c>
    </row>
    <row r="55" spans="1:12" x14ac:dyDescent="0.3">
      <c r="A55" s="1" t="s">
        <v>2294</v>
      </c>
      <c r="B55" s="1" t="s">
        <v>2295</v>
      </c>
      <c r="C55" s="1">
        <v>5</v>
      </c>
      <c r="D55" s="1">
        <v>3</v>
      </c>
      <c r="E55" s="143" t="s">
        <v>2291</v>
      </c>
      <c r="F55" s="1">
        <v>8</v>
      </c>
      <c r="G55" s="1">
        <v>3</v>
      </c>
      <c r="H55" s="1">
        <v>63</v>
      </c>
      <c r="I55" s="144">
        <f t="shared" si="0"/>
        <v>1963.2529914529914</v>
      </c>
      <c r="J55" s="145">
        <v>-24</v>
      </c>
      <c r="K55" s="145">
        <v>463</v>
      </c>
      <c r="L55" s="55" t="s">
        <v>2183</v>
      </c>
    </row>
    <row r="56" spans="1:12" x14ac:dyDescent="0.3">
      <c r="A56" s="1" t="s">
        <v>2296</v>
      </c>
      <c r="B56" s="1" t="s">
        <v>2297</v>
      </c>
      <c r="C56" s="1">
        <v>16</v>
      </c>
      <c r="D56" s="1">
        <v>3</v>
      </c>
      <c r="E56" s="143" t="s">
        <v>2291</v>
      </c>
      <c r="F56" s="1">
        <v>19</v>
      </c>
      <c r="G56" s="1">
        <v>3</v>
      </c>
      <c r="H56" s="1">
        <v>63</v>
      </c>
      <c r="I56" s="144">
        <f t="shared" si="0"/>
        <v>1963.283547008547</v>
      </c>
      <c r="J56" s="145">
        <v>-23.8</v>
      </c>
      <c r="K56" s="145">
        <v>509</v>
      </c>
      <c r="L56" s="55" t="s">
        <v>2215</v>
      </c>
    </row>
    <row r="57" spans="1:12" x14ac:dyDescent="0.3">
      <c r="A57" s="1" t="s">
        <v>2298</v>
      </c>
      <c r="B57" s="1" t="s">
        <v>2299</v>
      </c>
      <c r="C57" s="1">
        <v>5</v>
      </c>
      <c r="D57" s="1">
        <v>4</v>
      </c>
      <c r="E57" s="143" t="s">
        <v>2291</v>
      </c>
      <c r="F57" s="1">
        <v>8</v>
      </c>
      <c r="G57" s="1">
        <v>4</v>
      </c>
      <c r="H57" s="1">
        <v>63</v>
      </c>
      <c r="I57" s="144">
        <f t="shared" si="0"/>
        <v>1963.3299145299145</v>
      </c>
      <c r="J57" s="145">
        <v>-23.1</v>
      </c>
      <c r="K57" s="145">
        <v>535</v>
      </c>
      <c r="L57" s="55" t="s">
        <v>2192</v>
      </c>
    </row>
    <row r="58" spans="1:12" x14ac:dyDescent="0.3">
      <c r="A58" s="1" t="s">
        <v>2300</v>
      </c>
      <c r="B58" s="1" t="s">
        <v>2301</v>
      </c>
      <c r="C58" s="1">
        <v>15</v>
      </c>
      <c r="D58" s="1">
        <v>4</v>
      </c>
      <c r="E58" s="143" t="s">
        <v>2291</v>
      </c>
      <c r="F58" s="1">
        <v>18</v>
      </c>
      <c r="G58" s="1">
        <v>4</v>
      </c>
      <c r="H58" s="1">
        <v>63</v>
      </c>
      <c r="I58" s="144">
        <f t="shared" si="0"/>
        <v>1963.3576923076923</v>
      </c>
      <c r="J58" s="145">
        <v>-23.4</v>
      </c>
      <c r="K58" s="145">
        <v>599</v>
      </c>
      <c r="L58" s="55" t="s">
        <v>2192</v>
      </c>
    </row>
    <row r="59" spans="1:12" x14ac:dyDescent="0.3">
      <c r="A59" s="1" t="s">
        <v>2302</v>
      </c>
      <c r="B59" s="1" t="s">
        <v>2303</v>
      </c>
      <c r="C59" s="1">
        <v>5</v>
      </c>
      <c r="D59" s="1">
        <v>5</v>
      </c>
      <c r="E59" s="143" t="s">
        <v>2291</v>
      </c>
      <c r="F59" s="1">
        <v>8</v>
      </c>
      <c r="G59" s="1">
        <v>5</v>
      </c>
      <c r="H59" s="1">
        <v>63</v>
      </c>
      <c r="I59" s="144">
        <f t="shared" si="0"/>
        <v>1963.4068376068376</v>
      </c>
      <c r="J59" s="145">
        <v>-23.8</v>
      </c>
      <c r="K59" s="145">
        <v>649</v>
      </c>
      <c r="L59" s="55" t="s">
        <v>2223</v>
      </c>
    </row>
    <row r="60" spans="1:12" x14ac:dyDescent="0.3">
      <c r="A60" s="1" t="s">
        <v>2304</v>
      </c>
      <c r="B60" s="1" t="s">
        <v>2305</v>
      </c>
      <c r="C60" s="1">
        <v>15</v>
      </c>
      <c r="D60" s="1">
        <v>5</v>
      </c>
      <c r="E60" s="143" t="s">
        <v>2291</v>
      </c>
      <c r="F60" s="1">
        <v>18</v>
      </c>
      <c r="G60" s="1">
        <v>5</v>
      </c>
      <c r="H60" s="1">
        <v>63</v>
      </c>
      <c r="I60" s="144">
        <f t="shared" si="0"/>
        <v>1963.4346153846154</v>
      </c>
      <c r="J60" s="145">
        <v>-21.9</v>
      </c>
      <c r="K60" s="145">
        <v>645</v>
      </c>
      <c r="L60" s="55" t="s">
        <v>2223</v>
      </c>
    </row>
    <row r="61" spans="1:12" x14ac:dyDescent="0.3">
      <c r="A61" s="1" t="s">
        <v>2306</v>
      </c>
      <c r="B61" s="1" t="s">
        <v>2307</v>
      </c>
      <c r="C61" s="1">
        <v>5</v>
      </c>
      <c r="D61" s="1">
        <v>6</v>
      </c>
      <c r="E61" s="143" t="s">
        <v>2291</v>
      </c>
      <c r="F61" s="1">
        <v>8</v>
      </c>
      <c r="G61" s="1">
        <v>6</v>
      </c>
      <c r="H61" s="1">
        <v>63</v>
      </c>
      <c r="I61" s="144">
        <f t="shared" si="0"/>
        <v>1963.4837606837607</v>
      </c>
      <c r="J61" s="145">
        <v>-23.3</v>
      </c>
      <c r="K61" s="145">
        <v>774</v>
      </c>
      <c r="L61" s="55" t="s">
        <v>2223</v>
      </c>
    </row>
    <row r="62" spans="1:12" x14ac:dyDescent="0.3">
      <c r="A62" s="1" t="s">
        <v>2308</v>
      </c>
      <c r="B62" s="1" t="s">
        <v>2309</v>
      </c>
      <c r="C62" s="1">
        <v>15</v>
      </c>
      <c r="D62" s="1">
        <v>6</v>
      </c>
      <c r="E62" s="143" t="s">
        <v>2291</v>
      </c>
      <c r="F62" s="1">
        <v>18</v>
      </c>
      <c r="G62" s="1">
        <v>6</v>
      </c>
      <c r="H62" s="1">
        <v>63</v>
      </c>
      <c r="I62" s="144">
        <f t="shared" si="0"/>
        <v>1963.5115384615385</v>
      </c>
      <c r="J62" s="145">
        <v>-23.3</v>
      </c>
      <c r="K62" s="145">
        <v>821</v>
      </c>
      <c r="L62" s="55" t="s">
        <v>2192</v>
      </c>
    </row>
    <row r="63" spans="1:12" x14ac:dyDescent="0.3">
      <c r="A63" s="1" t="s">
        <v>2310</v>
      </c>
      <c r="B63" s="1" t="s">
        <v>2311</v>
      </c>
      <c r="C63" s="1">
        <v>5</v>
      </c>
      <c r="D63" s="1">
        <v>7</v>
      </c>
      <c r="E63" s="143" t="s">
        <v>2291</v>
      </c>
      <c r="F63" s="1">
        <v>8</v>
      </c>
      <c r="G63" s="1">
        <v>7</v>
      </c>
      <c r="H63" s="1">
        <v>63</v>
      </c>
      <c r="I63" s="144">
        <f t="shared" si="0"/>
        <v>1963.5606837606836</v>
      </c>
      <c r="J63" s="145">
        <v>-22.7</v>
      </c>
      <c r="K63" s="145">
        <v>867</v>
      </c>
      <c r="L63" s="55" t="s">
        <v>2183</v>
      </c>
    </row>
    <row r="64" spans="1:12" x14ac:dyDescent="0.3">
      <c r="A64" s="1" t="s">
        <v>2312</v>
      </c>
      <c r="B64" s="1" t="s">
        <v>2313</v>
      </c>
      <c r="C64" s="1">
        <v>15</v>
      </c>
      <c r="D64" s="1">
        <v>7</v>
      </c>
      <c r="E64" s="143" t="s">
        <v>2291</v>
      </c>
      <c r="F64" s="1">
        <v>18</v>
      </c>
      <c r="G64" s="1">
        <v>7</v>
      </c>
      <c r="H64" s="1">
        <v>63</v>
      </c>
      <c r="I64" s="144">
        <f t="shared" si="0"/>
        <v>1963.5884615384614</v>
      </c>
      <c r="J64" s="145">
        <v>-20.6</v>
      </c>
      <c r="K64" s="145">
        <v>893</v>
      </c>
      <c r="L64" s="55" t="s">
        <v>2192</v>
      </c>
    </row>
    <row r="65" spans="1:12" x14ac:dyDescent="0.3">
      <c r="A65" s="1" t="s">
        <v>2314</v>
      </c>
      <c r="B65" s="1" t="s">
        <v>2315</v>
      </c>
      <c r="C65" s="1">
        <v>5</v>
      </c>
      <c r="D65" s="1">
        <v>8</v>
      </c>
      <c r="E65" s="143" t="s">
        <v>2291</v>
      </c>
      <c r="F65" s="1">
        <v>8</v>
      </c>
      <c r="G65" s="1">
        <v>8</v>
      </c>
      <c r="H65" s="1">
        <v>63</v>
      </c>
      <c r="I65" s="144">
        <f t="shared" si="0"/>
        <v>1963.6376068376067</v>
      </c>
      <c r="J65" s="145">
        <v>-20.9</v>
      </c>
      <c r="K65" s="145">
        <v>946</v>
      </c>
      <c r="L65" s="55" t="s">
        <v>2192</v>
      </c>
    </row>
    <row r="66" spans="1:12" x14ac:dyDescent="0.3">
      <c r="A66" s="1" t="s">
        <v>2316</v>
      </c>
      <c r="B66" s="1" t="s">
        <v>2317</v>
      </c>
      <c r="C66" s="1">
        <v>15</v>
      </c>
      <c r="D66" s="1">
        <v>8</v>
      </c>
      <c r="E66" s="143" t="s">
        <v>2291</v>
      </c>
      <c r="F66" s="1">
        <v>18</v>
      </c>
      <c r="G66" s="1">
        <v>8</v>
      </c>
      <c r="H66" s="1">
        <v>63</v>
      </c>
      <c r="I66" s="144">
        <f t="shared" si="0"/>
        <v>1963.6653846153845</v>
      </c>
      <c r="J66" s="145">
        <v>-21.95</v>
      </c>
      <c r="K66" s="145">
        <v>989</v>
      </c>
      <c r="L66" s="55" t="s">
        <v>2192</v>
      </c>
    </row>
    <row r="67" spans="1:12" x14ac:dyDescent="0.3">
      <c r="A67" s="1" t="s">
        <v>2318</v>
      </c>
      <c r="B67" s="1" t="s">
        <v>2319</v>
      </c>
      <c r="C67" s="1">
        <v>5</v>
      </c>
      <c r="D67" s="1">
        <v>9</v>
      </c>
      <c r="E67" s="143" t="s">
        <v>2291</v>
      </c>
      <c r="F67" s="1">
        <v>8</v>
      </c>
      <c r="G67" s="1">
        <v>9</v>
      </c>
      <c r="H67" s="1">
        <v>63</v>
      </c>
      <c r="I67" s="144">
        <f t="shared" si="0"/>
        <v>1963.7145299145297</v>
      </c>
      <c r="J67" s="145">
        <v>-20</v>
      </c>
      <c r="K67" s="145">
        <v>944</v>
      </c>
      <c r="L67" s="55" t="s">
        <v>2192</v>
      </c>
    </row>
    <row r="68" spans="1:12" x14ac:dyDescent="0.3">
      <c r="A68" s="1" t="s">
        <v>2320</v>
      </c>
      <c r="B68" s="1" t="s">
        <v>2321</v>
      </c>
      <c r="C68" s="1">
        <v>15</v>
      </c>
      <c r="D68" s="1">
        <v>9</v>
      </c>
      <c r="E68" s="143" t="s">
        <v>2291</v>
      </c>
      <c r="F68" s="1">
        <v>18</v>
      </c>
      <c r="G68" s="1">
        <v>9</v>
      </c>
      <c r="H68" s="1">
        <v>63</v>
      </c>
      <c r="I68" s="144">
        <f t="shared" ref="I68:I131" si="1">1900+H68+G68/13+F68/360</f>
        <v>1963.7423076923076</v>
      </c>
      <c r="J68" s="145">
        <v>-20.6</v>
      </c>
      <c r="K68" s="145">
        <v>844</v>
      </c>
      <c r="L68" s="55" t="s">
        <v>2223</v>
      </c>
    </row>
    <row r="69" spans="1:12" x14ac:dyDescent="0.3">
      <c r="A69" s="1" t="s">
        <v>2322</v>
      </c>
      <c r="B69" s="1" t="s">
        <v>2323</v>
      </c>
      <c r="C69" s="1">
        <v>15</v>
      </c>
      <c r="D69" s="1">
        <v>10</v>
      </c>
      <c r="E69" s="143" t="s">
        <v>2291</v>
      </c>
      <c r="F69" s="1">
        <v>18</v>
      </c>
      <c r="G69" s="1">
        <v>10</v>
      </c>
      <c r="H69" s="1">
        <v>63</v>
      </c>
      <c r="I69" s="144">
        <f t="shared" si="1"/>
        <v>1963.8192307692307</v>
      </c>
      <c r="J69" s="145">
        <v>-22.1</v>
      </c>
      <c r="K69" s="145">
        <v>849</v>
      </c>
      <c r="L69" s="55" t="s">
        <v>2223</v>
      </c>
    </row>
    <row r="70" spans="1:12" x14ac:dyDescent="0.3">
      <c r="A70" s="1" t="s">
        <v>2324</v>
      </c>
      <c r="B70" s="1" t="s">
        <v>2325</v>
      </c>
      <c r="C70" s="1">
        <v>15</v>
      </c>
      <c r="D70" s="1">
        <v>11</v>
      </c>
      <c r="E70" s="143" t="s">
        <v>2291</v>
      </c>
      <c r="F70" s="1">
        <v>18</v>
      </c>
      <c r="G70" s="1">
        <v>11</v>
      </c>
      <c r="H70" s="1">
        <v>63</v>
      </c>
      <c r="I70" s="144">
        <f t="shared" si="1"/>
        <v>1963.8961538461538</v>
      </c>
      <c r="J70" s="145">
        <v>-22.8</v>
      </c>
      <c r="K70" s="145">
        <v>812</v>
      </c>
      <c r="L70" s="55" t="s">
        <v>2192</v>
      </c>
    </row>
    <row r="71" spans="1:12" x14ac:dyDescent="0.3">
      <c r="A71" s="1" t="s">
        <v>2326</v>
      </c>
      <c r="B71" s="1" t="s">
        <v>2327</v>
      </c>
      <c r="C71" s="1">
        <v>15</v>
      </c>
      <c r="D71" s="1">
        <v>12</v>
      </c>
      <c r="E71" s="143" t="s">
        <v>2291</v>
      </c>
      <c r="F71" s="1">
        <v>18</v>
      </c>
      <c r="G71" s="1">
        <v>12</v>
      </c>
      <c r="H71" s="1">
        <v>63</v>
      </c>
      <c r="I71" s="144">
        <f t="shared" si="1"/>
        <v>1963.9730769230769</v>
      </c>
      <c r="J71" s="145">
        <v>-23</v>
      </c>
      <c r="K71" s="145">
        <v>773</v>
      </c>
      <c r="L71" s="55" t="s">
        <v>2192</v>
      </c>
    </row>
    <row r="72" spans="1:12" x14ac:dyDescent="0.3">
      <c r="A72" s="1" t="s">
        <v>2328</v>
      </c>
      <c r="B72" s="1" t="s">
        <v>2329</v>
      </c>
      <c r="C72" s="1">
        <v>15</v>
      </c>
      <c r="D72" s="1">
        <v>1</v>
      </c>
      <c r="E72" s="143" t="s">
        <v>2330</v>
      </c>
      <c r="F72" s="1">
        <v>18</v>
      </c>
      <c r="G72" s="1">
        <v>1</v>
      </c>
      <c r="H72" s="1">
        <v>64</v>
      </c>
      <c r="I72" s="144">
        <f t="shared" si="1"/>
        <v>1964.126923076923</v>
      </c>
      <c r="J72" s="145">
        <v>-23.5</v>
      </c>
      <c r="K72" s="145">
        <v>800</v>
      </c>
      <c r="L72" s="55" t="s">
        <v>2192</v>
      </c>
    </row>
    <row r="73" spans="1:12" x14ac:dyDescent="0.3">
      <c r="A73" s="1" t="s">
        <v>2331</v>
      </c>
      <c r="B73" s="1" t="s">
        <v>2332</v>
      </c>
      <c r="C73" s="1">
        <v>15</v>
      </c>
      <c r="D73" s="1">
        <v>2</v>
      </c>
      <c r="E73" s="143" t="s">
        <v>2330</v>
      </c>
      <c r="F73" s="1">
        <v>18</v>
      </c>
      <c r="G73" s="1">
        <v>2</v>
      </c>
      <c r="H73" s="1">
        <v>64</v>
      </c>
      <c r="I73" s="144">
        <f t="shared" si="1"/>
        <v>1964.2038461538461</v>
      </c>
      <c r="J73" s="145">
        <v>-22.7</v>
      </c>
      <c r="K73" s="145">
        <v>780</v>
      </c>
      <c r="L73" s="55" t="s">
        <v>2192</v>
      </c>
    </row>
    <row r="74" spans="1:12" x14ac:dyDescent="0.3">
      <c r="A74" s="1" t="s">
        <v>2333</v>
      </c>
      <c r="B74" s="1" t="s">
        <v>2334</v>
      </c>
      <c r="C74" s="1">
        <v>15</v>
      </c>
      <c r="D74" s="1">
        <v>3</v>
      </c>
      <c r="E74" s="143" t="s">
        <v>2330</v>
      </c>
      <c r="F74" s="1">
        <v>18</v>
      </c>
      <c r="G74" s="1">
        <v>3</v>
      </c>
      <c r="H74" s="1">
        <v>64</v>
      </c>
      <c r="I74" s="144">
        <f t="shared" si="1"/>
        <v>1964.2807692307692</v>
      </c>
      <c r="J74" s="145">
        <v>-24.27</v>
      </c>
      <c r="K74" s="145">
        <v>777</v>
      </c>
      <c r="L74" s="55" t="s">
        <v>2192</v>
      </c>
    </row>
    <row r="75" spans="1:12" x14ac:dyDescent="0.3">
      <c r="A75" s="1" t="s">
        <v>2335</v>
      </c>
      <c r="B75" s="1" t="s">
        <v>2336</v>
      </c>
      <c r="C75" s="1">
        <v>15</v>
      </c>
      <c r="D75" s="1">
        <v>4</v>
      </c>
      <c r="E75" s="143" t="s">
        <v>2330</v>
      </c>
      <c r="F75" s="1">
        <v>18</v>
      </c>
      <c r="G75" s="1">
        <v>4</v>
      </c>
      <c r="H75" s="1">
        <v>64</v>
      </c>
      <c r="I75" s="144">
        <f t="shared" si="1"/>
        <v>1964.3576923076923</v>
      </c>
      <c r="J75" s="145">
        <v>-23.88</v>
      </c>
      <c r="K75" s="145">
        <v>838</v>
      </c>
      <c r="L75" s="55" t="s">
        <v>2192</v>
      </c>
    </row>
    <row r="76" spans="1:12" x14ac:dyDescent="0.3">
      <c r="A76" s="1" t="s">
        <v>2337</v>
      </c>
      <c r="B76" s="1" t="s">
        <v>2338</v>
      </c>
      <c r="C76" s="1">
        <v>15</v>
      </c>
      <c r="D76" s="1">
        <v>5</v>
      </c>
      <c r="E76" s="143" t="s">
        <v>2330</v>
      </c>
      <c r="F76" s="1">
        <v>18</v>
      </c>
      <c r="G76" s="1">
        <v>5</v>
      </c>
      <c r="H76" s="1">
        <v>64</v>
      </c>
      <c r="I76" s="144">
        <f t="shared" si="1"/>
        <v>1964.4346153846154</v>
      </c>
      <c r="J76" s="145">
        <v>-20.3</v>
      </c>
      <c r="K76" s="145">
        <v>895</v>
      </c>
      <c r="L76" s="55" t="s">
        <v>2192</v>
      </c>
    </row>
    <row r="77" spans="1:12" x14ac:dyDescent="0.3">
      <c r="A77" s="1" t="s">
        <v>2339</v>
      </c>
      <c r="B77" s="1" t="s">
        <v>2340</v>
      </c>
      <c r="C77" s="1">
        <v>15</v>
      </c>
      <c r="D77" s="1">
        <v>6</v>
      </c>
      <c r="E77" s="143" t="s">
        <v>2330</v>
      </c>
      <c r="F77" s="1">
        <v>18</v>
      </c>
      <c r="G77" s="1">
        <v>6</v>
      </c>
      <c r="H77" s="1">
        <v>64</v>
      </c>
      <c r="I77" s="144">
        <f t="shared" si="1"/>
        <v>1964.5115384615385</v>
      </c>
      <c r="J77" s="145">
        <v>-19.5</v>
      </c>
      <c r="K77" s="145">
        <v>917</v>
      </c>
      <c r="L77" s="55" t="s">
        <v>2192</v>
      </c>
    </row>
    <row r="78" spans="1:12" x14ac:dyDescent="0.3">
      <c r="A78" s="1" t="s">
        <v>2341</v>
      </c>
      <c r="B78" s="1" t="s">
        <v>2342</v>
      </c>
      <c r="C78" s="1">
        <v>15</v>
      </c>
      <c r="D78" s="1">
        <v>7</v>
      </c>
      <c r="E78" s="143" t="s">
        <v>2330</v>
      </c>
      <c r="F78" s="1">
        <v>18</v>
      </c>
      <c r="G78" s="1">
        <v>7</v>
      </c>
      <c r="H78" s="1">
        <v>64</v>
      </c>
      <c r="I78" s="144">
        <f t="shared" si="1"/>
        <v>1964.5884615384614</v>
      </c>
      <c r="J78" s="145">
        <v>-20.7</v>
      </c>
      <c r="K78" s="145">
        <v>887</v>
      </c>
      <c r="L78" s="55" t="s">
        <v>2183</v>
      </c>
    </row>
    <row r="79" spans="1:12" x14ac:dyDescent="0.3">
      <c r="A79" s="1" t="s">
        <v>2343</v>
      </c>
      <c r="B79" s="1" t="s">
        <v>2344</v>
      </c>
      <c r="C79" s="1">
        <v>15</v>
      </c>
      <c r="D79" s="1">
        <v>8</v>
      </c>
      <c r="E79" s="143" t="s">
        <v>2330</v>
      </c>
      <c r="F79" s="1">
        <v>18</v>
      </c>
      <c r="G79" s="1">
        <v>8</v>
      </c>
      <c r="H79" s="1">
        <v>64</v>
      </c>
      <c r="I79" s="144">
        <f t="shared" si="1"/>
        <v>1964.6653846153845</v>
      </c>
      <c r="J79" s="145">
        <v>-19.100000000000001</v>
      </c>
      <c r="K79" s="145">
        <v>900</v>
      </c>
      <c r="L79" s="55" t="s">
        <v>2192</v>
      </c>
    </row>
    <row r="80" spans="1:12" x14ac:dyDescent="0.3">
      <c r="A80" s="1" t="s">
        <v>2345</v>
      </c>
      <c r="B80" s="1" t="s">
        <v>2346</v>
      </c>
      <c r="C80" s="1">
        <v>15</v>
      </c>
      <c r="D80" s="1">
        <v>9</v>
      </c>
      <c r="E80" s="143" t="s">
        <v>2330</v>
      </c>
      <c r="F80" s="1">
        <v>18</v>
      </c>
      <c r="G80" s="1">
        <v>9</v>
      </c>
      <c r="H80" s="1">
        <v>64</v>
      </c>
      <c r="I80" s="144">
        <f t="shared" si="1"/>
        <v>1964.7423076923076</v>
      </c>
      <c r="J80" s="145">
        <v>-19.5</v>
      </c>
      <c r="K80" s="145">
        <v>854</v>
      </c>
      <c r="L80" s="55" t="s">
        <v>2192</v>
      </c>
    </row>
    <row r="81" spans="1:19" x14ac:dyDescent="0.3">
      <c r="A81" s="1" t="s">
        <v>2347</v>
      </c>
      <c r="B81" s="1" t="s">
        <v>2348</v>
      </c>
      <c r="C81" s="1">
        <v>15</v>
      </c>
      <c r="D81" s="1">
        <v>10</v>
      </c>
      <c r="E81" s="143" t="s">
        <v>2330</v>
      </c>
      <c r="F81" s="1">
        <v>18</v>
      </c>
      <c r="G81" s="1">
        <v>10</v>
      </c>
      <c r="H81" s="1">
        <v>64</v>
      </c>
      <c r="I81" s="144">
        <f t="shared" si="1"/>
        <v>1964.8192307692307</v>
      </c>
      <c r="J81" s="145">
        <v>-17.8</v>
      </c>
      <c r="K81" s="145">
        <v>835</v>
      </c>
      <c r="L81" s="55" t="s">
        <v>2192</v>
      </c>
    </row>
    <row r="82" spans="1:19" x14ac:dyDescent="0.3">
      <c r="A82" s="1" t="s">
        <v>2349</v>
      </c>
      <c r="B82" s="1" t="s">
        <v>2350</v>
      </c>
      <c r="C82" s="1">
        <v>15</v>
      </c>
      <c r="D82" s="1">
        <v>11</v>
      </c>
      <c r="E82" s="143" t="s">
        <v>2330</v>
      </c>
      <c r="F82" s="1">
        <v>18</v>
      </c>
      <c r="G82" s="1">
        <v>11</v>
      </c>
      <c r="H82" s="1">
        <v>64</v>
      </c>
      <c r="I82" s="144">
        <f t="shared" si="1"/>
        <v>1964.8961538461538</v>
      </c>
      <c r="J82" s="145">
        <v>-18.5</v>
      </c>
      <c r="K82" s="145">
        <v>778</v>
      </c>
      <c r="L82" s="55" t="s">
        <v>2183</v>
      </c>
    </row>
    <row r="83" spans="1:19" x14ac:dyDescent="0.3">
      <c r="A83" s="1" t="s">
        <v>2351</v>
      </c>
      <c r="B83" s="1" t="s">
        <v>2352</v>
      </c>
      <c r="C83" s="1">
        <v>15</v>
      </c>
      <c r="D83" s="1">
        <v>12</v>
      </c>
      <c r="E83" s="143" t="s">
        <v>2330</v>
      </c>
      <c r="F83" s="1">
        <v>18</v>
      </c>
      <c r="G83" s="1">
        <v>12</v>
      </c>
      <c r="H83" s="1">
        <v>64</v>
      </c>
      <c r="I83" s="144">
        <f t="shared" si="1"/>
        <v>1964.9730769230769</v>
      </c>
      <c r="J83" s="145">
        <v>-23.4</v>
      </c>
      <c r="K83" s="145">
        <v>763</v>
      </c>
      <c r="L83" s="55" t="s">
        <v>2192</v>
      </c>
    </row>
    <row r="84" spans="1:19" x14ac:dyDescent="0.3">
      <c r="A84" s="1" t="s">
        <v>2353</v>
      </c>
      <c r="B84" s="1" t="s">
        <v>2354</v>
      </c>
      <c r="C84" s="1">
        <v>15</v>
      </c>
      <c r="D84" s="1">
        <v>1</v>
      </c>
      <c r="E84" s="143" t="s">
        <v>2355</v>
      </c>
      <c r="F84" s="1">
        <v>18</v>
      </c>
      <c r="G84" s="1">
        <v>1</v>
      </c>
      <c r="H84" s="1">
        <v>65</v>
      </c>
      <c r="I84" s="144">
        <f t="shared" si="1"/>
        <v>1965.126923076923</v>
      </c>
      <c r="J84" s="145">
        <v>-20.2</v>
      </c>
      <c r="K84" s="145">
        <v>766</v>
      </c>
      <c r="L84" s="55" t="s">
        <v>2183</v>
      </c>
    </row>
    <row r="85" spans="1:19" x14ac:dyDescent="0.3">
      <c r="A85" s="1" t="s">
        <v>2356</v>
      </c>
      <c r="B85" s="1" t="s">
        <v>2357</v>
      </c>
      <c r="C85" s="1">
        <v>17</v>
      </c>
      <c r="D85" s="1">
        <v>2</v>
      </c>
      <c r="E85" s="143" t="s">
        <v>2355</v>
      </c>
      <c r="F85" s="1">
        <v>20</v>
      </c>
      <c r="G85" s="1">
        <v>2</v>
      </c>
      <c r="H85" s="1">
        <v>65</v>
      </c>
      <c r="I85" s="144">
        <f t="shared" si="1"/>
        <v>1965.2094017094018</v>
      </c>
      <c r="J85" s="145">
        <v>-20.7</v>
      </c>
      <c r="K85" s="145">
        <v>742</v>
      </c>
      <c r="L85" s="55" t="s">
        <v>2192</v>
      </c>
    </row>
    <row r="86" spans="1:19" x14ac:dyDescent="0.3">
      <c r="A86" s="1" t="s">
        <v>2358</v>
      </c>
      <c r="B86" s="1" t="s">
        <v>2359</v>
      </c>
      <c r="C86" s="1">
        <v>15</v>
      </c>
      <c r="D86" s="1">
        <v>3</v>
      </c>
      <c r="E86" s="143" t="s">
        <v>2355</v>
      </c>
      <c r="F86" s="1">
        <v>18</v>
      </c>
      <c r="G86" s="1">
        <v>3</v>
      </c>
      <c r="H86" s="1">
        <v>65</v>
      </c>
      <c r="I86" s="144">
        <f t="shared" si="1"/>
        <v>1965.2807692307692</v>
      </c>
      <c r="J86" s="145">
        <v>-20.7</v>
      </c>
      <c r="K86" s="145">
        <v>748</v>
      </c>
      <c r="L86" s="55" t="s">
        <v>2192</v>
      </c>
    </row>
    <row r="87" spans="1:19" x14ac:dyDescent="0.3">
      <c r="A87" s="1" t="s">
        <v>2360</v>
      </c>
      <c r="B87" s="1" t="s">
        <v>2361</v>
      </c>
      <c r="C87" s="1">
        <v>15</v>
      </c>
      <c r="D87" s="1">
        <v>4</v>
      </c>
      <c r="E87" s="143" t="s">
        <v>2355</v>
      </c>
      <c r="F87" s="1">
        <v>18</v>
      </c>
      <c r="G87" s="1">
        <v>4</v>
      </c>
      <c r="H87" s="1">
        <v>65</v>
      </c>
      <c r="I87" s="144">
        <f t="shared" si="1"/>
        <v>1965.3576923076923</v>
      </c>
      <c r="J87" s="145">
        <v>-24.5</v>
      </c>
      <c r="K87" s="145">
        <v>766</v>
      </c>
      <c r="L87" s="55" t="s">
        <v>2192</v>
      </c>
    </row>
    <row r="88" spans="1:19" x14ac:dyDescent="0.3">
      <c r="A88" s="1" t="s">
        <v>2362</v>
      </c>
      <c r="B88" s="1" t="s">
        <v>2363</v>
      </c>
      <c r="C88" s="1">
        <v>15</v>
      </c>
      <c r="D88" s="1">
        <v>5</v>
      </c>
      <c r="E88" s="143" t="s">
        <v>2355</v>
      </c>
      <c r="F88" s="1">
        <v>18</v>
      </c>
      <c r="G88" s="1">
        <v>5</v>
      </c>
      <c r="H88" s="1">
        <v>65</v>
      </c>
      <c r="I88" s="144">
        <f t="shared" si="1"/>
        <v>1965.4346153846154</v>
      </c>
      <c r="J88" s="145">
        <v>-24</v>
      </c>
      <c r="K88" s="145">
        <v>746</v>
      </c>
      <c r="L88" s="55" t="s">
        <v>2192</v>
      </c>
    </row>
    <row r="89" spans="1:19" x14ac:dyDescent="0.3">
      <c r="A89" s="1" t="s">
        <v>2364</v>
      </c>
      <c r="B89" s="1" t="s">
        <v>2365</v>
      </c>
      <c r="C89" s="1">
        <v>15</v>
      </c>
      <c r="D89" s="1">
        <v>6</v>
      </c>
      <c r="E89" s="143" t="s">
        <v>2355</v>
      </c>
      <c r="F89" s="1">
        <v>18</v>
      </c>
      <c r="G89" s="1">
        <v>6</v>
      </c>
      <c r="H89" s="1">
        <v>65</v>
      </c>
      <c r="I89" s="144">
        <f t="shared" si="1"/>
        <v>1965.5115384615385</v>
      </c>
      <c r="J89" s="145">
        <v>-26.9</v>
      </c>
      <c r="K89" s="145">
        <v>810</v>
      </c>
      <c r="L89" s="55" t="s">
        <v>2192</v>
      </c>
    </row>
    <row r="90" spans="1:19" x14ac:dyDescent="0.3">
      <c r="A90" s="1" t="s">
        <v>2366</v>
      </c>
      <c r="B90" s="1" t="s">
        <v>2367</v>
      </c>
      <c r="C90" s="1">
        <v>25</v>
      </c>
      <c r="D90" s="1">
        <v>7</v>
      </c>
      <c r="E90" s="143" t="s">
        <v>2355</v>
      </c>
      <c r="F90" s="1">
        <v>28</v>
      </c>
      <c r="G90" s="1">
        <v>7</v>
      </c>
      <c r="H90" s="1">
        <v>65</v>
      </c>
      <c r="I90" s="144">
        <f t="shared" si="1"/>
        <v>1965.6162393162392</v>
      </c>
      <c r="J90" s="145">
        <v>-22.5</v>
      </c>
      <c r="K90" s="145">
        <v>787</v>
      </c>
      <c r="L90" s="55" t="s">
        <v>2192</v>
      </c>
    </row>
    <row r="91" spans="1:19" x14ac:dyDescent="0.3">
      <c r="A91" s="1" t="s">
        <v>2368</v>
      </c>
      <c r="B91" s="1" t="s">
        <v>2369</v>
      </c>
      <c r="C91" s="1">
        <v>15</v>
      </c>
      <c r="D91" s="1">
        <v>8</v>
      </c>
      <c r="E91" s="143" t="s">
        <v>2355</v>
      </c>
      <c r="F91" s="1">
        <v>18</v>
      </c>
      <c r="G91" s="1">
        <v>8</v>
      </c>
      <c r="H91" s="1">
        <v>65</v>
      </c>
      <c r="I91" s="144">
        <f t="shared" si="1"/>
        <v>1965.6653846153845</v>
      </c>
      <c r="J91" s="145">
        <v>-22.4</v>
      </c>
      <c r="K91" s="145">
        <v>775</v>
      </c>
      <c r="L91" s="55" t="s">
        <v>2192</v>
      </c>
    </row>
    <row r="92" spans="1:19" x14ac:dyDescent="0.3">
      <c r="A92" s="1" t="s">
        <v>2370</v>
      </c>
      <c r="B92" s="1" t="s">
        <v>2371</v>
      </c>
      <c r="C92" s="1">
        <v>25</v>
      </c>
      <c r="D92" s="1">
        <v>9</v>
      </c>
      <c r="E92" s="143" t="s">
        <v>2355</v>
      </c>
      <c r="F92" s="1">
        <v>28</v>
      </c>
      <c r="G92" s="1">
        <v>9</v>
      </c>
      <c r="H92" s="1">
        <v>65</v>
      </c>
      <c r="I92" s="144">
        <f t="shared" si="1"/>
        <v>1965.7700854700854</v>
      </c>
      <c r="J92" s="145">
        <v>-22.7</v>
      </c>
      <c r="K92" s="145">
        <v>763</v>
      </c>
      <c r="L92" s="55" t="s">
        <v>2183</v>
      </c>
    </row>
    <row r="93" spans="1:19" x14ac:dyDescent="0.3">
      <c r="A93" s="1" t="s">
        <v>2372</v>
      </c>
      <c r="B93" s="1" t="s">
        <v>2373</v>
      </c>
      <c r="C93" s="1">
        <v>15</v>
      </c>
      <c r="D93" s="1">
        <v>10</v>
      </c>
      <c r="E93" s="143" t="s">
        <v>2355</v>
      </c>
      <c r="F93" s="1">
        <v>28</v>
      </c>
      <c r="G93" s="1">
        <v>10</v>
      </c>
      <c r="H93" s="1">
        <v>65</v>
      </c>
      <c r="I93" s="144">
        <f t="shared" si="1"/>
        <v>1965.8470085470085</v>
      </c>
      <c r="J93" s="145">
        <v>-25.1</v>
      </c>
      <c r="K93" s="145">
        <v>726</v>
      </c>
      <c r="L93" s="55" t="s">
        <v>2183</v>
      </c>
    </row>
    <row r="94" spans="1:19" x14ac:dyDescent="0.3">
      <c r="A94" s="1" t="s">
        <v>2374</v>
      </c>
      <c r="B94" s="1" t="s">
        <v>2375</v>
      </c>
      <c r="C94" s="1">
        <v>16</v>
      </c>
      <c r="D94" s="1">
        <v>11</v>
      </c>
      <c r="E94" s="143" t="s">
        <v>2355</v>
      </c>
      <c r="F94" s="1">
        <v>19</v>
      </c>
      <c r="G94" s="1">
        <v>11</v>
      </c>
      <c r="H94" s="1">
        <v>65</v>
      </c>
      <c r="I94" s="144">
        <f t="shared" si="1"/>
        <v>1965.8989316239315</v>
      </c>
      <c r="J94" s="145">
        <v>-23.1</v>
      </c>
      <c r="K94" s="145">
        <v>729</v>
      </c>
      <c r="L94" s="55" t="s">
        <v>2192</v>
      </c>
    </row>
    <row r="95" spans="1:19" ht="15.6" x14ac:dyDescent="0.3">
      <c r="A95" s="1" t="s">
        <v>2376</v>
      </c>
      <c r="B95" s="1" t="s">
        <v>2377</v>
      </c>
      <c r="C95" s="1">
        <v>15</v>
      </c>
      <c r="D95" s="1">
        <v>12</v>
      </c>
      <c r="E95" s="143" t="s">
        <v>2355</v>
      </c>
      <c r="F95" s="1">
        <v>18</v>
      </c>
      <c r="G95" s="1">
        <v>12</v>
      </c>
      <c r="H95" s="1">
        <v>65</v>
      </c>
      <c r="I95" s="144">
        <f t="shared" si="1"/>
        <v>1965.9730769230769</v>
      </c>
      <c r="J95" s="145">
        <v>-7.6</v>
      </c>
      <c r="K95" s="145">
        <v>696</v>
      </c>
      <c r="L95" s="55" t="s">
        <v>2192</v>
      </c>
      <c r="M95" s="146">
        <f>AVERAGE(K94:K96)</f>
        <v>708.66666666666663</v>
      </c>
      <c r="N95" s="147" t="s">
        <v>2378</v>
      </c>
      <c r="O95" s="147"/>
      <c r="P95" s="147"/>
      <c r="Q95" s="148"/>
      <c r="R95" s="148"/>
      <c r="S95" s="148"/>
    </row>
    <row r="96" spans="1:19" ht="15.6" x14ac:dyDescent="0.3">
      <c r="A96" s="1" t="s">
        <v>2379</v>
      </c>
      <c r="B96" s="1" t="s">
        <v>2380</v>
      </c>
      <c r="C96" s="1">
        <v>25</v>
      </c>
      <c r="D96" s="1">
        <v>1</v>
      </c>
      <c r="E96" s="143" t="s">
        <v>2381</v>
      </c>
      <c r="F96" s="1">
        <v>5</v>
      </c>
      <c r="G96" s="1">
        <v>2</v>
      </c>
      <c r="H96" s="1">
        <v>66</v>
      </c>
      <c r="I96" s="144">
        <f t="shared" si="1"/>
        <v>1966.1677350427351</v>
      </c>
      <c r="J96" s="145">
        <v>-7.66</v>
      </c>
      <c r="K96" s="145">
        <v>701</v>
      </c>
      <c r="L96" s="55" t="s">
        <v>2192</v>
      </c>
      <c r="M96" s="148"/>
      <c r="N96" s="148"/>
      <c r="O96" s="148"/>
      <c r="P96" s="148"/>
      <c r="Q96" s="148"/>
      <c r="R96" s="148"/>
      <c r="S96" s="148"/>
    </row>
    <row r="97" spans="1:20" ht="15.6" x14ac:dyDescent="0.3">
      <c r="A97" s="1" t="s">
        <v>2382</v>
      </c>
      <c r="B97" s="1" t="s">
        <v>2383</v>
      </c>
      <c r="C97" s="1">
        <v>15</v>
      </c>
      <c r="D97" s="1">
        <v>2</v>
      </c>
      <c r="E97" s="143" t="s">
        <v>2381</v>
      </c>
      <c r="F97" s="1">
        <v>25</v>
      </c>
      <c r="G97" s="1">
        <v>2</v>
      </c>
      <c r="H97" s="1">
        <v>66</v>
      </c>
      <c r="I97" s="144">
        <f t="shared" si="1"/>
        <v>1966.2232905982905</v>
      </c>
      <c r="J97" s="145">
        <v>-7.65</v>
      </c>
      <c r="K97" s="145">
        <v>691</v>
      </c>
      <c r="L97" s="55" t="s">
        <v>2192</v>
      </c>
      <c r="M97" s="148"/>
      <c r="N97" s="148"/>
      <c r="O97" s="148"/>
      <c r="P97" s="148"/>
      <c r="Q97" s="148"/>
      <c r="R97" s="148"/>
      <c r="S97" s="148"/>
    </row>
    <row r="98" spans="1:20" ht="15.6" x14ac:dyDescent="0.3">
      <c r="A98" s="1" t="s">
        <v>2384</v>
      </c>
      <c r="B98" s="1" t="s">
        <v>2385</v>
      </c>
      <c r="C98" s="1">
        <v>15</v>
      </c>
      <c r="D98" s="1">
        <v>3</v>
      </c>
      <c r="E98" s="143" t="s">
        <v>2381</v>
      </c>
      <c r="F98" s="1">
        <v>27</v>
      </c>
      <c r="G98" s="1">
        <v>3</v>
      </c>
      <c r="H98" s="1">
        <v>66</v>
      </c>
      <c r="I98" s="144">
        <f t="shared" si="1"/>
        <v>1966.3057692307693</v>
      </c>
      <c r="J98" s="145">
        <v>-7.87</v>
      </c>
      <c r="K98" s="145">
        <v>696</v>
      </c>
      <c r="L98" s="55" t="s">
        <v>2192</v>
      </c>
      <c r="M98" s="148"/>
      <c r="N98" s="148"/>
      <c r="O98" s="148"/>
      <c r="P98" s="148"/>
      <c r="Q98" s="148"/>
      <c r="R98" s="148"/>
      <c r="S98" s="148"/>
    </row>
    <row r="99" spans="1:20" ht="15.6" x14ac:dyDescent="0.3">
      <c r="A99" s="1" t="s">
        <v>2386</v>
      </c>
      <c r="B99" s="1" t="s">
        <v>2387</v>
      </c>
      <c r="C99" s="1">
        <v>15</v>
      </c>
      <c r="D99" s="1">
        <v>4</v>
      </c>
      <c r="E99" s="143" t="s">
        <v>2381</v>
      </c>
      <c r="F99" s="1">
        <v>25</v>
      </c>
      <c r="G99" s="1">
        <v>4</v>
      </c>
      <c r="H99" s="1">
        <v>66</v>
      </c>
      <c r="I99" s="144">
        <f t="shared" si="1"/>
        <v>1966.3771367521367</v>
      </c>
      <c r="J99" s="145">
        <v>-7.98</v>
      </c>
      <c r="K99" s="145">
        <v>708</v>
      </c>
      <c r="L99" s="55" t="s">
        <v>2192</v>
      </c>
      <c r="M99" s="148"/>
      <c r="N99" s="148"/>
      <c r="O99" s="148"/>
      <c r="P99" s="148"/>
      <c r="Q99" s="148"/>
      <c r="R99" s="148"/>
      <c r="S99" s="148"/>
    </row>
    <row r="100" spans="1:20" ht="15.6" x14ac:dyDescent="0.3">
      <c r="A100" s="1" t="s">
        <v>2388</v>
      </c>
      <c r="B100" s="1" t="s">
        <v>2389</v>
      </c>
      <c r="C100" s="1">
        <v>15</v>
      </c>
      <c r="D100" s="1">
        <v>5</v>
      </c>
      <c r="E100" s="143" t="s">
        <v>2381</v>
      </c>
      <c r="F100" s="1">
        <v>25</v>
      </c>
      <c r="G100" s="1">
        <v>5</v>
      </c>
      <c r="H100" s="1">
        <v>66</v>
      </c>
      <c r="I100" s="144">
        <f t="shared" si="1"/>
        <v>1966.4540598290598</v>
      </c>
      <c r="J100" s="145">
        <v>-7.71</v>
      </c>
      <c r="K100" s="145">
        <v>711</v>
      </c>
      <c r="L100" s="55" t="s">
        <v>2192</v>
      </c>
      <c r="M100" s="148"/>
      <c r="N100" s="148"/>
      <c r="O100" s="148"/>
      <c r="P100" s="148"/>
      <c r="Q100" s="148"/>
      <c r="R100" s="148"/>
      <c r="S100" s="148"/>
    </row>
    <row r="101" spans="1:20" ht="21" x14ac:dyDescent="0.4">
      <c r="A101" s="1" t="s">
        <v>2390</v>
      </c>
      <c r="B101" s="1" t="s">
        <v>2391</v>
      </c>
      <c r="C101" s="1">
        <v>15</v>
      </c>
      <c r="D101" s="1">
        <v>6</v>
      </c>
      <c r="E101" s="143" t="s">
        <v>2381</v>
      </c>
      <c r="F101" s="1">
        <v>25</v>
      </c>
      <c r="G101" s="1">
        <v>6</v>
      </c>
      <c r="H101" s="1">
        <v>66</v>
      </c>
      <c r="I101" s="144">
        <f t="shared" si="1"/>
        <v>1966.5309829059829</v>
      </c>
      <c r="J101" s="145">
        <v>-7.38</v>
      </c>
      <c r="K101" s="145">
        <v>725</v>
      </c>
      <c r="L101" s="55" t="s">
        <v>2192</v>
      </c>
      <c r="M101" s="146">
        <f>AVERAGE(K95:K108)</f>
        <v>686.92857142857144</v>
      </c>
      <c r="N101" s="147" t="s">
        <v>2392</v>
      </c>
      <c r="O101" s="147"/>
      <c r="P101" s="147"/>
      <c r="Q101" s="149">
        <f>M101/(M95-M107)</f>
        <v>9.4967083607636713</v>
      </c>
      <c r="R101" s="150" t="s">
        <v>2393</v>
      </c>
      <c r="S101" s="151"/>
      <c r="T101" s="100"/>
    </row>
    <row r="102" spans="1:20" ht="15.6" x14ac:dyDescent="0.3">
      <c r="A102" s="1" t="s">
        <v>2394</v>
      </c>
      <c r="B102" s="1" t="s">
        <v>2395</v>
      </c>
      <c r="C102" s="1">
        <v>15</v>
      </c>
      <c r="D102" s="1">
        <v>7</v>
      </c>
      <c r="E102" s="143" t="s">
        <v>2381</v>
      </c>
      <c r="F102" s="1">
        <v>25</v>
      </c>
      <c r="G102" s="1">
        <v>7</v>
      </c>
      <c r="H102" s="1">
        <v>66</v>
      </c>
      <c r="I102" s="144">
        <f t="shared" si="1"/>
        <v>1966.6079059829058</v>
      </c>
      <c r="J102" s="145">
        <v>-8.06</v>
      </c>
      <c r="K102" s="145">
        <v>711</v>
      </c>
      <c r="L102" s="55" t="s">
        <v>2183</v>
      </c>
      <c r="M102" s="148"/>
      <c r="N102" s="148"/>
      <c r="O102" s="148"/>
      <c r="P102" s="148"/>
      <c r="Q102" s="148"/>
      <c r="R102" s="148"/>
      <c r="S102" s="148"/>
    </row>
    <row r="103" spans="1:20" ht="15.6" x14ac:dyDescent="0.3">
      <c r="A103" s="1" t="s">
        <v>2396</v>
      </c>
      <c r="B103" s="1" t="s">
        <v>2397</v>
      </c>
      <c r="C103" s="1">
        <v>15</v>
      </c>
      <c r="D103" s="1">
        <v>8</v>
      </c>
      <c r="E103" s="143" t="s">
        <v>2381</v>
      </c>
      <c r="F103" s="1">
        <v>25</v>
      </c>
      <c r="G103" s="1">
        <v>8</v>
      </c>
      <c r="H103" s="1">
        <v>66</v>
      </c>
      <c r="I103" s="144">
        <f t="shared" si="1"/>
        <v>1966.6848290598289</v>
      </c>
      <c r="J103" s="145">
        <v>-7.02</v>
      </c>
      <c r="K103" s="145">
        <v>711</v>
      </c>
      <c r="L103" s="55" t="s">
        <v>2192</v>
      </c>
      <c r="M103" s="148"/>
      <c r="N103" s="148"/>
      <c r="O103" s="148"/>
      <c r="P103" s="148"/>
      <c r="Q103" s="148"/>
      <c r="R103" s="148"/>
      <c r="S103" s="148"/>
    </row>
    <row r="104" spans="1:20" ht="15.6" x14ac:dyDescent="0.3">
      <c r="A104" s="1" t="s">
        <v>2398</v>
      </c>
      <c r="B104" s="1" t="s">
        <v>2399</v>
      </c>
      <c r="C104" s="1">
        <v>15</v>
      </c>
      <c r="D104" s="1">
        <v>9</v>
      </c>
      <c r="E104" s="143" t="s">
        <v>2381</v>
      </c>
      <c r="F104" s="1">
        <v>25</v>
      </c>
      <c r="G104" s="1">
        <v>9</v>
      </c>
      <c r="H104" s="1">
        <v>66</v>
      </c>
      <c r="I104" s="144">
        <f t="shared" si="1"/>
        <v>1966.761752136752</v>
      </c>
      <c r="J104" s="145">
        <v>-7.59</v>
      </c>
      <c r="K104" s="145">
        <v>697</v>
      </c>
      <c r="L104" s="55" t="s">
        <v>2223</v>
      </c>
      <c r="M104" s="148"/>
      <c r="N104" s="148"/>
      <c r="O104" s="148"/>
      <c r="P104" s="148"/>
      <c r="Q104" s="148"/>
      <c r="R104" s="148"/>
      <c r="S104" s="148"/>
    </row>
    <row r="105" spans="1:20" ht="15.6" x14ac:dyDescent="0.3">
      <c r="A105" s="1" t="s">
        <v>2400</v>
      </c>
      <c r="B105" s="1" t="s">
        <v>2401</v>
      </c>
      <c r="C105" s="1">
        <v>15</v>
      </c>
      <c r="D105" s="1">
        <v>10</v>
      </c>
      <c r="E105" s="143" t="s">
        <v>2381</v>
      </c>
      <c r="F105" s="1">
        <v>25</v>
      </c>
      <c r="G105" s="1">
        <v>10</v>
      </c>
      <c r="H105" s="1">
        <v>66</v>
      </c>
      <c r="I105" s="144">
        <f t="shared" si="1"/>
        <v>1966.8386752136751</v>
      </c>
      <c r="J105" s="145">
        <v>-7.7</v>
      </c>
      <c r="K105" s="145">
        <v>661</v>
      </c>
      <c r="L105" s="55" t="s">
        <v>2223</v>
      </c>
      <c r="M105" s="148"/>
      <c r="N105" s="148"/>
      <c r="O105" s="148"/>
      <c r="P105" s="148"/>
      <c r="Q105" s="148"/>
      <c r="R105" s="148"/>
      <c r="S105" s="148"/>
    </row>
    <row r="106" spans="1:20" ht="15.6" x14ac:dyDescent="0.3">
      <c r="A106" s="1" t="s">
        <v>2402</v>
      </c>
      <c r="B106" s="1" t="s">
        <v>2403</v>
      </c>
      <c r="C106" s="1">
        <v>15</v>
      </c>
      <c r="D106" s="1">
        <v>11</v>
      </c>
      <c r="E106" s="143" t="s">
        <v>2381</v>
      </c>
      <c r="F106" s="1">
        <v>25</v>
      </c>
      <c r="G106" s="1">
        <v>11</v>
      </c>
      <c r="H106" s="1">
        <v>66</v>
      </c>
      <c r="I106" s="144">
        <f t="shared" si="1"/>
        <v>1966.9155982905982</v>
      </c>
      <c r="J106" s="145">
        <v>-26.66</v>
      </c>
      <c r="K106" s="145">
        <v>624</v>
      </c>
      <c r="L106" s="55" t="s">
        <v>2223</v>
      </c>
      <c r="M106" s="148"/>
      <c r="N106" s="148"/>
      <c r="O106" s="148"/>
      <c r="P106" s="148"/>
      <c r="Q106" s="148"/>
      <c r="R106" s="148"/>
      <c r="S106" s="148"/>
    </row>
    <row r="107" spans="1:20" ht="15.6" x14ac:dyDescent="0.3">
      <c r="A107" s="1" t="s">
        <v>2404</v>
      </c>
      <c r="B107" s="1" t="s">
        <v>2405</v>
      </c>
      <c r="C107" s="1">
        <v>5</v>
      </c>
      <c r="D107" s="1">
        <v>12</v>
      </c>
      <c r="E107" s="143" t="s">
        <v>2381</v>
      </c>
      <c r="F107" s="1">
        <v>15</v>
      </c>
      <c r="G107" s="1">
        <v>12</v>
      </c>
      <c r="H107" s="1">
        <v>66</v>
      </c>
      <c r="I107" s="144">
        <f t="shared" si="1"/>
        <v>1966.9647435897436</v>
      </c>
      <c r="J107" s="145">
        <v>-8.36</v>
      </c>
      <c r="K107" s="145">
        <v>660</v>
      </c>
      <c r="L107" s="55" t="s">
        <v>2192</v>
      </c>
      <c r="M107" s="146">
        <f>AVERAGE(K106:K108)</f>
        <v>636.33333333333337</v>
      </c>
      <c r="N107" s="147" t="s">
        <v>2378</v>
      </c>
      <c r="O107" s="147"/>
      <c r="P107" s="147"/>
      <c r="Q107" s="148"/>
      <c r="R107" s="148"/>
      <c r="S107" s="148"/>
    </row>
    <row r="108" spans="1:20" x14ac:dyDescent="0.3">
      <c r="A108" s="1" t="s">
        <v>2406</v>
      </c>
      <c r="B108" s="1" t="s">
        <v>2407</v>
      </c>
      <c r="C108" s="1">
        <v>15</v>
      </c>
      <c r="D108" s="1">
        <v>1</v>
      </c>
      <c r="E108" s="143" t="s">
        <v>2408</v>
      </c>
      <c r="F108" s="1">
        <v>25</v>
      </c>
      <c r="G108" s="1">
        <v>1</v>
      </c>
      <c r="H108" s="1">
        <v>67</v>
      </c>
      <c r="I108" s="144">
        <f t="shared" si="1"/>
        <v>1967.1463675213674</v>
      </c>
      <c r="J108" s="145">
        <v>-2.65</v>
      </c>
      <c r="K108" s="145">
        <v>625</v>
      </c>
      <c r="L108" s="55" t="s">
        <v>2192</v>
      </c>
    </row>
    <row r="109" spans="1:20" x14ac:dyDescent="0.3">
      <c r="A109" s="1" t="s">
        <v>2409</v>
      </c>
      <c r="B109" s="1" t="s">
        <v>2410</v>
      </c>
      <c r="C109" s="1">
        <v>15</v>
      </c>
      <c r="D109" s="1">
        <v>2</v>
      </c>
      <c r="E109" s="143" t="s">
        <v>2408</v>
      </c>
      <c r="F109" s="1">
        <v>25</v>
      </c>
      <c r="G109" s="1">
        <v>2</v>
      </c>
      <c r="H109" s="1">
        <v>67</v>
      </c>
      <c r="I109" s="144">
        <f t="shared" si="1"/>
        <v>1967.2232905982905</v>
      </c>
      <c r="J109" s="145">
        <v>-8.77</v>
      </c>
      <c r="K109" s="145">
        <v>633</v>
      </c>
      <c r="L109" s="55" t="s">
        <v>2223</v>
      </c>
    </row>
    <row r="110" spans="1:20" x14ac:dyDescent="0.3">
      <c r="A110" s="1" t="s">
        <v>2411</v>
      </c>
      <c r="B110" s="1" t="s">
        <v>2412</v>
      </c>
      <c r="C110" s="1">
        <v>15</v>
      </c>
      <c r="D110" s="1">
        <v>3</v>
      </c>
      <c r="E110" s="143" t="s">
        <v>2408</v>
      </c>
      <c r="F110" s="1">
        <v>25</v>
      </c>
      <c r="G110" s="1">
        <v>3</v>
      </c>
      <c r="H110" s="1">
        <v>67</v>
      </c>
      <c r="I110" s="144">
        <f t="shared" si="1"/>
        <v>1967.3002136752136</v>
      </c>
      <c r="J110" s="145">
        <v>-7.65</v>
      </c>
      <c r="K110" s="145">
        <v>635</v>
      </c>
      <c r="L110" s="55" t="s">
        <v>2223</v>
      </c>
    </row>
    <row r="111" spans="1:20" x14ac:dyDescent="0.3">
      <c r="A111" s="1" t="s">
        <v>2413</v>
      </c>
      <c r="B111" s="1" t="s">
        <v>2414</v>
      </c>
      <c r="C111" s="1">
        <v>15</v>
      </c>
      <c r="D111" s="1">
        <v>4</v>
      </c>
      <c r="E111" s="143" t="s">
        <v>2408</v>
      </c>
      <c r="F111" s="1">
        <v>25</v>
      </c>
      <c r="G111" s="1">
        <v>4</v>
      </c>
      <c r="H111" s="1">
        <v>67</v>
      </c>
      <c r="I111" s="144">
        <f t="shared" si="1"/>
        <v>1967.3771367521367</v>
      </c>
      <c r="J111" s="145">
        <v>-7.64</v>
      </c>
      <c r="K111" s="145">
        <v>633</v>
      </c>
      <c r="L111" s="55" t="s">
        <v>2192</v>
      </c>
    </row>
    <row r="112" spans="1:20" x14ac:dyDescent="0.3">
      <c r="A112" s="1" t="s">
        <v>2415</v>
      </c>
      <c r="B112" s="1" t="s">
        <v>2416</v>
      </c>
      <c r="C112" s="1">
        <v>25</v>
      </c>
      <c r="D112" s="1">
        <v>4</v>
      </c>
      <c r="E112" s="143" t="s">
        <v>2408</v>
      </c>
      <c r="F112" s="1">
        <v>5</v>
      </c>
      <c r="G112" s="1">
        <v>5</v>
      </c>
      <c r="H112" s="1">
        <v>67</v>
      </c>
      <c r="I112" s="144">
        <f t="shared" si="1"/>
        <v>1967.3985042735044</v>
      </c>
      <c r="J112" s="145">
        <v>-7.41</v>
      </c>
      <c r="K112" s="145">
        <v>640</v>
      </c>
      <c r="L112" s="55" t="s">
        <v>2183</v>
      </c>
    </row>
    <row r="113" spans="1:12" x14ac:dyDescent="0.3">
      <c r="A113" s="1" t="s">
        <v>2417</v>
      </c>
      <c r="B113" s="1" t="s">
        <v>2418</v>
      </c>
      <c r="C113" s="1">
        <v>15</v>
      </c>
      <c r="D113" s="1">
        <v>7</v>
      </c>
      <c r="E113" s="143" t="s">
        <v>2408</v>
      </c>
      <c r="F113" s="1">
        <v>25</v>
      </c>
      <c r="G113" s="1">
        <v>7</v>
      </c>
      <c r="H113" s="1">
        <v>67</v>
      </c>
      <c r="I113" s="144">
        <f t="shared" si="1"/>
        <v>1967.6079059829058</v>
      </c>
      <c r="J113" s="145">
        <v>-6.97</v>
      </c>
      <c r="K113" s="145">
        <v>631</v>
      </c>
      <c r="L113" s="55" t="s">
        <v>2192</v>
      </c>
    </row>
    <row r="114" spans="1:12" x14ac:dyDescent="0.3">
      <c r="A114" s="1" t="s">
        <v>2419</v>
      </c>
      <c r="B114" s="1" t="s">
        <v>2420</v>
      </c>
      <c r="C114" s="1">
        <v>15</v>
      </c>
      <c r="D114" s="1">
        <v>8</v>
      </c>
      <c r="E114" s="143" t="s">
        <v>2408</v>
      </c>
      <c r="F114" s="1">
        <v>25</v>
      </c>
      <c r="G114" s="1">
        <v>8</v>
      </c>
      <c r="H114" s="1">
        <v>67</v>
      </c>
      <c r="I114" s="144">
        <f t="shared" si="1"/>
        <v>1967.6848290598289</v>
      </c>
      <c r="J114" s="145">
        <v>-7.49</v>
      </c>
      <c r="K114" s="145">
        <v>642</v>
      </c>
      <c r="L114" s="55" t="s">
        <v>2192</v>
      </c>
    </row>
    <row r="115" spans="1:12" x14ac:dyDescent="0.3">
      <c r="A115" s="1" t="s">
        <v>2421</v>
      </c>
      <c r="B115" s="1" t="s">
        <v>2422</v>
      </c>
      <c r="C115" s="1">
        <v>15</v>
      </c>
      <c r="D115" s="1">
        <v>9</v>
      </c>
      <c r="E115" s="143" t="s">
        <v>2408</v>
      </c>
      <c r="F115" s="1">
        <v>25</v>
      </c>
      <c r="G115" s="1">
        <v>9</v>
      </c>
      <c r="H115" s="1">
        <v>67</v>
      </c>
      <c r="I115" s="144">
        <f t="shared" si="1"/>
        <v>1967.761752136752</v>
      </c>
      <c r="J115" s="145">
        <v>-9.02</v>
      </c>
      <c r="K115" s="145">
        <v>600</v>
      </c>
      <c r="L115" s="55" t="s">
        <v>2192</v>
      </c>
    </row>
    <row r="116" spans="1:12" x14ac:dyDescent="0.3">
      <c r="A116" s="1" t="s">
        <v>2423</v>
      </c>
      <c r="B116" s="1" t="s">
        <v>2424</v>
      </c>
      <c r="C116" s="1">
        <v>15</v>
      </c>
      <c r="D116" s="1">
        <v>10</v>
      </c>
      <c r="E116" s="143" t="s">
        <v>2408</v>
      </c>
      <c r="F116" s="1">
        <v>25</v>
      </c>
      <c r="G116" s="1">
        <v>10</v>
      </c>
      <c r="H116" s="1">
        <v>67</v>
      </c>
      <c r="I116" s="144">
        <f t="shared" si="1"/>
        <v>1967.8386752136751</v>
      </c>
      <c r="J116" s="145">
        <v>-7.2</v>
      </c>
      <c r="K116" s="145">
        <v>611</v>
      </c>
      <c r="L116" s="55" t="s">
        <v>2192</v>
      </c>
    </row>
    <row r="117" spans="1:12" x14ac:dyDescent="0.3">
      <c r="A117" s="1" t="s">
        <v>2425</v>
      </c>
      <c r="B117" s="1" t="s">
        <v>2426</v>
      </c>
      <c r="C117" s="1">
        <v>15</v>
      </c>
      <c r="D117" s="1">
        <v>11</v>
      </c>
      <c r="E117" s="143" t="s">
        <v>2408</v>
      </c>
      <c r="F117" s="1">
        <v>25</v>
      </c>
      <c r="G117" s="1">
        <v>11</v>
      </c>
      <c r="H117" s="1">
        <v>67</v>
      </c>
      <c r="I117" s="144">
        <f t="shared" si="1"/>
        <v>1967.9155982905982</v>
      </c>
      <c r="J117" s="145">
        <v>-7.7</v>
      </c>
      <c r="K117" s="145">
        <v>607</v>
      </c>
      <c r="L117" s="55" t="s">
        <v>2192</v>
      </c>
    </row>
    <row r="118" spans="1:12" x14ac:dyDescent="0.3">
      <c r="A118" s="1" t="s">
        <v>2427</v>
      </c>
      <c r="B118" s="1" t="s">
        <v>2428</v>
      </c>
      <c r="C118" s="1">
        <v>5</v>
      </c>
      <c r="D118" s="1">
        <v>12</v>
      </c>
      <c r="E118" s="143" t="s">
        <v>2408</v>
      </c>
      <c r="F118" s="1">
        <v>15</v>
      </c>
      <c r="G118" s="1">
        <v>12</v>
      </c>
      <c r="H118" s="1">
        <v>67</v>
      </c>
      <c r="I118" s="144">
        <f t="shared" si="1"/>
        <v>1967.9647435897436</v>
      </c>
      <c r="J118" s="145">
        <v>-7.5</v>
      </c>
      <c r="K118" s="145">
        <v>585</v>
      </c>
      <c r="L118" s="55" t="s">
        <v>2192</v>
      </c>
    </row>
    <row r="119" spans="1:12" x14ac:dyDescent="0.3">
      <c r="A119" s="1" t="s">
        <v>2429</v>
      </c>
      <c r="B119" s="1" t="s">
        <v>2430</v>
      </c>
      <c r="C119" s="1">
        <v>25</v>
      </c>
      <c r="D119" s="1">
        <v>1</v>
      </c>
      <c r="E119" s="143" t="s">
        <v>2431</v>
      </c>
      <c r="F119" s="1">
        <v>5</v>
      </c>
      <c r="G119" s="1">
        <v>2</v>
      </c>
      <c r="H119" s="1">
        <v>68</v>
      </c>
      <c r="I119" s="144">
        <f t="shared" si="1"/>
        <v>1968.1677350427351</v>
      </c>
      <c r="J119" s="145">
        <v>-11.52</v>
      </c>
      <c r="K119" s="145">
        <v>596</v>
      </c>
      <c r="L119" s="55" t="s">
        <v>2192</v>
      </c>
    </row>
    <row r="120" spans="1:12" x14ac:dyDescent="0.3">
      <c r="A120" s="1" t="s">
        <v>2432</v>
      </c>
      <c r="B120" s="1" t="s">
        <v>2433</v>
      </c>
      <c r="C120" s="1">
        <v>15</v>
      </c>
      <c r="D120" s="1">
        <v>2</v>
      </c>
      <c r="E120" s="143" t="s">
        <v>2431</v>
      </c>
      <c r="F120" s="1">
        <v>25</v>
      </c>
      <c r="G120" s="1">
        <v>2</v>
      </c>
      <c r="H120" s="1">
        <v>68</v>
      </c>
      <c r="I120" s="144">
        <f t="shared" si="1"/>
        <v>1968.2232905982905</v>
      </c>
      <c r="J120" s="145">
        <v>-7.5</v>
      </c>
      <c r="K120" s="145">
        <v>569</v>
      </c>
      <c r="L120" s="55" t="s">
        <v>2192</v>
      </c>
    </row>
    <row r="121" spans="1:12" x14ac:dyDescent="0.3">
      <c r="A121" s="1" t="s">
        <v>2434</v>
      </c>
      <c r="B121" s="1" t="s">
        <v>2435</v>
      </c>
      <c r="C121" s="1">
        <v>15</v>
      </c>
      <c r="D121" s="1">
        <v>3</v>
      </c>
      <c r="E121" s="143" t="s">
        <v>2431</v>
      </c>
      <c r="F121" s="1">
        <v>25</v>
      </c>
      <c r="G121" s="1">
        <v>3</v>
      </c>
      <c r="H121" s="1">
        <v>68</v>
      </c>
      <c r="I121" s="144">
        <f t="shared" si="1"/>
        <v>1968.3002136752136</v>
      </c>
      <c r="J121" s="145">
        <v>-7.79</v>
      </c>
      <c r="K121" s="145">
        <v>570</v>
      </c>
      <c r="L121" s="55" t="s">
        <v>2192</v>
      </c>
    </row>
    <row r="122" spans="1:12" x14ac:dyDescent="0.3">
      <c r="A122" s="1" t="s">
        <v>2436</v>
      </c>
      <c r="B122" s="1" t="s">
        <v>2437</v>
      </c>
      <c r="C122" s="1">
        <v>15</v>
      </c>
      <c r="D122" s="1">
        <v>4</v>
      </c>
      <c r="E122" s="143" t="s">
        <v>2431</v>
      </c>
      <c r="F122" s="1">
        <v>25</v>
      </c>
      <c r="G122" s="1">
        <v>4</v>
      </c>
      <c r="H122" s="1">
        <v>68</v>
      </c>
      <c r="I122" s="144">
        <f t="shared" si="1"/>
        <v>1968.3771367521367</v>
      </c>
      <c r="J122" s="145">
        <v>-26.43</v>
      </c>
      <c r="K122" s="145">
        <v>559</v>
      </c>
      <c r="L122" s="55" t="s">
        <v>2192</v>
      </c>
    </row>
    <row r="123" spans="1:12" x14ac:dyDescent="0.3">
      <c r="A123" s="1" t="s">
        <v>2438</v>
      </c>
      <c r="B123" s="1" t="s">
        <v>2439</v>
      </c>
      <c r="C123" s="1">
        <v>25</v>
      </c>
      <c r="D123" s="1">
        <v>4</v>
      </c>
      <c r="E123" s="143" t="s">
        <v>2431</v>
      </c>
      <c r="F123" s="1">
        <v>5</v>
      </c>
      <c r="G123" s="1">
        <v>5</v>
      </c>
      <c r="H123" s="1">
        <v>68</v>
      </c>
      <c r="I123" s="144">
        <f t="shared" si="1"/>
        <v>1968.3985042735044</v>
      </c>
      <c r="J123" s="145">
        <v>-26.79</v>
      </c>
      <c r="K123" s="145">
        <v>578</v>
      </c>
      <c r="L123" s="55" t="s">
        <v>2192</v>
      </c>
    </row>
    <row r="124" spans="1:12" x14ac:dyDescent="0.3">
      <c r="A124" s="1" t="s">
        <v>2440</v>
      </c>
      <c r="B124" s="1" t="s">
        <v>2441</v>
      </c>
      <c r="C124" s="1">
        <v>15</v>
      </c>
      <c r="D124" s="1">
        <v>5</v>
      </c>
      <c r="E124" s="143" t="s">
        <v>2431</v>
      </c>
      <c r="F124" s="1">
        <v>25</v>
      </c>
      <c r="G124" s="1">
        <v>5</v>
      </c>
      <c r="H124" s="1">
        <v>68</v>
      </c>
      <c r="I124" s="144">
        <f t="shared" si="1"/>
        <v>1968.4540598290598</v>
      </c>
      <c r="J124" s="145">
        <v>-7.72</v>
      </c>
      <c r="K124" s="145">
        <v>559</v>
      </c>
      <c r="L124" s="55" t="s">
        <v>2192</v>
      </c>
    </row>
    <row r="125" spans="1:12" x14ac:dyDescent="0.3">
      <c r="A125" s="1" t="s">
        <v>2442</v>
      </c>
      <c r="B125" s="1" t="s">
        <v>2443</v>
      </c>
      <c r="C125" s="1">
        <v>15</v>
      </c>
      <c r="D125" s="1">
        <v>6</v>
      </c>
      <c r="E125" s="143" t="s">
        <v>2431</v>
      </c>
      <c r="F125" s="1">
        <v>25</v>
      </c>
      <c r="G125" s="1">
        <v>6</v>
      </c>
      <c r="H125" s="1">
        <v>68</v>
      </c>
      <c r="I125" s="144">
        <f t="shared" si="1"/>
        <v>1968.5309829059829</v>
      </c>
      <c r="J125" s="145">
        <v>-7.84</v>
      </c>
      <c r="K125" s="145">
        <v>573</v>
      </c>
      <c r="L125" s="55" t="s">
        <v>2192</v>
      </c>
    </row>
    <row r="126" spans="1:12" x14ac:dyDescent="0.3">
      <c r="A126" s="1" t="s">
        <v>2444</v>
      </c>
      <c r="B126" s="1" t="s">
        <v>2445</v>
      </c>
      <c r="C126" s="1">
        <v>15</v>
      </c>
      <c r="D126" s="1">
        <v>7</v>
      </c>
      <c r="E126" s="143" t="s">
        <v>2431</v>
      </c>
      <c r="F126" s="1">
        <v>25</v>
      </c>
      <c r="G126" s="1">
        <v>7</v>
      </c>
      <c r="H126" s="1">
        <v>68</v>
      </c>
      <c r="I126" s="144">
        <f t="shared" si="1"/>
        <v>1968.6079059829058</v>
      </c>
      <c r="J126" s="145">
        <v>-6.58</v>
      </c>
      <c r="K126" s="145">
        <v>581</v>
      </c>
      <c r="L126" s="55" t="s">
        <v>2183</v>
      </c>
    </row>
    <row r="127" spans="1:12" x14ac:dyDescent="0.3">
      <c r="A127" s="1" t="s">
        <v>2446</v>
      </c>
      <c r="B127" s="1" t="s">
        <v>2447</v>
      </c>
      <c r="C127" s="1">
        <v>15</v>
      </c>
      <c r="D127" s="1">
        <v>8</v>
      </c>
      <c r="E127" s="143" t="s">
        <v>2431</v>
      </c>
      <c r="F127" s="1">
        <v>25</v>
      </c>
      <c r="G127" s="1">
        <v>8</v>
      </c>
      <c r="H127" s="1">
        <v>68</v>
      </c>
      <c r="I127" s="144">
        <f t="shared" si="1"/>
        <v>1968.6848290598289</v>
      </c>
      <c r="J127" s="145">
        <v>-7.5</v>
      </c>
      <c r="K127" s="145">
        <v>555</v>
      </c>
      <c r="L127" s="55" t="s">
        <v>2228</v>
      </c>
    </row>
    <row r="128" spans="1:12" x14ac:dyDescent="0.3">
      <c r="A128" s="1" t="s">
        <v>2448</v>
      </c>
      <c r="B128" s="1" t="s">
        <v>2449</v>
      </c>
      <c r="C128" s="1">
        <v>15</v>
      </c>
      <c r="D128" s="1">
        <v>9</v>
      </c>
      <c r="E128" s="143" t="s">
        <v>2431</v>
      </c>
      <c r="F128" s="1">
        <v>25</v>
      </c>
      <c r="G128" s="1">
        <v>9</v>
      </c>
      <c r="H128" s="1">
        <v>68</v>
      </c>
      <c r="I128" s="144">
        <f t="shared" si="1"/>
        <v>1968.761752136752</v>
      </c>
      <c r="J128" s="145">
        <v>-18.399999999999999</v>
      </c>
      <c r="K128" s="145">
        <v>558</v>
      </c>
      <c r="L128" s="55" t="s">
        <v>2228</v>
      </c>
    </row>
    <row r="129" spans="1:12" x14ac:dyDescent="0.3">
      <c r="A129" s="1" t="s">
        <v>2450</v>
      </c>
      <c r="B129" s="1" t="s">
        <v>2451</v>
      </c>
      <c r="C129" s="1">
        <v>15</v>
      </c>
      <c r="D129" s="1">
        <v>10</v>
      </c>
      <c r="E129" s="143" t="s">
        <v>2431</v>
      </c>
      <c r="F129" s="1">
        <v>25</v>
      </c>
      <c r="G129" s="1">
        <v>10</v>
      </c>
      <c r="H129" s="1">
        <v>68</v>
      </c>
      <c r="I129" s="144">
        <f t="shared" si="1"/>
        <v>1968.8386752136751</v>
      </c>
      <c r="J129" s="145">
        <v>-15.67</v>
      </c>
      <c r="K129" s="145">
        <v>552</v>
      </c>
      <c r="L129" s="55" t="s">
        <v>2183</v>
      </c>
    </row>
    <row r="130" spans="1:12" x14ac:dyDescent="0.3">
      <c r="A130" s="1" t="s">
        <v>2452</v>
      </c>
      <c r="B130" s="1" t="s">
        <v>2453</v>
      </c>
      <c r="C130" s="1">
        <v>15</v>
      </c>
      <c r="D130" s="1">
        <v>11</v>
      </c>
      <c r="E130" s="143" t="s">
        <v>2431</v>
      </c>
      <c r="F130" s="1">
        <v>25</v>
      </c>
      <c r="G130" s="1">
        <v>11</v>
      </c>
      <c r="H130" s="1">
        <v>68</v>
      </c>
      <c r="I130" s="144">
        <f t="shared" si="1"/>
        <v>1968.9155982905982</v>
      </c>
      <c r="J130" s="145">
        <v>-6.59</v>
      </c>
      <c r="K130" s="145">
        <v>542</v>
      </c>
      <c r="L130" s="55" t="s">
        <v>2192</v>
      </c>
    </row>
    <row r="131" spans="1:12" x14ac:dyDescent="0.3">
      <c r="A131" s="1" t="s">
        <v>2454</v>
      </c>
      <c r="B131" s="1" t="s">
        <v>2455</v>
      </c>
      <c r="C131" s="1">
        <v>15</v>
      </c>
      <c r="D131" s="1">
        <v>12</v>
      </c>
      <c r="E131" s="143" t="s">
        <v>2431</v>
      </c>
      <c r="F131" s="1">
        <v>26</v>
      </c>
      <c r="G131" s="1">
        <v>12</v>
      </c>
      <c r="H131" s="1">
        <v>68</v>
      </c>
      <c r="I131" s="144">
        <f t="shared" si="1"/>
        <v>1968.9952991452992</v>
      </c>
      <c r="J131" s="145">
        <v>-8.06</v>
      </c>
      <c r="K131" s="145">
        <v>549</v>
      </c>
      <c r="L131" s="55" t="s">
        <v>2192</v>
      </c>
    </row>
    <row r="132" spans="1:12" x14ac:dyDescent="0.3">
      <c r="A132" s="1" t="s">
        <v>2456</v>
      </c>
      <c r="B132" s="1" t="s">
        <v>2457</v>
      </c>
      <c r="C132" s="1">
        <v>6</v>
      </c>
      <c r="D132" s="1">
        <v>1</v>
      </c>
      <c r="E132" s="143" t="s">
        <v>2458</v>
      </c>
      <c r="F132" s="1">
        <v>15</v>
      </c>
      <c r="G132" s="1">
        <v>1</v>
      </c>
      <c r="H132" s="1">
        <v>69</v>
      </c>
      <c r="I132" s="144">
        <f t="shared" ref="I132:I195" si="2">1900+H132+G132/13+F132/360</f>
        <v>1969.1185897435898</v>
      </c>
      <c r="J132" s="145">
        <v>-8.5500000000000007</v>
      </c>
      <c r="K132" s="145">
        <v>555</v>
      </c>
      <c r="L132" s="55" t="s">
        <v>2183</v>
      </c>
    </row>
    <row r="133" spans="1:12" x14ac:dyDescent="0.3">
      <c r="A133" s="1" t="s">
        <v>2459</v>
      </c>
      <c r="B133" s="1" t="s">
        <v>2460</v>
      </c>
      <c r="C133" s="1">
        <v>25</v>
      </c>
      <c r="D133" s="1">
        <v>2</v>
      </c>
      <c r="E133" s="143" t="s">
        <v>2458</v>
      </c>
      <c r="F133" s="1">
        <v>26</v>
      </c>
      <c r="G133" s="1">
        <v>2</v>
      </c>
      <c r="H133" s="1">
        <v>69</v>
      </c>
      <c r="I133" s="144">
        <f t="shared" si="2"/>
        <v>1969.2260683760685</v>
      </c>
      <c r="J133" s="145">
        <v>-9.0500000000000007</v>
      </c>
      <c r="K133" s="145">
        <v>532</v>
      </c>
      <c r="L133" s="55" t="s">
        <v>2183</v>
      </c>
    </row>
    <row r="134" spans="1:12" x14ac:dyDescent="0.3">
      <c r="A134" s="1" t="s">
        <v>2461</v>
      </c>
      <c r="B134" s="1" t="s">
        <v>2462</v>
      </c>
      <c r="C134" s="1">
        <v>15</v>
      </c>
      <c r="D134" s="1">
        <v>3</v>
      </c>
      <c r="E134" s="143" t="s">
        <v>2458</v>
      </c>
      <c r="F134" s="1">
        <v>25</v>
      </c>
      <c r="G134" s="1">
        <v>3</v>
      </c>
      <c r="H134" s="1">
        <v>69</v>
      </c>
      <c r="I134" s="144">
        <f t="shared" si="2"/>
        <v>1969.3002136752136</v>
      </c>
      <c r="J134" s="145">
        <v>-8.68</v>
      </c>
      <c r="K134" s="145">
        <v>540</v>
      </c>
      <c r="L134" s="55" t="s">
        <v>2183</v>
      </c>
    </row>
    <row r="135" spans="1:12" x14ac:dyDescent="0.3">
      <c r="A135" s="1" t="s">
        <v>2463</v>
      </c>
      <c r="B135" s="1" t="s">
        <v>2464</v>
      </c>
      <c r="C135" s="1">
        <v>15</v>
      </c>
      <c r="D135" s="1">
        <v>4</v>
      </c>
      <c r="E135" s="143" t="s">
        <v>2458</v>
      </c>
      <c r="F135" s="1">
        <v>25</v>
      </c>
      <c r="G135" s="1">
        <v>4</v>
      </c>
      <c r="H135" s="1">
        <v>69</v>
      </c>
      <c r="I135" s="144">
        <f t="shared" si="2"/>
        <v>1969.3771367521367</v>
      </c>
      <c r="J135" s="145">
        <v>-7.5</v>
      </c>
      <c r="K135" s="145">
        <v>544</v>
      </c>
      <c r="L135" s="55" t="s">
        <v>2223</v>
      </c>
    </row>
    <row r="136" spans="1:12" x14ac:dyDescent="0.3">
      <c r="A136" s="1" t="s">
        <v>2465</v>
      </c>
      <c r="B136" s="1" t="s">
        <v>2466</v>
      </c>
      <c r="C136" s="1">
        <v>15</v>
      </c>
      <c r="D136" s="1">
        <v>5</v>
      </c>
      <c r="E136" s="143" t="s">
        <v>2458</v>
      </c>
      <c r="F136" s="1">
        <v>25</v>
      </c>
      <c r="G136" s="1">
        <v>5</v>
      </c>
      <c r="H136" s="1">
        <v>69</v>
      </c>
      <c r="I136" s="144">
        <f t="shared" si="2"/>
        <v>1969.4540598290598</v>
      </c>
      <c r="J136" s="145">
        <v>-7.79</v>
      </c>
      <c r="K136" s="145">
        <v>556</v>
      </c>
      <c r="L136" s="55" t="s">
        <v>2192</v>
      </c>
    </row>
    <row r="137" spans="1:12" x14ac:dyDescent="0.3">
      <c r="A137" s="1" t="s">
        <v>2467</v>
      </c>
      <c r="B137" s="1" t="s">
        <v>2468</v>
      </c>
      <c r="C137" s="1">
        <v>5</v>
      </c>
      <c r="D137" s="1">
        <v>6</v>
      </c>
      <c r="E137" s="143" t="s">
        <v>2458</v>
      </c>
      <c r="F137" s="1">
        <v>15</v>
      </c>
      <c r="G137" s="1">
        <v>6</v>
      </c>
      <c r="H137" s="1">
        <v>69</v>
      </c>
      <c r="I137" s="144">
        <f t="shared" si="2"/>
        <v>1969.5032051282053</v>
      </c>
      <c r="J137" s="145">
        <v>-8.1</v>
      </c>
      <c r="K137" s="145">
        <v>556</v>
      </c>
      <c r="L137" s="55" t="s">
        <v>2192</v>
      </c>
    </row>
    <row r="138" spans="1:12" x14ac:dyDescent="0.3">
      <c r="A138" s="1" t="s">
        <v>2469</v>
      </c>
      <c r="B138" s="1" t="s">
        <v>2470</v>
      </c>
      <c r="C138" s="1">
        <v>15</v>
      </c>
      <c r="D138" s="1">
        <v>7</v>
      </c>
      <c r="E138" s="143" t="s">
        <v>2458</v>
      </c>
      <c r="F138" s="1">
        <v>25</v>
      </c>
      <c r="G138" s="1">
        <v>7</v>
      </c>
      <c r="H138" s="1">
        <v>69</v>
      </c>
      <c r="I138" s="144">
        <f t="shared" si="2"/>
        <v>1969.6079059829058</v>
      </c>
      <c r="J138" s="145">
        <v>-6.68</v>
      </c>
      <c r="K138" s="145">
        <v>548</v>
      </c>
      <c r="L138" s="55" t="s">
        <v>2192</v>
      </c>
    </row>
    <row r="139" spans="1:12" x14ac:dyDescent="0.3">
      <c r="A139" s="1" t="s">
        <v>2471</v>
      </c>
      <c r="B139" s="1" t="s">
        <v>2472</v>
      </c>
      <c r="C139" s="1">
        <v>15</v>
      </c>
      <c r="D139" s="1">
        <v>8</v>
      </c>
      <c r="E139" s="143" t="s">
        <v>2458</v>
      </c>
      <c r="F139" s="1">
        <v>25</v>
      </c>
      <c r="G139" s="1">
        <v>8</v>
      </c>
      <c r="H139" s="1">
        <v>69</v>
      </c>
      <c r="I139" s="144">
        <f t="shared" si="2"/>
        <v>1969.6848290598289</v>
      </c>
      <c r="J139" s="145">
        <v>-7.72</v>
      </c>
      <c r="K139" s="145">
        <v>530</v>
      </c>
      <c r="L139" s="55" t="s">
        <v>2199</v>
      </c>
    </row>
    <row r="140" spans="1:12" x14ac:dyDescent="0.3">
      <c r="A140" s="1" t="s">
        <v>2473</v>
      </c>
      <c r="B140" s="1" t="s">
        <v>2474</v>
      </c>
      <c r="C140" s="1">
        <v>15</v>
      </c>
      <c r="D140" s="1">
        <v>9</v>
      </c>
      <c r="E140" s="143" t="s">
        <v>2458</v>
      </c>
      <c r="F140" s="1">
        <v>25</v>
      </c>
      <c r="G140" s="1">
        <v>9</v>
      </c>
      <c r="H140" s="1">
        <v>69</v>
      </c>
      <c r="I140" s="144">
        <f t="shared" si="2"/>
        <v>1969.761752136752</v>
      </c>
      <c r="J140" s="145">
        <v>-10.65</v>
      </c>
      <c r="K140" s="145">
        <v>533</v>
      </c>
      <c r="L140" s="55" t="s">
        <v>2228</v>
      </c>
    </row>
    <row r="141" spans="1:12" x14ac:dyDescent="0.3">
      <c r="A141" s="1" t="s">
        <v>2475</v>
      </c>
      <c r="B141" s="1" t="s">
        <v>2476</v>
      </c>
      <c r="C141" s="1">
        <v>5</v>
      </c>
      <c r="D141" s="1">
        <v>10</v>
      </c>
      <c r="E141" s="143" t="s">
        <v>2458</v>
      </c>
      <c r="F141" s="1">
        <v>15</v>
      </c>
      <c r="G141" s="1">
        <v>10</v>
      </c>
      <c r="H141" s="1">
        <v>69</v>
      </c>
      <c r="I141" s="144">
        <f t="shared" si="2"/>
        <v>1969.8108974358975</v>
      </c>
      <c r="J141" s="145">
        <v>-7.52</v>
      </c>
      <c r="K141" s="145">
        <v>552</v>
      </c>
      <c r="L141" s="55" t="s">
        <v>2183</v>
      </c>
    </row>
    <row r="142" spans="1:12" x14ac:dyDescent="0.3">
      <c r="A142" s="1" t="s">
        <v>2477</v>
      </c>
      <c r="B142" s="1" t="s">
        <v>2478</v>
      </c>
      <c r="C142" s="1">
        <v>5</v>
      </c>
      <c r="D142" s="1">
        <v>11</v>
      </c>
      <c r="E142" s="143" t="s">
        <v>2458</v>
      </c>
      <c r="F142" s="1">
        <v>15</v>
      </c>
      <c r="G142" s="1">
        <v>11</v>
      </c>
      <c r="H142" s="1">
        <v>69</v>
      </c>
      <c r="I142" s="144">
        <f t="shared" si="2"/>
        <v>1969.8878205128206</v>
      </c>
      <c r="J142" s="145">
        <v>-8.4499999999999993</v>
      </c>
      <c r="K142" s="145">
        <v>553</v>
      </c>
      <c r="L142" s="55" t="s">
        <v>2228</v>
      </c>
    </row>
    <row r="143" spans="1:12" x14ac:dyDescent="0.3">
      <c r="A143" s="1" t="s">
        <v>2479</v>
      </c>
      <c r="B143" s="1" t="s">
        <v>2480</v>
      </c>
      <c r="C143" s="1">
        <v>11</v>
      </c>
      <c r="D143" s="1">
        <v>12</v>
      </c>
      <c r="E143" s="143" t="s">
        <v>2458</v>
      </c>
      <c r="F143" s="1">
        <v>16</v>
      </c>
      <c r="G143" s="1">
        <v>12</v>
      </c>
      <c r="H143" s="1">
        <v>69</v>
      </c>
      <c r="I143" s="144">
        <f t="shared" si="2"/>
        <v>1969.9675213675214</v>
      </c>
      <c r="J143" s="145">
        <v>-8.48</v>
      </c>
      <c r="K143" s="145">
        <v>544</v>
      </c>
      <c r="L143" s="56" t="s">
        <v>2481</v>
      </c>
    </row>
    <row r="144" spans="1:12" x14ac:dyDescent="0.3">
      <c r="A144" s="1" t="s">
        <v>2482</v>
      </c>
      <c r="B144" s="1" t="s">
        <v>2483</v>
      </c>
      <c r="C144" s="1">
        <v>8</v>
      </c>
      <c r="D144" s="1">
        <v>1</v>
      </c>
      <c r="E144" s="143" t="s">
        <v>2484</v>
      </c>
      <c r="F144" s="1">
        <v>15</v>
      </c>
      <c r="G144" s="1">
        <v>1</v>
      </c>
      <c r="H144" s="1">
        <v>70</v>
      </c>
      <c r="I144" s="144">
        <f t="shared" si="2"/>
        <v>1970.1185897435898</v>
      </c>
      <c r="J144" s="145">
        <v>-8.2200000000000006</v>
      </c>
      <c r="K144" s="145">
        <v>548</v>
      </c>
      <c r="L144" s="55" t="s">
        <v>2183</v>
      </c>
    </row>
    <row r="145" spans="1:12" x14ac:dyDescent="0.3">
      <c r="A145" s="1" t="s">
        <v>2485</v>
      </c>
      <c r="B145" s="1" t="s">
        <v>2486</v>
      </c>
      <c r="C145" s="1">
        <v>24</v>
      </c>
      <c r="D145" s="1">
        <v>1</v>
      </c>
      <c r="E145" s="143" t="s">
        <v>2484</v>
      </c>
      <c r="F145" s="1">
        <v>5</v>
      </c>
      <c r="G145" s="1">
        <v>2</v>
      </c>
      <c r="H145" s="1">
        <v>70</v>
      </c>
      <c r="I145" s="144">
        <f t="shared" si="2"/>
        <v>1970.1677350427351</v>
      </c>
      <c r="J145" s="145">
        <v>-8.73</v>
      </c>
      <c r="K145" s="145">
        <v>540</v>
      </c>
      <c r="L145" s="55" t="s">
        <v>2228</v>
      </c>
    </row>
    <row r="146" spans="1:12" x14ac:dyDescent="0.3">
      <c r="A146" s="1" t="s">
        <v>2487</v>
      </c>
      <c r="B146" s="1" t="s">
        <v>2488</v>
      </c>
      <c r="C146" s="1">
        <v>5</v>
      </c>
      <c r="D146" s="1">
        <v>3</v>
      </c>
      <c r="E146" s="143" t="s">
        <v>2484</v>
      </c>
      <c r="F146" s="1">
        <v>17</v>
      </c>
      <c r="G146" s="1">
        <v>3</v>
      </c>
      <c r="H146" s="1">
        <v>70</v>
      </c>
      <c r="I146" s="144">
        <f t="shared" si="2"/>
        <v>1970.2779914529915</v>
      </c>
      <c r="J146" s="145">
        <v>-8</v>
      </c>
      <c r="K146" s="145">
        <v>521</v>
      </c>
      <c r="L146" s="55" t="s">
        <v>2192</v>
      </c>
    </row>
    <row r="147" spans="1:12" x14ac:dyDescent="0.3">
      <c r="A147" s="1" t="s">
        <v>2489</v>
      </c>
      <c r="B147" s="1" t="s">
        <v>2490</v>
      </c>
      <c r="C147" s="1">
        <v>5</v>
      </c>
      <c r="D147" s="1">
        <v>4</v>
      </c>
      <c r="E147" s="143" t="s">
        <v>2484</v>
      </c>
      <c r="F147" s="1">
        <v>15</v>
      </c>
      <c r="G147" s="1">
        <v>4</v>
      </c>
      <c r="H147" s="1">
        <v>70</v>
      </c>
      <c r="I147" s="144">
        <f t="shared" si="2"/>
        <v>1970.3493589743591</v>
      </c>
      <c r="J147" s="145">
        <v>-8.43</v>
      </c>
      <c r="K147" s="145">
        <v>527</v>
      </c>
      <c r="L147" s="55" t="s">
        <v>2192</v>
      </c>
    </row>
    <row r="148" spans="1:12" x14ac:dyDescent="0.3">
      <c r="A148" s="1" t="s">
        <v>2491</v>
      </c>
      <c r="B148" s="1" t="s">
        <v>2492</v>
      </c>
      <c r="C148" s="1">
        <v>5</v>
      </c>
      <c r="D148" s="1">
        <v>5</v>
      </c>
      <c r="E148" s="143" t="s">
        <v>2484</v>
      </c>
      <c r="F148" s="1">
        <v>15</v>
      </c>
      <c r="G148" s="1">
        <v>5</v>
      </c>
      <c r="H148" s="1">
        <v>70</v>
      </c>
      <c r="I148" s="144">
        <f t="shared" si="2"/>
        <v>1970.4262820512822</v>
      </c>
      <c r="J148" s="145">
        <v>-7.21</v>
      </c>
      <c r="K148" s="145">
        <v>523</v>
      </c>
      <c r="L148" s="55" t="s">
        <v>2223</v>
      </c>
    </row>
    <row r="149" spans="1:12" x14ac:dyDescent="0.3">
      <c r="A149" s="1" t="s">
        <v>2493</v>
      </c>
      <c r="B149" s="1" t="s">
        <v>2494</v>
      </c>
      <c r="C149" s="1">
        <v>5</v>
      </c>
      <c r="D149" s="1">
        <v>6</v>
      </c>
      <c r="E149" s="143" t="s">
        <v>2484</v>
      </c>
      <c r="F149" s="1">
        <v>15</v>
      </c>
      <c r="G149" s="1">
        <v>6</v>
      </c>
      <c r="H149" s="1">
        <v>70</v>
      </c>
      <c r="I149" s="144">
        <f t="shared" si="2"/>
        <v>1970.5032051282053</v>
      </c>
      <c r="J149" s="145">
        <v>-7.29</v>
      </c>
      <c r="K149" s="145">
        <v>540</v>
      </c>
      <c r="L149" s="55" t="s">
        <v>2192</v>
      </c>
    </row>
    <row r="150" spans="1:12" x14ac:dyDescent="0.3">
      <c r="A150" s="1" t="s">
        <v>2495</v>
      </c>
      <c r="B150" s="1" t="s">
        <v>2496</v>
      </c>
      <c r="C150" s="1">
        <v>5</v>
      </c>
      <c r="D150" s="1">
        <v>7</v>
      </c>
      <c r="E150" s="143" t="s">
        <v>2484</v>
      </c>
      <c r="F150" s="1">
        <v>15</v>
      </c>
      <c r="G150" s="1">
        <v>7</v>
      </c>
      <c r="H150" s="1">
        <v>70</v>
      </c>
      <c r="I150" s="144">
        <f t="shared" si="2"/>
        <v>1970.5801282051282</v>
      </c>
      <c r="J150" s="145">
        <v>-5.35</v>
      </c>
      <c r="K150" s="145">
        <v>542</v>
      </c>
      <c r="L150" s="55" t="s">
        <v>2192</v>
      </c>
    </row>
    <row r="151" spans="1:12" x14ac:dyDescent="0.3">
      <c r="A151" s="1" t="s">
        <v>2497</v>
      </c>
      <c r="B151" s="1" t="s">
        <v>2498</v>
      </c>
      <c r="C151" s="1">
        <v>5</v>
      </c>
      <c r="D151" s="1">
        <v>8</v>
      </c>
      <c r="E151" s="143" t="s">
        <v>2484</v>
      </c>
      <c r="F151" s="1">
        <v>15</v>
      </c>
      <c r="G151" s="1">
        <v>8</v>
      </c>
      <c r="H151" s="1">
        <v>70</v>
      </c>
      <c r="I151" s="144">
        <f t="shared" si="2"/>
        <v>1970.6570512820513</v>
      </c>
      <c r="J151" s="145">
        <v>-7.03</v>
      </c>
      <c r="K151" s="145">
        <v>531</v>
      </c>
      <c r="L151" s="55" t="s">
        <v>2183</v>
      </c>
    </row>
    <row r="152" spans="1:12" x14ac:dyDescent="0.3">
      <c r="A152" s="1" t="s">
        <v>2499</v>
      </c>
      <c r="B152" s="1" t="s">
        <v>2500</v>
      </c>
      <c r="C152" s="1">
        <v>5</v>
      </c>
      <c r="D152" s="1">
        <v>9</v>
      </c>
      <c r="E152" s="143" t="s">
        <v>2484</v>
      </c>
      <c r="F152" s="1">
        <v>15</v>
      </c>
      <c r="G152" s="1">
        <v>9</v>
      </c>
      <c r="H152" s="1">
        <v>70</v>
      </c>
      <c r="I152" s="144">
        <f t="shared" si="2"/>
        <v>1970.7339743589744</v>
      </c>
      <c r="J152" s="145">
        <v>-7.69</v>
      </c>
      <c r="K152" s="145">
        <v>532</v>
      </c>
      <c r="L152" s="55" t="s">
        <v>2223</v>
      </c>
    </row>
    <row r="153" spans="1:12" x14ac:dyDescent="0.3">
      <c r="A153" s="1" t="s">
        <v>2501</v>
      </c>
      <c r="B153" s="1" t="s">
        <v>2502</v>
      </c>
      <c r="C153" s="1">
        <v>5</v>
      </c>
      <c r="D153" s="1">
        <v>10</v>
      </c>
      <c r="E153" s="143" t="s">
        <v>2484</v>
      </c>
      <c r="F153" s="1">
        <v>15</v>
      </c>
      <c r="G153" s="1">
        <v>10</v>
      </c>
      <c r="H153" s="1">
        <v>70</v>
      </c>
      <c r="I153" s="144">
        <f t="shared" si="2"/>
        <v>1970.8108974358975</v>
      </c>
      <c r="J153" s="145">
        <v>-7.75</v>
      </c>
      <c r="K153" s="145">
        <v>526</v>
      </c>
      <c r="L153" s="55" t="s">
        <v>2192</v>
      </c>
    </row>
    <row r="154" spans="1:12" x14ac:dyDescent="0.3">
      <c r="A154" s="1" t="s">
        <v>2503</v>
      </c>
      <c r="B154" s="1" t="s">
        <v>2504</v>
      </c>
      <c r="C154" s="1">
        <v>6</v>
      </c>
      <c r="D154" s="1">
        <v>11</v>
      </c>
      <c r="E154" s="143" t="s">
        <v>2484</v>
      </c>
      <c r="F154" s="1">
        <v>15</v>
      </c>
      <c r="G154" s="1">
        <v>11</v>
      </c>
      <c r="H154" s="1">
        <v>70</v>
      </c>
      <c r="I154" s="144">
        <f t="shared" si="2"/>
        <v>1970.8878205128206</v>
      </c>
      <c r="J154" s="145">
        <v>-7.39</v>
      </c>
      <c r="K154" s="145">
        <v>514</v>
      </c>
      <c r="L154" s="55" t="s">
        <v>2183</v>
      </c>
    </row>
    <row r="155" spans="1:12" x14ac:dyDescent="0.3">
      <c r="A155" s="1" t="s">
        <v>2505</v>
      </c>
      <c r="B155" s="1" t="s">
        <v>2506</v>
      </c>
      <c r="C155" s="1">
        <v>5</v>
      </c>
      <c r="D155" s="1">
        <v>12</v>
      </c>
      <c r="E155" s="143" t="s">
        <v>2484</v>
      </c>
      <c r="F155" s="1">
        <v>16</v>
      </c>
      <c r="G155" s="1">
        <v>12</v>
      </c>
      <c r="H155" s="1">
        <v>70</v>
      </c>
      <c r="I155" s="144">
        <f t="shared" si="2"/>
        <v>1970.9675213675214</v>
      </c>
      <c r="J155" s="145">
        <v>-7.98</v>
      </c>
      <c r="K155" s="145">
        <v>515</v>
      </c>
      <c r="L155" s="55" t="s">
        <v>2192</v>
      </c>
    </row>
    <row r="156" spans="1:12" x14ac:dyDescent="0.3">
      <c r="A156" s="1" t="s">
        <v>2507</v>
      </c>
      <c r="B156" s="1" t="s">
        <v>2508</v>
      </c>
      <c r="C156" s="1">
        <v>5</v>
      </c>
      <c r="D156" s="1">
        <v>1</v>
      </c>
      <c r="E156" s="143" t="s">
        <v>2509</v>
      </c>
      <c r="F156" s="1">
        <v>15</v>
      </c>
      <c r="G156" s="1">
        <v>1</v>
      </c>
      <c r="H156" s="1">
        <v>71</v>
      </c>
      <c r="I156" s="144">
        <f t="shared" si="2"/>
        <v>1971.1185897435898</v>
      </c>
      <c r="J156" s="145">
        <v>-7.85</v>
      </c>
      <c r="K156" s="145">
        <v>510</v>
      </c>
      <c r="L156" s="55" t="s">
        <v>2183</v>
      </c>
    </row>
    <row r="157" spans="1:12" x14ac:dyDescent="0.3">
      <c r="A157" s="1" t="s">
        <v>2510</v>
      </c>
      <c r="B157" s="1" t="s">
        <v>2511</v>
      </c>
      <c r="C157" s="1">
        <v>5</v>
      </c>
      <c r="D157" s="1">
        <v>2</v>
      </c>
      <c r="E157" s="143" t="s">
        <v>2509</v>
      </c>
      <c r="F157" s="1">
        <v>15</v>
      </c>
      <c r="G157" s="1">
        <v>2</v>
      </c>
      <c r="H157" s="1">
        <v>71</v>
      </c>
      <c r="I157" s="144">
        <f t="shared" si="2"/>
        <v>1971.1955128205129</v>
      </c>
      <c r="J157" s="145">
        <v>-5.0199999999999996</v>
      </c>
      <c r="K157" s="145">
        <v>493</v>
      </c>
      <c r="L157" s="55" t="s">
        <v>2183</v>
      </c>
    </row>
    <row r="158" spans="1:12" x14ac:dyDescent="0.3">
      <c r="A158" s="1" t="s">
        <v>2512</v>
      </c>
      <c r="B158" s="1" t="s">
        <v>2513</v>
      </c>
      <c r="C158" s="1">
        <v>25</v>
      </c>
      <c r="D158" s="1">
        <v>2</v>
      </c>
      <c r="E158" s="143" t="s">
        <v>2509</v>
      </c>
      <c r="F158" s="1">
        <v>5</v>
      </c>
      <c r="G158" s="1">
        <v>3</v>
      </c>
      <c r="H158" s="1">
        <v>71</v>
      </c>
      <c r="I158" s="144">
        <f t="shared" si="2"/>
        <v>1971.2446581196582</v>
      </c>
      <c r="J158" s="145">
        <v>-6.96</v>
      </c>
      <c r="K158" s="145">
        <v>473</v>
      </c>
      <c r="L158" s="55" t="s">
        <v>2228</v>
      </c>
    </row>
    <row r="159" spans="1:12" x14ac:dyDescent="0.3">
      <c r="A159" s="1" t="s">
        <v>2514</v>
      </c>
      <c r="B159" s="1" t="s">
        <v>2515</v>
      </c>
      <c r="C159" s="1">
        <v>5</v>
      </c>
      <c r="D159" s="1">
        <v>4</v>
      </c>
      <c r="E159" s="143" t="s">
        <v>2509</v>
      </c>
      <c r="F159" s="1">
        <v>15</v>
      </c>
      <c r="G159" s="1">
        <v>4</v>
      </c>
      <c r="H159" s="1">
        <v>71</v>
      </c>
      <c r="I159" s="144">
        <f t="shared" si="2"/>
        <v>1971.3493589743591</v>
      </c>
      <c r="J159" s="145">
        <v>-7.52</v>
      </c>
      <c r="K159" s="145">
        <v>506</v>
      </c>
      <c r="L159" s="55" t="s">
        <v>2228</v>
      </c>
    </row>
    <row r="160" spans="1:12" x14ac:dyDescent="0.3">
      <c r="A160" s="1" t="s">
        <v>2516</v>
      </c>
      <c r="B160" s="1" t="s">
        <v>2517</v>
      </c>
      <c r="C160" s="1">
        <v>5</v>
      </c>
      <c r="D160" s="1">
        <v>5</v>
      </c>
      <c r="E160" s="143" t="s">
        <v>2509</v>
      </c>
      <c r="F160" s="1">
        <v>15</v>
      </c>
      <c r="G160" s="1">
        <v>5</v>
      </c>
      <c r="H160" s="1">
        <v>71</v>
      </c>
      <c r="I160" s="144">
        <f t="shared" si="2"/>
        <v>1971.4262820512822</v>
      </c>
      <c r="J160" s="145">
        <v>-7.34</v>
      </c>
      <c r="K160" s="145">
        <v>515</v>
      </c>
      <c r="L160" s="55" t="s">
        <v>2228</v>
      </c>
    </row>
    <row r="161" spans="1:12" x14ac:dyDescent="0.3">
      <c r="A161" s="1" t="s">
        <v>2518</v>
      </c>
      <c r="B161" s="1" t="s">
        <v>2519</v>
      </c>
      <c r="C161" s="1">
        <v>5</v>
      </c>
      <c r="D161" s="1">
        <v>6</v>
      </c>
      <c r="E161" s="143" t="s">
        <v>2509</v>
      </c>
      <c r="F161" s="1">
        <v>15</v>
      </c>
      <c r="G161" s="1">
        <v>6</v>
      </c>
      <c r="H161" s="1">
        <v>71</v>
      </c>
      <c r="I161" s="144">
        <f t="shared" si="2"/>
        <v>1971.5032051282053</v>
      </c>
      <c r="J161" s="145">
        <v>-7.67</v>
      </c>
      <c r="K161" s="145">
        <v>516</v>
      </c>
      <c r="L161" s="55" t="s">
        <v>2192</v>
      </c>
    </row>
    <row r="162" spans="1:12" x14ac:dyDescent="0.3">
      <c r="A162" s="1" t="s">
        <v>2520</v>
      </c>
      <c r="B162" s="1" t="s">
        <v>2521</v>
      </c>
      <c r="C162" s="1">
        <v>5</v>
      </c>
      <c r="D162" s="1">
        <v>7</v>
      </c>
      <c r="E162" s="143" t="s">
        <v>2509</v>
      </c>
      <c r="F162" s="1">
        <v>15</v>
      </c>
      <c r="G162" s="1">
        <v>7</v>
      </c>
      <c r="H162" s="1">
        <v>71</v>
      </c>
      <c r="I162" s="144">
        <f t="shared" si="2"/>
        <v>1971.5801282051282</v>
      </c>
      <c r="J162" s="145">
        <v>-7.66</v>
      </c>
      <c r="K162" s="145">
        <v>493</v>
      </c>
      <c r="L162" s="55" t="s">
        <v>2183</v>
      </c>
    </row>
    <row r="163" spans="1:12" x14ac:dyDescent="0.3">
      <c r="A163" s="1" t="s">
        <v>2522</v>
      </c>
      <c r="B163" s="1" t="s">
        <v>2523</v>
      </c>
      <c r="C163" s="1">
        <v>5</v>
      </c>
      <c r="D163" s="1">
        <v>8</v>
      </c>
      <c r="E163" s="143" t="s">
        <v>2509</v>
      </c>
      <c r="F163" s="1">
        <v>15</v>
      </c>
      <c r="G163" s="1">
        <v>8</v>
      </c>
      <c r="H163" s="1">
        <v>71</v>
      </c>
      <c r="I163" s="144">
        <f t="shared" si="2"/>
        <v>1971.6570512820513</v>
      </c>
      <c r="J163" s="145">
        <v>-7.5</v>
      </c>
      <c r="K163" s="145">
        <v>521</v>
      </c>
      <c r="L163" s="55" t="s">
        <v>2183</v>
      </c>
    </row>
    <row r="164" spans="1:12" x14ac:dyDescent="0.3">
      <c r="A164" s="1" t="s">
        <v>2524</v>
      </c>
      <c r="B164" s="1" t="s">
        <v>2525</v>
      </c>
      <c r="C164" s="1">
        <v>15</v>
      </c>
      <c r="D164" s="1">
        <v>9</v>
      </c>
      <c r="E164" s="143" t="s">
        <v>2509</v>
      </c>
      <c r="F164" s="1">
        <v>15</v>
      </c>
      <c r="G164" s="1">
        <v>9</v>
      </c>
      <c r="H164" s="1">
        <v>71</v>
      </c>
      <c r="I164" s="144">
        <f t="shared" si="2"/>
        <v>1971.7339743589744</v>
      </c>
      <c r="J164" s="145">
        <v>-7.5</v>
      </c>
      <c r="K164" s="145">
        <v>488</v>
      </c>
      <c r="L164" s="55" t="s">
        <v>2183</v>
      </c>
    </row>
    <row r="165" spans="1:12" x14ac:dyDescent="0.3">
      <c r="A165" s="1" t="s">
        <v>2526</v>
      </c>
      <c r="B165" s="1" t="s">
        <v>2527</v>
      </c>
      <c r="C165" s="1">
        <v>6</v>
      </c>
      <c r="D165" s="1">
        <v>10</v>
      </c>
      <c r="E165" s="143" t="s">
        <v>2509</v>
      </c>
      <c r="F165" s="1">
        <v>16</v>
      </c>
      <c r="G165" s="1">
        <v>10</v>
      </c>
      <c r="H165" s="1">
        <v>71</v>
      </c>
      <c r="I165" s="144">
        <f t="shared" si="2"/>
        <v>1971.8136752136752</v>
      </c>
      <c r="J165" s="145">
        <v>-8.17</v>
      </c>
      <c r="K165" s="145">
        <v>503</v>
      </c>
      <c r="L165" s="55" t="s">
        <v>2192</v>
      </c>
    </row>
    <row r="166" spans="1:12" x14ac:dyDescent="0.3">
      <c r="A166" s="1" t="s">
        <v>2528</v>
      </c>
      <c r="B166" s="1" t="s">
        <v>2529</v>
      </c>
      <c r="C166" s="1">
        <v>5</v>
      </c>
      <c r="D166" s="1">
        <v>11</v>
      </c>
      <c r="E166" s="143" t="s">
        <v>2509</v>
      </c>
      <c r="F166" s="1">
        <v>15</v>
      </c>
      <c r="G166" s="1">
        <v>11</v>
      </c>
      <c r="H166" s="1">
        <v>71</v>
      </c>
      <c r="I166" s="144">
        <f t="shared" si="2"/>
        <v>1971.8878205128206</v>
      </c>
      <c r="J166" s="145">
        <v>-8.4</v>
      </c>
      <c r="K166" s="145">
        <v>474</v>
      </c>
      <c r="L166" s="55" t="s">
        <v>2215</v>
      </c>
    </row>
    <row r="167" spans="1:12" x14ac:dyDescent="0.3">
      <c r="A167" s="1" t="s">
        <v>2530</v>
      </c>
      <c r="B167" s="1" t="s">
        <v>2531</v>
      </c>
      <c r="C167" s="1">
        <v>5</v>
      </c>
      <c r="D167" s="1">
        <v>12</v>
      </c>
      <c r="E167" s="143" t="s">
        <v>2509</v>
      </c>
      <c r="F167" s="1">
        <v>15</v>
      </c>
      <c r="G167" s="1">
        <v>12</v>
      </c>
      <c r="H167" s="1">
        <v>71</v>
      </c>
      <c r="I167" s="144">
        <f t="shared" si="2"/>
        <v>1971.9647435897436</v>
      </c>
      <c r="J167" s="145">
        <v>-9.19</v>
      </c>
      <c r="K167" s="145">
        <v>498</v>
      </c>
      <c r="L167" s="55" t="s">
        <v>2223</v>
      </c>
    </row>
    <row r="168" spans="1:12" x14ac:dyDescent="0.3">
      <c r="A168" s="1" t="s">
        <v>2532</v>
      </c>
      <c r="B168" s="1" t="s">
        <v>2533</v>
      </c>
      <c r="C168" s="1">
        <v>6</v>
      </c>
      <c r="D168" s="1">
        <v>1</v>
      </c>
      <c r="E168" s="143" t="s">
        <v>2534</v>
      </c>
      <c r="F168" s="1">
        <v>15</v>
      </c>
      <c r="G168" s="1">
        <v>1</v>
      </c>
      <c r="H168" s="1">
        <v>72</v>
      </c>
      <c r="I168" s="144">
        <f t="shared" si="2"/>
        <v>1972.1185897435898</v>
      </c>
      <c r="J168" s="145">
        <v>-8.4499999999999993</v>
      </c>
      <c r="K168" s="145">
        <v>493</v>
      </c>
      <c r="L168" s="55" t="s">
        <v>2199</v>
      </c>
    </row>
    <row r="169" spans="1:12" x14ac:dyDescent="0.3">
      <c r="A169" s="1" t="s">
        <v>2535</v>
      </c>
      <c r="B169" s="1" t="s">
        <v>2536</v>
      </c>
      <c r="C169" s="1">
        <v>5</v>
      </c>
      <c r="D169" s="1">
        <v>2</v>
      </c>
      <c r="E169" s="143" t="s">
        <v>2534</v>
      </c>
      <c r="F169" s="1">
        <v>15</v>
      </c>
      <c r="G169" s="1">
        <v>2</v>
      </c>
      <c r="H169" s="1">
        <v>72</v>
      </c>
      <c r="I169" s="144">
        <f t="shared" si="2"/>
        <v>1972.1955128205129</v>
      </c>
      <c r="J169" s="145">
        <v>-8.42</v>
      </c>
      <c r="K169" s="145">
        <v>472</v>
      </c>
      <c r="L169" s="55" t="s">
        <v>2223</v>
      </c>
    </row>
    <row r="170" spans="1:12" x14ac:dyDescent="0.3">
      <c r="A170" s="1" t="s">
        <v>2537</v>
      </c>
      <c r="B170" s="1" t="s">
        <v>2538</v>
      </c>
      <c r="C170" s="1">
        <v>5</v>
      </c>
      <c r="D170" s="1">
        <v>3</v>
      </c>
      <c r="E170" s="143" t="s">
        <v>2534</v>
      </c>
      <c r="F170" s="1">
        <v>15</v>
      </c>
      <c r="G170" s="1">
        <v>3</v>
      </c>
      <c r="H170" s="1">
        <v>72</v>
      </c>
      <c r="I170" s="144">
        <f t="shared" si="2"/>
        <v>1972.272435897436</v>
      </c>
      <c r="J170" s="145">
        <v>-8.1999999999999993</v>
      </c>
      <c r="K170" s="145">
        <v>478</v>
      </c>
      <c r="L170" s="55" t="s">
        <v>2192</v>
      </c>
    </row>
    <row r="171" spans="1:12" x14ac:dyDescent="0.3">
      <c r="A171" s="1" t="s">
        <v>2539</v>
      </c>
      <c r="B171" s="1" t="s">
        <v>2540</v>
      </c>
      <c r="C171" s="1">
        <v>5</v>
      </c>
      <c r="D171" s="1">
        <v>4</v>
      </c>
      <c r="E171" s="143" t="s">
        <v>2534</v>
      </c>
      <c r="F171" s="1">
        <v>15</v>
      </c>
      <c r="G171" s="1">
        <v>4</v>
      </c>
      <c r="H171" s="1">
        <v>72</v>
      </c>
      <c r="I171" s="144">
        <f t="shared" si="2"/>
        <v>1972.3493589743591</v>
      </c>
      <c r="J171" s="145">
        <v>-7.85</v>
      </c>
      <c r="K171" s="145">
        <v>471</v>
      </c>
      <c r="L171" s="55" t="s">
        <v>2192</v>
      </c>
    </row>
    <row r="172" spans="1:12" x14ac:dyDescent="0.3">
      <c r="A172" s="1" t="s">
        <v>2541</v>
      </c>
      <c r="B172" s="1" t="s">
        <v>2542</v>
      </c>
      <c r="C172" s="1">
        <v>5</v>
      </c>
      <c r="D172" s="1">
        <v>5</v>
      </c>
      <c r="E172" s="143" t="s">
        <v>2534</v>
      </c>
      <c r="F172" s="1">
        <v>15</v>
      </c>
      <c r="G172" s="1">
        <v>5</v>
      </c>
      <c r="H172" s="1">
        <v>72</v>
      </c>
      <c r="I172" s="144">
        <f t="shared" si="2"/>
        <v>1972.4262820512822</v>
      </c>
      <c r="J172" s="145">
        <v>-7.95</v>
      </c>
      <c r="K172" s="145">
        <v>464</v>
      </c>
      <c r="L172" s="55" t="s">
        <v>2192</v>
      </c>
    </row>
    <row r="173" spans="1:12" x14ac:dyDescent="0.3">
      <c r="A173" s="1" t="s">
        <v>2543</v>
      </c>
      <c r="B173" s="1" t="s">
        <v>2544</v>
      </c>
      <c r="C173" s="1">
        <v>25</v>
      </c>
      <c r="D173" s="1">
        <v>5</v>
      </c>
      <c r="E173" s="143" t="s">
        <v>2534</v>
      </c>
      <c r="F173" s="1">
        <v>5</v>
      </c>
      <c r="G173" s="1">
        <v>6</v>
      </c>
      <c r="H173" s="1">
        <v>72</v>
      </c>
      <c r="I173" s="144">
        <f t="shared" si="2"/>
        <v>1972.4754273504275</v>
      </c>
      <c r="J173" s="145">
        <v>-7.9</v>
      </c>
      <c r="K173" s="145">
        <v>483</v>
      </c>
      <c r="L173" s="55" t="s">
        <v>2223</v>
      </c>
    </row>
    <row r="174" spans="1:12" x14ac:dyDescent="0.3">
      <c r="A174" s="1" t="s">
        <v>2545</v>
      </c>
      <c r="B174" s="1" t="s">
        <v>2546</v>
      </c>
      <c r="C174" s="1">
        <v>15</v>
      </c>
      <c r="D174" s="1">
        <v>6</v>
      </c>
      <c r="E174" s="143" t="s">
        <v>2534</v>
      </c>
      <c r="F174" s="1">
        <v>25</v>
      </c>
      <c r="G174" s="1">
        <v>6</v>
      </c>
      <c r="H174" s="1">
        <v>72</v>
      </c>
      <c r="I174" s="144">
        <f t="shared" si="2"/>
        <v>1972.5309829059829</v>
      </c>
      <c r="J174" s="145">
        <v>-7.5</v>
      </c>
      <c r="K174" s="145">
        <v>477</v>
      </c>
      <c r="L174" s="55" t="s">
        <v>2192</v>
      </c>
    </row>
    <row r="175" spans="1:12" x14ac:dyDescent="0.3">
      <c r="A175" s="1" t="s">
        <v>2547</v>
      </c>
      <c r="B175" s="1" t="s">
        <v>2548</v>
      </c>
      <c r="C175" s="1">
        <v>15</v>
      </c>
      <c r="D175" s="1">
        <v>7</v>
      </c>
      <c r="E175" s="143" t="s">
        <v>2534</v>
      </c>
      <c r="F175" s="1">
        <v>25</v>
      </c>
      <c r="G175" s="1">
        <v>7</v>
      </c>
      <c r="H175" s="1">
        <v>72</v>
      </c>
      <c r="I175" s="144">
        <f t="shared" si="2"/>
        <v>1972.6079059829058</v>
      </c>
      <c r="J175" s="145">
        <v>-7.83</v>
      </c>
      <c r="K175" s="145">
        <v>474</v>
      </c>
      <c r="L175" s="55" t="s">
        <v>2215</v>
      </c>
    </row>
    <row r="176" spans="1:12" x14ac:dyDescent="0.3">
      <c r="A176" s="1" t="s">
        <v>2549</v>
      </c>
      <c r="B176" s="1" t="s">
        <v>2550</v>
      </c>
      <c r="C176" s="1">
        <v>15</v>
      </c>
      <c r="D176" s="1">
        <v>8</v>
      </c>
      <c r="E176" s="143" t="s">
        <v>2534</v>
      </c>
      <c r="F176" s="1">
        <v>26</v>
      </c>
      <c r="G176" s="1">
        <v>8</v>
      </c>
      <c r="H176" s="1">
        <v>72</v>
      </c>
      <c r="I176" s="144">
        <f t="shared" si="2"/>
        <v>1972.6876068376068</v>
      </c>
      <c r="J176" s="145">
        <v>-7.71</v>
      </c>
      <c r="K176" s="145">
        <v>453</v>
      </c>
      <c r="L176" s="55" t="s">
        <v>2192</v>
      </c>
    </row>
    <row r="177" spans="1:12" x14ac:dyDescent="0.3">
      <c r="A177" s="1" t="s">
        <v>2551</v>
      </c>
      <c r="B177" s="1" t="s">
        <v>2552</v>
      </c>
      <c r="C177" s="1">
        <v>15</v>
      </c>
      <c r="D177" s="1">
        <v>10</v>
      </c>
      <c r="E177" s="143" t="s">
        <v>2534</v>
      </c>
      <c r="F177" s="1">
        <v>26</v>
      </c>
      <c r="G177" s="1">
        <v>10</v>
      </c>
      <c r="H177" s="1">
        <v>72</v>
      </c>
      <c r="I177" s="144">
        <f t="shared" si="2"/>
        <v>1972.841452991453</v>
      </c>
      <c r="J177" s="145">
        <v>-7.99</v>
      </c>
      <c r="K177" s="145">
        <v>461</v>
      </c>
      <c r="L177" s="55" t="s">
        <v>2223</v>
      </c>
    </row>
    <row r="178" spans="1:12" x14ac:dyDescent="0.3">
      <c r="A178" s="1" t="s">
        <v>2553</v>
      </c>
      <c r="B178" s="1" t="s">
        <v>2554</v>
      </c>
      <c r="C178" s="1">
        <v>15</v>
      </c>
      <c r="D178" s="1">
        <v>12</v>
      </c>
      <c r="E178" s="143" t="s">
        <v>2534</v>
      </c>
      <c r="F178" s="1">
        <v>26</v>
      </c>
      <c r="G178" s="1">
        <v>12</v>
      </c>
      <c r="H178" s="1">
        <v>72</v>
      </c>
      <c r="I178" s="144">
        <f t="shared" si="2"/>
        <v>1972.9952991452992</v>
      </c>
      <c r="J178" s="145">
        <v>-8.23</v>
      </c>
      <c r="K178" s="145">
        <v>431</v>
      </c>
      <c r="L178" s="55" t="s">
        <v>2555</v>
      </c>
    </row>
    <row r="179" spans="1:12" x14ac:dyDescent="0.3">
      <c r="A179" s="1" t="s">
        <v>2556</v>
      </c>
      <c r="B179" s="1" t="s">
        <v>2557</v>
      </c>
      <c r="C179" s="1">
        <v>15</v>
      </c>
      <c r="D179" s="1">
        <v>1</v>
      </c>
      <c r="E179" s="143" t="s">
        <v>2558</v>
      </c>
      <c r="F179" s="1">
        <v>25</v>
      </c>
      <c r="G179" s="1">
        <v>1</v>
      </c>
      <c r="H179" s="1">
        <v>73</v>
      </c>
      <c r="I179" s="144">
        <f t="shared" si="2"/>
        <v>1973.1463675213674</v>
      </c>
      <c r="J179" s="145">
        <v>-8.5299999999999994</v>
      </c>
      <c r="K179" s="145">
        <v>426</v>
      </c>
      <c r="L179" s="55" t="s">
        <v>2192</v>
      </c>
    </row>
    <row r="180" spans="1:12" x14ac:dyDescent="0.3">
      <c r="A180" s="1" t="s">
        <v>2559</v>
      </c>
      <c r="B180" s="1" t="s">
        <v>2560</v>
      </c>
      <c r="C180" s="1">
        <v>25</v>
      </c>
      <c r="D180" s="1">
        <v>1</v>
      </c>
      <c r="E180" s="143" t="s">
        <v>2558</v>
      </c>
      <c r="F180" s="1">
        <v>5</v>
      </c>
      <c r="G180" s="1">
        <v>2</v>
      </c>
      <c r="H180" s="1">
        <v>73</v>
      </c>
      <c r="I180" s="144">
        <f t="shared" si="2"/>
        <v>1973.1677350427351</v>
      </c>
      <c r="J180" s="145">
        <v>-8.2899999999999991</v>
      </c>
      <c r="K180" s="145">
        <v>427</v>
      </c>
      <c r="L180" s="55" t="s">
        <v>2192</v>
      </c>
    </row>
    <row r="181" spans="1:12" x14ac:dyDescent="0.3">
      <c r="A181" s="1" t="s">
        <v>2561</v>
      </c>
      <c r="B181" s="1" t="s">
        <v>2562</v>
      </c>
      <c r="C181" s="1">
        <v>5</v>
      </c>
      <c r="D181" s="1">
        <v>2</v>
      </c>
      <c r="E181" s="143" t="s">
        <v>2558</v>
      </c>
      <c r="F181" s="1">
        <v>15</v>
      </c>
      <c r="G181" s="1">
        <v>2</v>
      </c>
      <c r="H181" s="1">
        <v>73</v>
      </c>
      <c r="I181" s="144">
        <f t="shared" si="2"/>
        <v>1973.1955128205129</v>
      </c>
      <c r="J181" s="145">
        <v>-8.17</v>
      </c>
      <c r="K181" s="145">
        <v>442</v>
      </c>
      <c r="L181" s="55" t="s">
        <v>2223</v>
      </c>
    </row>
    <row r="182" spans="1:12" x14ac:dyDescent="0.3">
      <c r="A182" s="1" t="s">
        <v>2563</v>
      </c>
      <c r="B182" s="1" t="s">
        <v>2564</v>
      </c>
      <c r="C182" s="1">
        <v>15</v>
      </c>
      <c r="D182" s="1">
        <v>2</v>
      </c>
      <c r="E182" s="143" t="s">
        <v>2558</v>
      </c>
      <c r="F182" s="1">
        <v>26</v>
      </c>
      <c r="G182" s="1">
        <v>2</v>
      </c>
      <c r="H182" s="1">
        <v>73</v>
      </c>
      <c r="I182" s="144">
        <f t="shared" si="2"/>
        <v>1973.2260683760685</v>
      </c>
      <c r="J182" s="145">
        <v>-8.4700000000000006</v>
      </c>
      <c r="K182" s="145">
        <v>435</v>
      </c>
      <c r="L182" s="55" t="s">
        <v>2223</v>
      </c>
    </row>
    <row r="183" spans="1:12" x14ac:dyDescent="0.3">
      <c r="A183" s="1" t="s">
        <v>2565</v>
      </c>
      <c r="B183" s="1" t="s">
        <v>2566</v>
      </c>
      <c r="C183" s="1">
        <v>26</v>
      </c>
      <c r="D183" s="1">
        <v>2</v>
      </c>
      <c r="E183" s="143" t="s">
        <v>2558</v>
      </c>
      <c r="F183" s="1">
        <v>6</v>
      </c>
      <c r="G183" s="1">
        <v>3</v>
      </c>
      <c r="H183" s="1">
        <v>73</v>
      </c>
      <c r="I183" s="144">
        <f t="shared" si="2"/>
        <v>1973.2474358974359</v>
      </c>
      <c r="J183" s="145">
        <v>-7.41</v>
      </c>
      <c r="K183" s="145">
        <v>435</v>
      </c>
      <c r="L183" s="55" t="s">
        <v>2223</v>
      </c>
    </row>
    <row r="184" spans="1:12" x14ac:dyDescent="0.3">
      <c r="A184" s="1" t="s">
        <v>2567</v>
      </c>
      <c r="B184" s="1" t="s">
        <v>2568</v>
      </c>
      <c r="C184" s="1">
        <v>6</v>
      </c>
      <c r="D184" s="1">
        <v>3</v>
      </c>
      <c r="E184" s="143" t="s">
        <v>2558</v>
      </c>
      <c r="F184" s="1">
        <v>16</v>
      </c>
      <c r="G184" s="1">
        <v>3</v>
      </c>
      <c r="H184" s="1">
        <v>73</v>
      </c>
      <c r="I184" s="144">
        <f t="shared" si="2"/>
        <v>1973.2752136752138</v>
      </c>
      <c r="J184" s="145">
        <v>-8.3699999999999992</v>
      </c>
      <c r="K184" s="145">
        <v>415</v>
      </c>
      <c r="L184" s="55" t="s">
        <v>2192</v>
      </c>
    </row>
    <row r="185" spans="1:12" x14ac:dyDescent="0.3">
      <c r="A185" s="1" t="s">
        <v>2569</v>
      </c>
      <c r="B185" s="1" t="s">
        <v>2570</v>
      </c>
      <c r="C185" s="1">
        <v>16</v>
      </c>
      <c r="D185" s="1">
        <v>3</v>
      </c>
      <c r="E185" s="143" t="s">
        <v>2558</v>
      </c>
      <c r="F185" s="1">
        <v>26</v>
      </c>
      <c r="G185" s="1">
        <v>3</v>
      </c>
      <c r="H185" s="1">
        <v>73</v>
      </c>
      <c r="I185" s="144">
        <f t="shared" si="2"/>
        <v>1973.3029914529916</v>
      </c>
      <c r="J185" s="145">
        <v>-7.68</v>
      </c>
      <c r="K185" s="145">
        <v>428</v>
      </c>
      <c r="L185" s="55" t="s">
        <v>2223</v>
      </c>
    </row>
    <row r="186" spans="1:12" x14ac:dyDescent="0.3">
      <c r="A186" s="1" t="s">
        <v>2571</v>
      </c>
      <c r="B186" s="1" t="s">
        <v>2572</v>
      </c>
      <c r="C186" s="1">
        <v>26</v>
      </c>
      <c r="D186" s="1">
        <v>3</v>
      </c>
      <c r="E186" s="143" t="s">
        <v>2558</v>
      </c>
      <c r="F186" s="1">
        <v>5</v>
      </c>
      <c r="G186" s="1">
        <v>4</v>
      </c>
      <c r="H186" s="1">
        <v>73</v>
      </c>
      <c r="I186" s="144">
        <f t="shared" si="2"/>
        <v>1973.3215811965813</v>
      </c>
      <c r="J186" s="145">
        <v>-8.76</v>
      </c>
      <c r="K186" s="145">
        <v>412</v>
      </c>
      <c r="L186" s="55" t="s">
        <v>2223</v>
      </c>
    </row>
    <row r="187" spans="1:12" x14ac:dyDescent="0.3">
      <c r="A187" s="1" t="s">
        <v>2573</v>
      </c>
      <c r="B187" s="1" t="s">
        <v>2574</v>
      </c>
      <c r="C187" s="1">
        <v>5</v>
      </c>
      <c r="D187" s="1">
        <v>4</v>
      </c>
      <c r="E187" s="143" t="s">
        <v>2558</v>
      </c>
      <c r="F187" s="1">
        <v>15</v>
      </c>
      <c r="G187" s="1">
        <v>4</v>
      </c>
      <c r="H187" s="1">
        <v>73</v>
      </c>
      <c r="I187" s="144">
        <f t="shared" si="2"/>
        <v>1973.3493589743591</v>
      </c>
      <c r="J187" s="145">
        <v>-8.26</v>
      </c>
      <c r="K187" s="145">
        <v>432</v>
      </c>
      <c r="L187" s="55" t="s">
        <v>2223</v>
      </c>
    </row>
    <row r="188" spans="1:12" x14ac:dyDescent="0.3">
      <c r="A188" s="1" t="s">
        <v>2575</v>
      </c>
      <c r="B188" s="1" t="s">
        <v>2576</v>
      </c>
      <c r="C188" s="1">
        <v>5</v>
      </c>
      <c r="D188" s="1">
        <v>5</v>
      </c>
      <c r="E188" s="143" t="s">
        <v>2558</v>
      </c>
      <c r="F188" s="1">
        <v>15</v>
      </c>
      <c r="G188" s="1">
        <v>5</v>
      </c>
      <c r="H188" s="1">
        <v>73</v>
      </c>
      <c r="I188" s="144">
        <f t="shared" si="2"/>
        <v>1973.4262820512822</v>
      </c>
      <c r="J188" s="145">
        <v>-8.24</v>
      </c>
      <c r="K188" s="145">
        <v>409</v>
      </c>
      <c r="L188" s="55" t="s">
        <v>2223</v>
      </c>
    </row>
    <row r="189" spans="1:12" x14ac:dyDescent="0.3">
      <c r="A189" s="1" t="s">
        <v>2577</v>
      </c>
      <c r="B189" s="1" t="s">
        <v>2578</v>
      </c>
      <c r="C189" s="1">
        <v>16</v>
      </c>
      <c r="D189" s="1">
        <v>7</v>
      </c>
      <c r="E189" s="143" t="s">
        <v>2558</v>
      </c>
      <c r="F189" s="1">
        <v>25</v>
      </c>
      <c r="G189" s="1">
        <v>7</v>
      </c>
      <c r="H189" s="1">
        <v>73</v>
      </c>
      <c r="I189" s="144">
        <f t="shared" si="2"/>
        <v>1973.6079059829058</v>
      </c>
      <c r="J189" s="145">
        <v>-7.64</v>
      </c>
      <c r="K189" s="145">
        <v>417</v>
      </c>
      <c r="L189" s="55" t="s">
        <v>2223</v>
      </c>
    </row>
    <row r="190" spans="1:12" x14ac:dyDescent="0.3">
      <c r="A190" s="1" t="s">
        <v>2579</v>
      </c>
      <c r="B190" s="1" t="s">
        <v>2580</v>
      </c>
      <c r="C190" s="1">
        <v>17</v>
      </c>
      <c r="D190" s="1">
        <v>9</v>
      </c>
      <c r="E190" s="143" t="s">
        <v>2558</v>
      </c>
      <c r="F190" s="1">
        <v>25</v>
      </c>
      <c r="G190" s="1">
        <v>9</v>
      </c>
      <c r="H190" s="1">
        <v>73</v>
      </c>
      <c r="I190" s="144">
        <f t="shared" si="2"/>
        <v>1973.761752136752</v>
      </c>
      <c r="J190" s="145">
        <v>-7.97</v>
      </c>
      <c r="K190" s="145">
        <v>389</v>
      </c>
      <c r="L190" s="55" t="s">
        <v>2223</v>
      </c>
    </row>
    <row r="191" spans="1:12" x14ac:dyDescent="0.3">
      <c r="A191" s="1" t="s">
        <v>2581</v>
      </c>
      <c r="B191" s="1" t="s">
        <v>2582</v>
      </c>
      <c r="C191" s="1">
        <v>25</v>
      </c>
      <c r="D191" s="1">
        <v>9</v>
      </c>
      <c r="E191" s="143" t="s">
        <v>2558</v>
      </c>
      <c r="F191" s="1">
        <v>7</v>
      </c>
      <c r="G191" s="1">
        <v>10</v>
      </c>
      <c r="H191" s="1">
        <v>73</v>
      </c>
      <c r="I191" s="144">
        <f t="shared" si="2"/>
        <v>1973.7886752136751</v>
      </c>
      <c r="J191" s="145">
        <v>-8.0500000000000007</v>
      </c>
      <c r="K191" s="145">
        <v>438</v>
      </c>
      <c r="L191" s="55" t="s">
        <v>2223</v>
      </c>
    </row>
    <row r="192" spans="1:12" x14ac:dyDescent="0.3">
      <c r="A192" s="1" t="s">
        <v>2583</v>
      </c>
      <c r="B192" s="1" t="s">
        <v>2584</v>
      </c>
      <c r="C192" s="1">
        <v>25</v>
      </c>
      <c r="D192" s="1">
        <v>10</v>
      </c>
      <c r="E192" s="143" t="s">
        <v>2558</v>
      </c>
      <c r="F192" s="1">
        <v>25</v>
      </c>
      <c r="G192" s="1">
        <v>11</v>
      </c>
      <c r="H192" s="1">
        <v>73</v>
      </c>
      <c r="I192" s="144">
        <f t="shared" si="2"/>
        <v>1973.9155982905982</v>
      </c>
      <c r="J192" s="145">
        <v>-7.8</v>
      </c>
      <c r="K192" s="145">
        <v>438</v>
      </c>
      <c r="L192" s="55" t="s">
        <v>2223</v>
      </c>
    </row>
    <row r="193" spans="1:12" x14ac:dyDescent="0.3">
      <c r="A193" s="1" t="s">
        <v>2585</v>
      </c>
      <c r="B193" s="1" t="s">
        <v>2586</v>
      </c>
      <c r="C193" s="1">
        <v>25</v>
      </c>
      <c r="D193" s="1">
        <v>11</v>
      </c>
      <c r="E193" s="143" t="s">
        <v>2558</v>
      </c>
      <c r="F193" s="1">
        <v>17</v>
      </c>
      <c r="G193" s="1">
        <v>12</v>
      </c>
      <c r="H193" s="1">
        <v>73</v>
      </c>
      <c r="I193" s="144">
        <f t="shared" si="2"/>
        <v>1973.9702991452991</v>
      </c>
      <c r="J193" s="145">
        <v>-8.32</v>
      </c>
      <c r="K193" s="145">
        <v>402</v>
      </c>
      <c r="L193" s="55" t="s">
        <v>2192</v>
      </c>
    </row>
    <row r="194" spans="1:12" x14ac:dyDescent="0.3">
      <c r="A194" s="1" t="s">
        <v>2587</v>
      </c>
      <c r="B194" s="1" t="s">
        <v>2588</v>
      </c>
      <c r="C194" s="1">
        <v>5</v>
      </c>
      <c r="D194" s="1">
        <v>7</v>
      </c>
      <c r="E194" s="143" t="s">
        <v>2589</v>
      </c>
      <c r="F194" s="1">
        <v>25</v>
      </c>
      <c r="G194" s="1">
        <v>7</v>
      </c>
      <c r="H194" s="1">
        <v>74</v>
      </c>
      <c r="I194" s="144">
        <f t="shared" si="2"/>
        <v>1974.6079059829058</v>
      </c>
      <c r="J194" s="145">
        <v>-7.92</v>
      </c>
      <c r="K194" s="145">
        <v>413</v>
      </c>
      <c r="L194" s="55" t="s">
        <v>2215</v>
      </c>
    </row>
    <row r="195" spans="1:12" x14ac:dyDescent="0.3">
      <c r="A195" s="1" t="s">
        <v>2590</v>
      </c>
      <c r="B195" s="1" t="s">
        <v>2591</v>
      </c>
      <c r="C195" s="1">
        <v>25</v>
      </c>
      <c r="D195" s="1">
        <v>8</v>
      </c>
      <c r="E195" s="143" t="s">
        <v>2589</v>
      </c>
      <c r="F195" s="1">
        <v>16</v>
      </c>
      <c r="G195" s="1">
        <v>9</v>
      </c>
      <c r="H195" s="1">
        <v>74</v>
      </c>
      <c r="I195" s="144">
        <f t="shared" si="2"/>
        <v>1974.7367521367521</v>
      </c>
      <c r="J195" s="145">
        <v>-8.1300000000000008</v>
      </c>
      <c r="K195" s="145">
        <v>392</v>
      </c>
      <c r="L195" s="55" t="s">
        <v>2192</v>
      </c>
    </row>
    <row r="196" spans="1:12" x14ac:dyDescent="0.3">
      <c r="A196" s="1" t="s">
        <v>2592</v>
      </c>
      <c r="B196" s="1" t="s">
        <v>2593</v>
      </c>
      <c r="C196" s="1">
        <v>3</v>
      </c>
      <c r="D196" s="1">
        <v>10</v>
      </c>
      <c r="E196" s="143" t="s">
        <v>2589</v>
      </c>
      <c r="F196" s="1">
        <v>26</v>
      </c>
      <c r="G196" s="1">
        <v>10</v>
      </c>
      <c r="H196" s="1">
        <v>74</v>
      </c>
      <c r="I196" s="144">
        <f t="shared" ref="I196:I259" si="3">1900+H196+G196/13+F196/360</f>
        <v>1974.841452991453</v>
      </c>
      <c r="J196" s="145">
        <v>-8.3800000000000008</v>
      </c>
      <c r="K196" s="145">
        <v>401</v>
      </c>
      <c r="L196" s="55" t="s">
        <v>2223</v>
      </c>
    </row>
    <row r="197" spans="1:12" x14ac:dyDescent="0.3">
      <c r="A197" s="1" t="s">
        <v>2594</v>
      </c>
      <c r="B197" s="1" t="s">
        <v>2595</v>
      </c>
      <c r="C197" s="1">
        <v>5</v>
      </c>
      <c r="D197" s="1">
        <v>11</v>
      </c>
      <c r="E197" s="143" t="s">
        <v>2589</v>
      </c>
      <c r="F197" s="1">
        <v>25</v>
      </c>
      <c r="G197" s="1">
        <v>11</v>
      </c>
      <c r="H197" s="1">
        <v>74</v>
      </c>
      <c r="I197" s="144">
        <f t="shared" si="3"/>
        <v>1974.9155982905982</v>
      </c>
      <c r="J197" s="145">
        <v>-8.1300000000000008</v>
      </c>
      <c r="K197" s="145">
        <v>389</v>
      </c>
      <c r="L197" s="55" t="s">
        <v>2192</v>
      </c>
    </row>
    <row r="198" spans="1:12" x14ac:dyDescent="0.3">
      <c r="A198" s="1" t="s">
        <v>2596</v>
      </c>
      <c r="B198" s="1" t="s">
        <v>2597</v>
      </c>
      <c r="C198" s="1">
        <v>25</v>
      </c>
      <c r="D198" s="1">
        <v>11</v>
      </c>
      <c r="E198" s="143" t="s">
        <v>2589</v>
      </c>
      <c r="F198" s="1">
        <v>25</v>
      </c>
      <c r="G198" s="1">
        <v>12</v>
      </c>
      <c r="H198" s="1">
        <v>74</v>
      </c>
      <c r="I198" s="144">
        <f t="shared" si="3"/>
        <v>1974.9925213675212</v>
      </c>
      <c r="J198" s="145">
        <v>-11.05</v>
      </c>
      <c r="K198" s="145">
        <v>366</v>
      </c>
      <c r="L198" s="55" t="s">
        <v>2192</v>
      </c>
    </row>
    <row r="199" spans="1:12" x14ac:dyDescent="0.3">
      <c r="A199" s="1" t="s">
        <v>2598</v>
      </c>
      <c r="B199" s="1" t="s">
        <v>2599</v>
      </c>
      <c r="C199" s="1">
        <v>25</v>
      </c>
      <c r="D199" s="1">
        <v>12</v>
      </c>
      <c r="E199" s="143" t="s">
        <v>2589</v>
      </c>
      <c r="F199" s="1">
        <v>15</v>
      </c>
      <c r="G199" s="1">
        <v>1</v>
      </c>
      <c r="H199" s="1">
        <v>75</v>
      </c>
      <c r="I199" s="144">
        <f t="shared" si="3"/>
        <v>1975.1185897435898</v>
      </c>
      <c r="J199" s="145">
        <v>-8.4</v>
      </c>
      <c r="K199" s="145">
        <v>367</v>
      </c>
      <c r="L199" s="55" t="s">
        <v>2192</v>
      </c>
    </row>
    <row r="200" spans="1:12" x14ac:dyDescent="0.3">
      <c r="A200" s="1" t="s">
        <v>2600</v>
      </c>
      <c r="B200" s="1" t="s">
        <v>2601</v>
      </c>
      <c r="C200" s="1">
        <v>5</v>
      </c>
      <c r="D200" s="1">
        <v>2</v>
      </c>
      <c r="E200" s="143" t="s">
        <v>2602</v>
      </c>
      <c r="F200" s="1">
        <v>25</v>
      </c>
      <c r="G200" s="1">
        <v>2</v>
      </c>
      <c r="H200" s="1">
        <v>75</v>
      </c>
      <c r="I200" s="144">
        <f t="shared" si="3"/>
        <v>1975.2232905982905</v>
      </c>
      <c r="J200" s="145">
        <v>-8.1</v>
      </c>
      <c r="K200" s="145">
        <v>371</v>
      </c>
      <c r="L200" s="55" t="s">
        <v>2215</v>
      </c>
    </row>
    <row r="201" spans="1:12" x14ac:dyDescent="0.3">
      <c r="A201" s="1" t="s">
        <v>2603</v>
      </c>
      <c r="B201" s="1" t="s">
        <v>2604</v>
      </c>
      <c r="C201" s="1">
        <v>25</v>
      </c>
      <c r="D201" s="1">
        <v>2</v>
      </c>
      <c r="E201" s="143" t="s">
        <v>2602</v>
      </c>
      <c r="F201" s="1">
        <v>25</v>
      </c>
      <c r="G201" s="1">
        <v>3</v>
      </c>
      <c r="H201" s="1">
        <v>75</v>
      </c>
      <c r="I201" s="144">
        <f t="shared" si="3"/>
        <v>1975.3002136752136</v>
      </c>
      <c r="J201" s="145">
        <v>-8.74</v>
      </c>
      <c r="K201" s="145">
        <v>370</v>
      </c>
      <c r="L201" s="55" t="s">
        <v>2183</v>
      </c>
    </row>
    <row r="202" spans="1:12" x14ac:dyDescent="0.3">
      <c r="A202" s="1" t="s">
        <v>2605</v>
      </c>
      <c r="B202" s="1" t="s">
        <v>2606</v>
      </c>
      <c r="C202" s="1">
        <v>5</v>
      </c>
      <c r="D202" s="1">
        <v>4</v>
      </c>
      <c r="E202" s="143" t="s">
        <v>2602</v>
      </c>
      <c r="F202" s="1">
        <v>5</v>
      </c>
      <c r="G202" s="1">
        <v>5</v>
      </c>
      <c r="H202" s="1">
        <v>75</v>
      </c>
      <c r="I202" s="144">
        <f t="shared" si="3"/>
        <v>1975.3985042735044</v>
      </c>
      <c r="J202" s="145">
        <v>-8.06</v>
      </c>
      <c r="K202" s="145">
        <v>370</v>
      </c>
      <c r="L202" s="55" t="s">
        <v>2183</v>
      </c>
    </row>
    <row r="203" spans="1:12" x14ac:dyDescent="0.3">
      <c r="A203" s="1" t="s">
        <v>2607</v>
      </c>
      <c r="B203" s="1" t="s">
        <v>2608</v>
      </c>
      <c r="C203" s="1">
        <v>5</v>
      </c>
      <c r="D203" s="1">
        <v>5</v>
      </c>
      <c r="E203" s="143" t="s">
        <v>2602</v>
      </c>
      <c r="F203" s="1">
        <v>25</v>
      </c>
      <c r="G203" s="1">
        <v>5</v>
      </c>
      <c r="H203" s="1">
        <v>75</v>
      </c>
      <c r="I203" s="144">
        <f t="shared" si="3"/>
        <v>1975.4540598290598</v>
      </c>
      <c r="J203" s="145">
        <v>-8.3000000000000007</v>
      </c>
      <c r="K203" s="145">
        <v>370</v>
      </c>
      <c r="L203" s="55" t="s">
        <v>2192</v>
      </c>
    </row>
    <row r="204" spans="1:12" x14ac:dyDescent="0.3">
      <c r="A204" s="1" t="s">
        <v>2609</v>
      </c>
      <c r="B204" s="1" t="s">
        <v>2610</v>
      </c>
      <c r="C204" s="1">
        <v>4</v>
      </c>
      <c r="D204" s="1">
        <v>11</v>
      </c>
      <c r="E204" s="143" t="s">
        <v>2602</v>
      </c>
      <c r="F204" s="1">
        <v>25</v>
      </c>
      <c r="G204" s="1">
        <v>11</v>
      </c>
      <c r="H204" s="1">
        <v>75</v>
      </c>
      <c r="I204" s="144">
        <f t="shared" si="3"/>
        <v>1975.9155982905982</v>
      </c>
      <c r="J204" s="145">
        <v>-8.33</v>
      </c>
      <c r="K204" s="145">
        <v>369</v>
      </c>
      <c r="L204" s="55" t="s">
        <v>2192</v>
      </c>
    </row>
    <row r="205" spans="1:12" x14ac:dyDescent="0.3">
      <c r="A205" s="1" t="s">
        <v>2611</v>
      </c>
      <c r="B205" s="1" t="s">
        <v>2612</v>
      </c>
      <c r="C205" s="1">
        <v>25</v>
      </c>
      <c r="D205" s="1">
        <v>11</v>
      </c>
      <c r="E205" s="143" t="s">
        <v>2602</v>
      </c>
      <c r="F205" s="1">
        <v>15</v>
      </c>
      <c r="G205" s="1">
        <v>12</v>
      </c>
      <c r="H205" s="1">
        <v>75</v>
      </c>
      <c r="I205" s="144">
        <f t="shared" si="3"/>
        <v>1975.9647435897436</v>
      </c>
      <c r="J205" s="145">
        <v>-9.57</v>
      </c>
      <c r="K205" s="145">
        <v>374</v>
      </c>
      <c r="L205" s="55" t="s">
        <v>2223</v>
      </c>
    </row>
    <row r="206" spans="1:12" x14ac:dyDescent="0.3">
      <c r="A206" s="1" t="s">
        <v>2613</v>
      </c>
      <c r="B206" s="1" t="s">
        <v>2614</v>
      </c>
      <c r="C206" s="1">
        <v>25</v>
      </c>
      <c r="D206" s="1">
        <v>1</v>
      </c>
      <c r="E206" s="143" t="s">
        <v>2615</v>
      </c>
      <c r="F206" s="1">
        <v>5</v>
      </c>
      <c r="G206" s="1">
        <v>2</v>
      </c>
      <c r="H206" s="1">
        <v>76</v>
      </c>
      <c r="I206" s="144">
        <f t="shared" si="3"/>
        <v>1976.1677350427351</v>
      </c>
      <c r="J206" s="145">
        <v>-8.33</v>
      </c>
      <c r="K206" s="145">
        <v>362</v>
      </c>
      <c r="L206" s="55" t="s">
        <v>2228</v>
      </c>
    </row>
    <row r="207" spans="1:12" x14ac:dyDescent="0.3">
      <c r="A207" s="1" t="s">
        <v>2616</v>
      </c>
      <c r="B207" s="1" t="s">
        <v>2617</v>
      </c>
      <c r="C207" s="1">
        <v>5</v>
      </c>
      <c r="D207" s="1">
        <v>3</v>
      </c>
      <c r="E207" s="143" t="s">
        <v>2615</v>
      </c>
      <c r="F207" s="1">
        <v>15</v>
      </c>
      <c r="G207" s="1">
        <v>3</v>
      </c>
      <c r="H207" s="1">
        <v>76</v>
      </c>
      <c r="I207" s="144">
        <f t="shared" si="3"/>
        <v>1976.272435897436</v>
      </c>
      <c r="J207" s="145">
        <v>-9.3000000000000007</v>
      </c>
      <c r="K207" s="145">
        <v>356</v>
      </c>
      <c r="L207" s="55" t="s">
        <v>2192</v>
      </c>
    </row>
    <row r="208" spans="1:12" x14ac:dyDescent="0.3">
      <c r="A208" s="1" t="s">
        <v>2618</v>
      </c>
      <c r="B208" s="1" t="s">
        <v>2619</v>
      </c>
      <c r="C208" s="1">
        <v>16</v>
      </c>
      <c r="D208" s="1">
        <v>3</v>
      </c>
      <c r="E208" s="143" t="s">
        <v>2615</v>
      </c>
      <c r="F208" s="1">
        <v>25</v>
      </c>
      <c r="G208" s="1">
        <v>3</v>
      </c>
      <c r="H208" s="1">
        <v>76</v>
      </c>
      <c r="I208" s="144">
        <f t="shared" si="3"/>
        <v>1976.3002136752136</v>
      </c>
      <c r="J208" s="145">
        <v>-9.8800000000000008</v>
      </c>
      <c r="K208" s="145">
        <v>354</v>
      </c>
      <c r="L208" s="55" t="s">
        <v>2228</v>
      </c>
    </row>
    <row r="209" spans="1:12" x14ac:dyDescent="0.3">
      <c r="A209" s="1" t="s">
        <v>2620</v>
      </c>
      <c r="B209" s="1" t="s">
        <v>2621</v>
      </c>
      <c r="C209" s="1">
        <v>15</v>
      </c>
      <c r="D209" s="1">
        <v>4</v>
      </c>
      <c r="E209" s="143" t="s">
        <v>2615</v>
      </c>
      <c r="F209" s="1">
        <v>25</v>
      </c>
      <c r="G209" s="1">
        <v>4</v>
      </c>
      <c r="H209" s="1">
        <v>76</v>
      </c>
      <c r="I209" s="144">
        <f t="shared" si="3"/>
        <v>1976.3771367521367</v>
      </c>
      <c r="J209" s="145">
        <v>-9.7200000000000006</v>
      </c>
      <c r="K209" s="145">
        <v>340</v>
      </c>
      <c r="L209" s="55" t="s">
        <v>2223</v>
      </c>
    </row>
    <row r="210" spans="1:12" x14ac:dyDescent="0.3">
      <c r="A210" s="1" t="s">
        <v>2622</v>
      </c>
      <c r="B210" s="1" t="s">
        <v>2623</v>
      </c>
      <c r="C210" s="1">
        <v>16</v>
      </c>
      <c r="D210" s="1">
        <v>5</v>
      </c>
      <c r="E210" s="143" t="s">
        <v>2615</v>
      </c>
      <c r="F210" s="1">
        <v>25</v>
      </c>
      <c r="G210" s="1">
        <v>5</v>
      </c>
      <c r="H210" s="1">
        <v>76</v>
      </c>
      <c r="I210" s="144">
        <f t="shared" si="3"/>
        <v>1976.4540598290598</v>
      </c>
      <c r="J210" s="145">
        <v>-9.5299999999999994</v>
      </c>
      <c r="K210" s="145">
        <v>356</v>
      </c>
      <c r="L210" s="55" t="s">
        <v>2199</v>
      </c>
    </row>
    <row r="211" spans="1:12" x14ac:dyDescent="0.3">
      <c r="A211" s="1" t="s">
        <v>2624</v>
      </c>
      <c r="B211" s="1" t="s">
        <v>2625</v>
      </c>
      <c r="C211" s="1">
        <v>25</v>
      </c>
      <c r="D211" s="1">
        <v>5</v>
      </c>
      <c r="E211" s="143" t="s">
        <v>2615</v>
      </c>
      <c r="F211" s="1">
        <v>6</v>
      </c>
      <c r="G211" s="1">
        <v>6</v>
      </c>
      <c r="H211" s="1">
        <v>76</v>
      </c>
      <c r="I211" s="144">
        <f t="shared" si="3"/>
        <v>1976.4782051282052</v>
      </c>
      <c r="J211" s="145">
        <v>-10.17</v>
      </c>
      <c r="K211" s="145">
        <v>341</v>
      </c>
      <c r="L211" s="55" t="s">
        <v>2215</v>
      </c>
    </row>
    <row r="212" spans="1:12" x14ac:dyDescent="0.3">
      <c r="A212" s="1" t="s">
        <v>2626</v>
      </c>
      <c r="B212" s="1" t="s">
        <v>2627</v>
      </c>
      <c r="C212" s="1">
        <v>6</v>
      </c>
      <c r="D212" s="1">
        <v>6</v>
      </c>
      <c r="E212" s="143" t="s">
        <v>2615</v>
      </c>
      <c r="F212" s="1">
        <v>17</v>
      </c>
      <c r="G212" s="1">
        <v>6</v>
      </c>
      <c r="H212" s="1">
        <v>76</v>
      </c>
      <c r="I212" s="144">
        <f t="shared" si="3"/>
        <v>1976.5087606837608</v>
      </c>
      <c r="J212" s="145">
        <v>-9.26</v>
      </c>
      <c r="K212" s="145">
        <v>341</v>
      </c>
      <c r="L212" s="55" t="s">
        <v>2199</v>
      </c>
    </row>
    <row r="213" spans="1:12" x14ac:dyDescent="0.3">
      <c r="A213" s="1" t="s">
        <v>2628</v>
      </c>
      <c r="B213" s="1" t="s">
        <v>2629</v>
      </c>
      <c r="C213" s="1">
        <v>5</v>
      </c>
      <c r="D213" s="1">
        <v>7</v>
      </c>
      <c r="E213" s="143" t="s">
        <v>2615</v>
      </c>
      <c r="F213" s="1">
        <v>16</v>
      </c>
      <c r="G213" s="1">
        <v>7</v>
      </c>
      <c r="H213" s="1">
        <v>76</v>
      </c>
      <c r="I213" s="144">
        <f t="shared" si="3"/>
        <v>1976.5829059829059</v>
      </c>
      <c r="J213" s="145">
        <v>-9.44</v>
      </c>
      <c r="K213" s="145">
        <v>365</v>
      </c>
      <c r="L213" s="55" t="s">
        <v>2183</v>
      </c>
    </row>
    <row r="214" spans="1:12" x14ac:dyDescent="0.3">
      <c r="A214" s="1" t="s">
        <v>2630</v>
      </c>
      <c r="B214" s="1" t="s">
        <v>2631</v>
      </c>
      <c r="C214" s="1">
        <v>16</v>
      </c>
      <c r="D214" s="1">
        <v>7</v>
      </c>
      <c r="E214" s="143" t="s">
        <v>2615</v>
      </c>
      <c r="F214" s="1">
        <v>27</v>
      </c>
      <c r="G214" s="1">
        <v>7</v>
      </c>
      <c r="H214" s="1">
        <v>76</v>
      </c>
      <c r="I214" s="144">
        <f t="shared" si="3"/>
        <v>1976.6134615384615</v>
      </c>
      <c r="J214" s="145">
        <v>-8.84</v>
      </c>
      <c r="K214" s="145">
        <v>372</v>
      </c>
      <c r="L214" s="55" t="s">
        <v>2228</v>
      </c>
    </row>
    <row r="215" spans="1:12" x14ac:dyDescent="0.3">
      <c r="A215" s="1" t="s">
        <v>2632</v>
      </c>
      <c r="B215" s="1" t="s">
        <v>2633</v>
      </c>
      <c r="C215" s="1">
        <v>27</v>
      </c>
      <c r="D215" s="1">
        <v>7</v>
      </c>
      <c r="E215" s="143" t="s">
        <v>2615</v>
      </c>
      <c r="F215" s="1">
        <v>5</v>
      </c>
      <c r="G215" s="1">
        <v>8</v>
      </c>
      <c r="H215" s="1">
        <v>76</v>
      </c>
      <c r="I215" s="144">
        <f t="shared" si="3"/>
        <v>1976.6292735042734</v>
      </c>
      <c r="J215" s="145">
        <v>-8.42</v>
      </c>
      <c r="K215" s="145">
        <v>346</v>
      </c>
      <c r="L215" s="55" t="s">
        <v>2223</v>
      </c>
    </row>
    <row r="216" spans="1:12" x14ac:dyDescent="0.3">
      <c r="A216" s="1" t="s">
        <v>2634</v>
      </c>
      <c r="B216" s="1" t="s">
        <v>2635</v>
      </c>
      <c r="C216" s="1">
        <v>15</v>
      </c>
      <c r="D216" s="1">
        <v>8</v>
      </c>
      <c r="E216" s="143" t="s">
        <v>2615</v>
      </c>
      <c r="F216" s="1">
        <v>25</v>
      </c>
      <c r="G216" s="1">
        <v>8</v>
      </c>
      <c r="H216" s="1">
        <v>76</v>
      </c>
      <c r="I216" s="144">
        <f t="shared" si="3"/>
        <v>1976.6848290598289</v>
      </c>
      <c r="J216" s="145">
        <v>-7.68</v>
      </c>
      <c r="K216" s="145">
        <v>343</v>
      </c>
      <c r="L216" s="55" t="s">
        <v>2192</v>
      </c>
    </row>
    <row r="217" spans="1:12" x14ac:dyDescent="0.3">
      <c r="A217" s="1" t="s">
        <v>2636</v>
      </c>
      <c r="B217" s="1" t="s">
        <v>2637</v>
      </c>
      <c r="C217" s="1">
        <v>5</v>
      </c>
      <c r="D217" s="1">
        <v>9</v>
      </c>
      <c r="E217" s="143" t="s">
        <v>2615</v>
      </c>
      <c r="F217" s="1">
        <v>15</v>
      </c>
      <c r="G217" s="1">
        <v>9</v>
      </c>
      <c r="H217" s="1">
        <v>76</v>
      </c>
      <c r="I217" s="144">
        <f t="shared" si="3"/>
        <v>1976.7339743589744</v>
      </c>
      <c r="J217" s="145">
        <v>-8.06</v>
      </c>
      <c r="K217" s="145">
        <v>343</v>
      </c>
      <c r="L217" s="55" t="s">
        <v>2228</v>
      </c>
    </row>
    <row r="218" spans="1:12" x14ac:dyDescent="0.3">
      <c r="A218" s="1" t="s">
        <v>2638</v>
      </c>
      <c r="B218" s="1" t="s">
        <v>2639</v>
      </c>
      <c r="C218" s="1">
        <v>15</v>
      </c>
      <c r="D218" s="1">
        <v>9</v>
      </c>
      <c r="E218" s="143" t="s">
        <v>2615</v>
      </c>
      <c r="F218" s="1">
        <v>25</v>
      </c>
      <c r="G218" s="1">
        <v>9</v>
      </c>
      <c r="H218" s="1">
        <v>76</v>
      </c>
      <c r="I218" s="144">
        <f t="shared" si="3"/>
        <v>1976.761752136752</v>
      </c>
      <c r="J218" s="145">
        <v>-7.94</v>
      </c>
      <c r="K218" s="145">
        <v>365</v>
      </c>
      <c r="L218" s="55" t="s">
        <v>2192</v>
      </c>
    </row>
    <row r="219" spans="1:12" x14ac:dyDescent="0.3">
      <c r="A219" s="1" t="s">
        <v>2640</v>
      </c>
      <c r="B219" s="1" t="s">
        <v>2641</v>
      </c>
      <c r="C219" s="1">
        <v>5</v>
      </c>
      <c r="D219" s="1">
        <v>11</v>
      </c>
      <c r="E219" s="143" t="s">
        <v>2615</v>
      </c>
      <c r="F219" s="1">
        <v>16</v>
      </c>
      <c r="G219" s="1">
        <v>11</v>
      </c>
      <c r="H219" s="1">
        <v>76</v>
      </c>
      <c r="I219" s="144">
        <f t="shared" si="3"/>
        <v>1976.8905982905983</v>
      </c>
      <c r="J219" s="145">
        <v>-8.5399999999999991</v>
      </c>
      <c r="K219" s="145">
        <v>361</v>
      </c>
      <c r="L219" s="55" t="s">
        <v>2223</v>
      </c>
    </row>
    <row r="220" spans="1:12" x14ac:dyDescent="0.3">
      <c r="A220" s="1" t="s">
        <v>2642</v>
      </c>
      <c r="B220" s="1" t="s">
        <v>2643</v>
      </c>
      <c r="C220" s="1">
        <v>16</v>
      </c>
      <c r="D220" s="1">
        <v>11</v>
      </c>
      <c r="E220" s="143" t="s">
        <v>2615</v>
      </c>
      <c r="F220" s="1">
        <v>25</v>
      </c>
      <c r="G220" s="1">
        <v>11</v>
      </c>
      <c r="H220" s="1">
        <v>76</v>
      </c>
      <c r="I220" s="144">
        <f t="shared" si="3"/>
        <v>1976.9155982905982</v>
      </c>
      <c r="J220" s="145">
        <v>-8.6</v>
      </c>
      <c r="K220" s="145">
        <v>337</v>
      </c>
      <c r="L220" s="55" t="s">
        <v>2223</v>
      </c>
    </row>
    <row r="221" spans="1:12" x14ac:dyDescent="0.3">
      <c r="A221" s="1" t="s">
        <v>2644</v>
      </c>
      <c r="B221" s="1" t="s">
        <v>2645</v>
      </c>
      <c r="C221" s="1">
        <v>5</v>
      </c>
      <c r="D221" s="1">
        <v>12</v>
      </c>
      <c r="E221" s="143" t="s">
        <v>2615</v>
      </c>
      <c r="F221" s="1">
        <v>15</v>
      </c>
      <c r="G221" s="1">
        <v>12</v>
      </c>
      <c r="H221" s="1">
        <v>76</v>
      </c>
      <c r="I221" s="144">
        <f t="shared" si="3"/>
        <v>1976.9647435897436</v>
      </c>
      <c r="J221" s="145">
        <v>-8.9</v>
      </c>
      <c r="K221" s="145">
        <v>331</v>
      </c>
      <c r="L221" s="55" t="s">
        <v>2223</v>
      </c>
    </row>
    <row r="222" spans="1:12" x14ac:dyDescent="0.3">
      <c r="A222" s="1" t="s">
        <v>2646</v>
      </c>
      <c r="B222" s="1" t="s">
        <v>2647</v>
      </c>
      <c r="C222" s="1">
        <v>15</v>
      </c>
      <c r="D222" s="1">
        <v>12</v>
      </c>
      <c r="E222" s="143" t="s">
        <v>2615</v>
      </c>
      <c r="F222" s="1">
        <v>25</v>
      </c>
      <c r="G222" s="1">
        <v>12</v>
      </c>
      <c r="H222" s="1">
        <v>76</v>
      </c>
      <c r="I222" s="144">
        <f t="shared" si="3"/>
        <v>1976.9925213675212</v>
      </c>
      <c r="J222" s="145">
        <v>-8.52</v>
      </c>
      <c r="K222" s="145">
        <v>331</v>
      </c>
      <c r="L222" s="55" t="s">
        <v>2192</v>
      </c>
    </row>
    <row r="223" spans="1:12" x14ac:dyDescent="0.3">
      <c r="A223" s="1" t="s">
        <v>2648</v>
      </c>
      <c r="B223" s="1" t="s">
        <v>2649</v>
      </c>
      <c r="C223" s="1">
        <v>6</v>
      </c>
      <c r="D223" s="1">
        <v>1</v>
      </c>
      <c r="E223" s="143" t="s">
        <v>2650</v>
      </c>
      <c r="F223" s="1">
        <v>15</v>
      </c>
      <c r="G223" s="1">
        <v>1</v>
      </c>
      <c r="H223" s="1">
        <v>77</v>
      </c>
      <c r="I223" s="144">
        <f t="shared" si="3"/>
        <v>1977.1185897435898</v>
      </c>
      <c r="J223" s="145">
        <v>-8.52</v>
      </c>
      <c r="K223" s="145">
        <v>337</v>
      </c>
      <c r="L223" s="55" t="s">
        <v>2192</v>
      </c>
    </row>
    <row r="224" spans="1:12" x14ac:dyDescent="0.3">
      <c r="A224" s="1" t="s">
        <v>2651</v>
      </c>
      <c r="B224" s="1" t="s">
        <v>2652</v>
      </c>
      <c r="C224" s="1">
        <v>15</v>
      </c>
      <c r="D224" s="1">
        <v>1</v>
      </c>
      <c r="E224" s="143" t="s">
        <v>2650</v>
      </c>
      <c r="F224" s="1">
        <v>26</v>
      </c>
      <c r="G224" s="1">
        <v>1</v>
      </c>
      <c r="H224" s="1">
        <v>77</v>
      </c>
      <c r="I224" s="144">
        <f t="shared" si="3"/>
        <v>1977.1491452991454</v>
      </c>
      <c r="J224" s="145">
        <v>-8.86</v>
      </c>
      <c r="K224" s="145">
        <v>339</v>
      </c>
      <c r="L224" s="55" t="s">
        <v>2215</v>
      </c>
    </row>
    <row r="225" spans="1:12" x14ac:dyDescent="0.3">
      <c r="A225" s="1" t="s">
        <v>2653</v>
      </c>
      <c r="B225" s="1" t="s">
        <v>2654</v>
      </c>
      <c r="C225" s="1">
        <v>5</v>
      </c>
      <c r="D225" s="1">
        <v>2</v>
      </c>
      <c r="E225" s="143" t="s">
        <v>2650</v>
      </c>
      <c r="F225" s="1">
        <v>15</v>
      </c>
      <c r="G225" s="1">
        <v>2</v>
      </c>
      <c r="H225" s="1">
        <v>77</v>
      </c>
      <c r="I225" s="144">
        <f t="shared" si="3"/>
        <v>1977.1955128205129</v>
      </c>
      <c r="J225" s="145">
        <v>-8.8000000000000007</v>
      </c>
      <c r="K225" s="145">
        <v>342</v>
      </c>
      <c r="L225" s="55" t="s">
        <v>2223</v>
      </c>
    </row>
    <row r="226" spans="1:12" x14ac:dyDescent="0.3">
      <c r="A226" s="1" t="s">
        <v>2655</v>
      </c>
      <c r="B226" s="1" t="s">
        <v>2656</v>
      </c>
      <c r="C226" s="1">
        <v>15</v>
      </c>
      <c r="D226" s="1">
        <v>2</v>
      </c>
      <c r="E226" s="143" t="s">
        <v>2650</v>
      </c>
      <c r="F226" s="1">
        <v>25</v>
      </c>
      <c r="G226" s="1">
        <v>2</v>
      </c>
      <c r="H226" s="1">
        <v>77</v>
      </c>
      <c r="I226" s="144">
        <f t="shared" si="3"/>
        <v>1977.2232905982905</v>
      </c>
      <c r="J226" s="145">
        <v>-8.68</v>
      </c>
      <c r="K226" s="145">
        <v>338</v>
      </c>
      <c r="L226" s="55" t="s">
        <v>2223</v>
      </c>
    </row>
    <row r="227" spans="1:12" x14ac:dyDescent="0.3">
      <c r="A227" s="1" t="s">
        <v>2657</v>
      </c>
      <c r="B227" s="1" t="s">
        <v>2658</v>
      </c>
      <c r="C227" s="1">
        <v>5</v>
      </c>
      <c r="D227" s="1">
        <v>3</v>
      </c>
      <c r="E227" s="143" t="s">
        <v>2650</v>
      </c>
      <c r="F227" s="1">
        <v>15</v>
      </c>
      <c r="G227" s="1">
        <v>3</v>
      </c>
      <c r="H227" s="1">
        <v>77</v>
      </c>
      <c r="I227" s="144">
        <f t="shared" si="3"/>
        <v>1977.272435897436</v>
      </c>
      <c r="J227" s="145">
        <v>-8.52</v>
      </c>
      <c r="K227" s="145">
        <v>340</v>
      </c>
      <c r="L227" s="55" t="s">
        <v>2223</v>
      </c>
    </row>
    <row r="228" spans="1:12" x14ac:dyDescent="0.3">
      <c r="A228" s="1" t="s">
        <v>2659</v>
      </c>
      <c r="B228" s="1" t="s">
        <v>2660</v>
      </c>
      <c r="C228" s="1">
        <v>18</v>
      </c>
      <c r="D228" s="1">
        <v>3</v>
      </c>
      <c r="E228" s="143" t="s">
        <v>2650</v>
      </c>
      <c r="F228" s="1">
        <v>26</v>
      </c>
      <c r="G228" s="1">
        <v>3</v>
      </c>
      <c r="H228" s="1">
        <v>77</v>
      </c>
      <c r="I228" s="144">
        <f t="shared" si="3"/>
        <v>1977.3029914529916</v>
      </c>
      <c r="J228" s="145">
        <v>-8.58</v>
      </c>
      <c r="K228" s="145">
        <v>347</v>
      </c>
      <c r="L228" s="55" t="s">
        <v>2223</v>
      </c>
    </row>
    <row r="229" spans="1:12" x14ac:dyDescent="0.3">
      <c r="A229" s="1" t="s">
        <v>2661</v>
      </c>
      <c r="B229" s="1" t="s">
        <v>2662</v>
      </c>
      <c r="C229" s="1">
        <v>26</v>
      </c>
      <c r="D229" s="1">
        <v>3</v>
      </c>
      <c r="E229" s="143" t="s">
        <v>2650</v>
      </c>
      <c r="F229" s="1">
        <v>15</v>
      </c>
      <c r="G229" s="1">
        <v>4</v>
      </c>
      <c r="H229" s="1">
        <v>77</v>
      </c>
      <c r="I229" s="144">
        <f t="shared" si="3"/>
        <v>1977.3493589743591</v>
      </c>
      <c r="J229" s="145">
        <v>-8.69</v>
      </c>
      <c r="K229" s="145">
        <v>327</v>
      </c>
      <c r="L229" s="55" t="s">
        <v>2223</v>
      </c>
    </row>
    <row r="230" spans="1:12" x14ac:dyDescent="0.3">
      <c r="A230" s="1" t="s">
        <v>2663</v>
      </c>
      <c r="B230" s="1" t="s">
        <v>2664</v>
      </c>
      <c r="C230" s="1">
        <v>15</v>
      </c>
      <c r="D230" s="1">
        <v>4</v>
      </c>
      <c r="E230" s="143" t="s">
        <v>2650</v>
      </c>
      <c r="F230" s="1">
        <v>7</v>
      </c>
      <c r="G230" s="1">
        <v>5</v>
      </c>
      <c r="H230" s="1">
        <v>77</v>
      </c>
      <c r="I230" s="144">
        <f t="shared" si="3"/>
        <v>1977.4040598290599</v>
      </c>
      <c r="J230" s="145">
        <v>-8.58</v>
      </c>
      <c r="K230" s="145">
        <v>327</v>
      </c>
      <c r="L230" s="55" t="s">
        <v>2223</v>
      </c>
    </row>
    <row r="231" spans="1:12" x14ac:dyDescent="0.3">
      <c r="A231" s="1" t="s">
        <v>2665</v>
      </c>
      <c r="B231" s="1" t="s">
        <v>2666</v>
      </c>
      <c r="C231" s="1">
        <v>7</v>
      </c>
      <c r="D231" s="1">
        <v>5</v>
      </c>
      <c r="E231" s="143" t="s">
        <v>2650</v>
      </c>
      <c r="F231" s="1">
        <v>15</v>
      </c>
      <c r="G231" s="1">
        <v>5</v>
      </c>
      <c r="H231" s="1">
        <v>77</v>
      </c>
      <c r="I231" s="144">
        <f t="shared" si="3"/>
        <v>1977.4262820512822</v>
      </c>
      <c r="J231" s="145">
        <v>-8.61</v>
      </c>
      <c r="K231" s="145">
        <v>340</v>
      </c>
      <c r="L231" s="55" t="s">
        <v>2223</v>
      </c>
    </row>
    <row r="232" spans="1:12" x14ac:dyDescent="0.3">
      <c r="A232" s="1" t="s">
        <v>2667</v>
      </c>
      <c r="B232" s="1" t="s">
        <v>2668</v>
      </c>
      <c r="C232" s="1">
        <v>25</v>
      </c>
      <c r="D232" s="1">
        <v>5</v>
      </c>
      <c r="E232" s="143" t="s">
        <v>2650</v>
      </c>
      <c r="F232" s="1">
        <v>5</v>
      </c>
      <c r="G232" s="1">
        <v>6</v>
      </c>
      <c r="H232" s="1">
        <v>77</v>
      </c>
      <c r="I232" s="144">
        <f t="shared" si="3"/>
        <v>1977.4754273504275</v>
      </c>
      <c r="J232" s="145">
        <v>-8.0299999999999994</v>
      </c>
      <c r="K232" s="145">
        <v>347</v>
      </c>
      <c r="L232" s="55" t="s">
        <v>2223</v>
      </c>
    </row>
    <row r="233" spans="1:12" x14ac:dyDescent="0.3">
      <c r="A233" s="1" t="s">
        <v>2669</v>
      </c>
      <c r="B233" s="1" t="s">
        <v>2670</v>
      </c>
      <c r="C233" s="1">
        <v>5</v>
      </c>
      <c r="D233" s="1">
        <v>6</v>
      </c>
      <c r="E233" s="143" t="s">
        <v>2650</v>
      </c>
      <c r="F233" s="1">
        <v>15</v>
      </c>
      <c r="G233" s="1">
        <v>6</v>
      </c>
      <c r="H233" s="1">
        <v>77</v>
      </c>
      <c r="I233" s="144">
        <f t="shared" si="3"/>
        <v>1977.5032051282053</v>
      </c>
      <c r="J233" s="145">
        <v>-8.48</v>
      </c>
      <c r="K233" s="145">
        <v>340</v>
      </c>
      <c r="L233" s="55" t="s">
        <v>2215</v>
      </c>
    </row>
    <row r="234" spans="1:12" x14ac:dyDescent="0.3">
      <c r="A234" s="1" t="s">
        <v>2671</v>
      </c>
      <c r="B234" s="1" t="s">
        <v>2672</v>
      </c>
      <c r="C234" s="1">
        <v>15</v>
      </c>
      <c r="D234" s="1">
        <v>6</v>
      </c>
      <c r="E234" s="143" t="s">
        <v>2650</v>
      </c>
      <c r="F234" s="1">
        <v>26</v>
      </c>
      <c r="G234" s="1">
        <v>6</v>
      </c>
      <c r="H234" s="1">
        <v>77</v>
      </c>
      <c r="I234" s="144">
        <f t="shared" si="3"/>
        <v>1977.5337606837609</v>
      </c>
      <c r="J234" s="145">
        <v>-8.15</v>
      </c>
      <c r="K234" s="145">
        <v>337</v>
      </c>
      <c r="L234" s="55" t="s">
        <v>2192</v>
      </c>
    </row>
    <row r="235" spans="1:12" x14ac:dyDescent="0.3">
      <c r="A235" s="1" t="s">
        <v>2673</v>
      </c>
      <c r="B235" s="1" t="s">
        <v>2674</v>
      </c>
      <c r="C235" s="1">
        <v>6</v>
      </c>
      <c r="D235" s="1">
        <v>7</v>
      </c>
      <c r="E235" s="143" t="s">
        <v>2650</v>
      </c>
      <c r="F235" s="1">
        <v>26</v>
      </c>
      <c r="G235" s="1">
        <v>7</v>
      </c>
      <c r="H235" s="1">
        <v>77</v>
      </c>
      <c r="I235" s="144">
        <f t="shared" si="3"/>
        <v>1977.6106837606837</v>
      </c>
      <c r="J235" s="145">
        <v>-8.5299999999999994</v>
      </c>
      <c r="K235" s="145">
        <v>335</v>
      </c>
      <c r="L235" s="55" t="s">
        <v>2183</v>
      </c>
    </row>
    <row r="236" spans="1:12" x14ac:dyDescent="0.3">
      <c r="A236" s="1" t="s">
        <v>2675</v>
      </c>
      <c r="B236" s="1" t="s">
        <v>2676</v>
      </c>
      <c r="C236" s="1">
        <v>26</v>
      </c>
      <c r="D236" s="1">
        <v>7</v>
      </c>
      <c r="E236" s="143" t="s">
        <v>2650</v>
      </c>
      <c r="F236" s="1">
        <v>15</v>
      </c>
      <c r="G236" s="1">
        <v>8</v>
      </c>
      <c r="H236" s="1">
        <v>77</v>
      </c>
      <c r="I236" s="144">
        <f t="shared" si="3"/>
        <v>1977.6570512820513</v>
      </c>
      <c r="J236" s="145">
        <v>-8.34</v>
      </c>
      <c r="K236" s="145">
        <v>340</v>
      </c>
      <c r="L236" s="55" t="s">
        <v>2192</v>
      </c>
    </row>
    <row r="237" spans="1:12" x14ac:dyDescent="0.3">
      <c r="A237" s="1" t="s">
        <v>2677</v>
      </c>
      <c r="B237" s="1" t="s">
        <v>2678</v>
      </c>
      <c r="C237" s="1">
        <v>15</v>
      </c>
      <c r="D237" s="1">
        <v>8</v>
      </c>
      <c r="E237" s="143" t="s">
        <v>2650</v>
      </c>
      <c r="F237" s="1">
        <v>25</v>
      </c>
      <c r="G237" s="1">
        <v>8</v>
      </c>
      <c r="H237" s="1">
        <v>77</v>
      </c>
      <c r="I237" s="144">
        <f t="shared" si="3"/>
        <v>1977.6848290598289</v>
      </c>
      <c r="J237" s="145">
        <v>-8.3800000000000008</v>
      </c>
      <c r="K237" s="145">
        <v>331</v>
      </c>
      <c r="L237" s="55" t="s">
        <v>2192</v>
      </c>
    </row>
    <row r="238" spans="1:12" x14ac:dyDescent="0.3">
      <c r="A238" s="1" t="s">
        <v>2679</v>
      </c>
      <c r="B238" s="1" t="s">
        <v>2680</v>
      </c>
      <c r="C238" s="1">
        <v>25</v>
      </c>
      <c r="D238" s="1">
        <v>8</v>
      </c>
      <c r="E238" s="143" t="s">
        <v>2650</v>
      </c>
      <c r="F238" s="1">
        <v>5</v>
      </c>
      <c r="G238" s="1">
        <v>9</v>
      </c>
      <c r="H238" s="1">
        <v>77</v>
      </c>
      <c r="I238" s="144">
        <f t="shared" si="3"/>
        <v>1977.7061965811965</v>
      </c>
      <c r="J238" s="145">
        <v>-7.88</v>
      </c>
      <c r="K238" s="145">
        <v>335</v>
      </c>
      <c r="L238" s="55" t="s">
        <v>2223</v>
      </c>
    </row>
    <row r="239" spans="1:12" x14ac:dyDescent="0.3">
      <c r="A239" s="1" t="s">
        <v>2681</v>
      </c>
      <c r="B239" s="1" t="s">
        <v>2682</v>
      </c>
      <c r="C239" s="1">
        <v>15</v>
      </c>
      <c r="D239" s="1">
        <v>10</v>
      </c>
      <c r="E239" s="143" t="s">
        <v>2650</v>
      </c>
      <c r="F239" s="1">
        <v>26</v>
      </c>
      <c r="G239" s="1">
        <v>10</v>
      </c>
      <c r="H239" s="1">
        <v>77</v>
      </c>
      <c r="I239" s="144">
        <f t="shared" si="3"/>
        <v>1977.841452991453</v>
      </c>
      <c r="J239" s="145">
        <v>-10.3</v>
      </c>
      <c r="K239" s="145">
        <v>338</v>
      </c>
      <c r="L239" s="55" t="s">
        <v>2223</v>
      </c>
    </row>
    <row r="240" spans="1:12" x14ac:dyDescent="0.3">
      <c r="A240" s="1" t="s">
        <v>2683</v>
      </c>
      <c r="B240" s="1" t="s">
        <v>2684</v>
      </c>
      <c r="C240" s="1">
        <v>26</v>
      </c>
      <c r="D240" s="1">
        <v>10</v>
      </c>
      <c r="E240" s="143" t="s">
        <v>2650</v>
      </c>
      <c r="F240" s="1">
        <v>5</v>
      </c>
      <c r="G240" s="1">
        <v>11</v>
      </c>
      <c r="H240" s="1">
        <v>77</v>
      </c>
      <c r="I240" s="144">
        <f t="shared" si="3"/>
        <v>1977.8600427350427</v>
      </c>
      <c r="J240" s="145">
        <v>-9.42</v>
      </c>
      <c r="K240" s="145">
        <v>325</v>
      </c>
      <c r="L240" s="55" t="s">
        <v>2192</v>
      </c>
    </row>
    <row r="241" spans="1:12" x14ac:dyDescent="0.3">
      <c r="A241" s="1" t="s">
        <v>2685</v>
      </c>
      <c r="B241" s="1" t="s">
        <v>2686</v>
      </c>
      <c r="C241" s="1">
        <v>9</v>
      </c>
      <c r="D241" s="1">
        <v>12</v>
      </c>
      <c r="E241" s="143" t="s">
        <v>2650</v>
      </c>
      <c r="F241" s="1">
        <v>15</v>
      </c>
      <c r="G241" s="1">
        <v>12</v>
      </c>
      <c r="H241" s="1">
        <v>77</v>
      </c>
      <c r="I241" s="144">
        <f t="shared" si="3"/>
        <v>1977.9647435897436</v>
      </c>
      <c r="J241" s="145">
        <v>-8.84</v>
      </c>
      <c r="K241" s="145">
        <v>314</v>
      </c>
      <c r="L241" s="55" t="s">
        <v>2183</v>
      </c>
    </row>
    <row r="242" spans="1:12" x14ac:dyDescent="0.3">
      <c r="A242" s="1" t="s">
        <v>2687</v>
      </c>
      <c r="B242" s="1" t="s">
        <v>2688</v>
      </c>
      <c r="C242" s="1">
        <v>15</v>
      </c>
      <c r="D242" s="1">
        <v>12</v>
      </c>
      <c r="E242" s="143" t="s">
        <v>2650</v>
      </c>
      <c r="F242" s="1">
        <v>26</v>
      </c>
      <c r="G242" s="1">
        <v>12</v>
      </c>
      <c r="H242" s="1">
        <v>77</v>
      </c>
      <c r="I242" s="144">
        <f t="shared" si="3"/>
        <v>1977.9952991452992</v>
      </c>
      <c r="J242" s="145">
        <v>-8.15</v>
      </c>
      <c r="K242" s="145">
        <v>315</v>
      </c>
      <c r="L242" s="55" t="s">
        <v>2183</v>
      </c>
    </row>
    <row r="243" spans="1:12" x14ac:dyDescent="0.3">
      <c r="A243" s="1" t="s">
        <v>2689</v>
      </c>
      <c r="B243" s="1" t="s">
        <v>2690</v>
      </c>
      <c r="C243" s="1">
        <v>7</v>
      </c>
      <c r="D243" s="1">
        <v>1</v>
      </c>
      <c r="E243" s="143" t="s">
        <v>2691</v>
      </c>
      <c r="F243" s="1">
        <v>15</v>
      </c>
      <c r="G243" s="1">
        <v>1</v>
      </c>
      <c r="H243" s="1">
        <v>78</v>
      </c>
      <c r="I243" s="144">
        <f t="shared" si="3"/>
        <v>1978.1185897435898</v>
      </c>
      <c r="J243" s="145">
        <v>-8.69</v>
      </c>
      <c r="K243" s="145">
        <v>334</v>
      </c>
      <c r="L243" s="55" t="s">
        <v>2192</v>
      </c>
    </row>
    <row r="244" spans="1:12" x14ac:dyDescent="0.3">
      <c r="A244" s="1" t="s">
        <v>2692</v>
      </c>
      <c r="B244" s="1" t="s">
        <v>2693</v>
      </c>
      <c r="C244" s="1">
        <v>15</v>
      </c>
      <c r="D244" s="1">
        <v>1</v>
      </c>
      <c r="E244" s="143" t="s">
        <v>2691</v>
      </c>
      <c r="F244" s="1">
        <v>25</v>
      </c>
      <c r="G244" s="1">
        <v>1</v>
      </c>
      <c r="H244" s="1">
        <v>78</v>
      </c>
      <c r="I244" s="144">
        <f t="shared" si="3"/>
        <v>1978.1463675213674</v>
      </c>
      <c r="J244" s="145">
        <v>-9.33</v>
      </c>
      <c r="K244" s="145">
        <v>309</v>
      </c>
      <c r="L244" s="55" t="s">
        <v>2215</v>
      </c>
    </row>
    <row r="245" spans="1:12" x14ac:dyDescent="0.3">
      <c r="A245" s="1" t="s">
        <v>2694</v>
      </c>
      <c r="B245" s="1" t="s">
        <v>2695</v>
      </c>
      <c r="C245" s="1">
        <v>25</v>
      </c>
      <c r="D245" s="1">
        <v>1</v>
      </c>
      <c r="E245" s="143" t="s">
        <v>2691</v>
      </c>
      <c r="F245" s="1">
        <v>6</v>
      </c>
      <c r="G245" s="1">
        <v>2</v>
      </c>
      <c r="H245" s="1">
        <v>78</v>
      </c>
      <c r="I245" s="144">
        <f t="shared" si="3"/>
        <v>1978.1705128205128</v>
      </c>
      <c r="J245" s="145">
        <v>-9.06</v>
      </c>
      <c r="K245" s="145">
        <v>327</v>
      </c>
      <c r="L245" s="55" t="s">
        <v>2223</v>
      </c>
    </row>
    <row r="246" spans="1:12" x14ac:dyDescent="0.3">
      <c r="A246" s="1" t="s">
        <v>2696</v>
      </c>
      <c r="B246" s="1" t="s">
        <v>2697</v>
      </c>
      <c r="C246" s="1">
        <v>6</v>
      </c>
      <c r="D246" s="1">
        <v>2</v>
      </c>
      <c r="E246" s="143" t="s">
        <v>2691</v>
      </c>
      <c r="F246" s="1">
        <v>15</v>
      </c>
      <c r="G246" s="1">
        <v>2</v>
      </c>
      <c r="H246" s="1">
        <v>78</v>
      </c>
      <c r="I246" s="144">
        <f t="shared" si="3"/>
        <v>1978.1955128205129</v>
      </c>
      <c r="J246" s="145">
        <v>-9.74</v>
      </c>
      <c r="K246" s="145">
        <v>339</v>
      </c>
      <c r="L246" s="55" t="s">
        <v>2192</v>
      </c>
    </row>
    <row r="247" spans="1:12" x14ac:dyDescent="0.3">
      <c r="A247" s="1" t="s">
        <v>2698</v>
      </c>
      <c r="B247" s="1" t="s">
        <v>2699</v>
      </c>
      <c r="C247" s="1">
        <v>15</v>
      </c>
      <c r="D247" s="1">
        <v>2</v>
      </c>
      <c r="E247" s="143" t="s">
        <v>2691</v>
      </c>
      <c r="F247" s="1">
        <v>26</v>
      </c>
      <c r="G247" s="1">
        <v>2</v>
      </c>
      <c r="H247" s="1">
        <v>78</v>
      </c>
      <c r="I247" s="144">
        <f t="shared" si="3"/>
        <v>1978.2260683760685</v>
      </c>
      <c r="J247" s="145">
        <v>-9.57</v>
      </c>
      <c r="K247" s="145">
        <v>308</v>
      </c>
      <c r="L247" s="55" t="s">
        <v>2192</v>
      </c>
    </row>
    <row r="248" spans="1:12" x14ac:dyDescent="0.3">
      <c r="A248" s="1" t="s">
        <v>2700</v>
      </c>
      <c r="B248" s="1" t="s">
        <v>2701</v>
      </c>
      <c r="C248" s="1">
        <v>26</v>
      </c>
      <c r="D248" s="1">
        <v>2</v>
      </c>
      <c r="E248" s="143" t="s">
        <v>2691</v>
      </c>
      <c r="F248" s="1">
        <v>6</v>
      </c>
      <c r="G248" s="1">
        <v>3</v>
      </c>
      <c r="H248" s="1">
        <v>78</v>
      </c>
      <c r="I248" s="144">
        <f t="shared" si="3"/>
        <v>1978.2474358974359</v>
      </c>
      <c r="J248" s="145">
        <v>-10.11</v>
      </c>
      <c r="K248" s="145">
        <v>312</v>
      </c>
      <c r="L248" s="55" t="s">
        <v>2223</v>
      </c>
    </row>
    <row r="249" spans="1:12" x14ac:dyDescent="0.3">
      <c r="A249" s="1" t="s">
        <v>2702</v>
      </c>
      <c r="B249" s="1" t="s">
        <v>2703</v>
      </c>
      <c r="C249" s="1">
        <v>6</v>
      </c>
      <c r="D249" s="1">
        <v>3</v>
      </c>
      <c r="E249" s="143" t="s">
        <v>2691</v>
      </c>
      <c r="F249" s="1">
        <v>16</v>
      </c>
      <c r="G249" s="1">
        <v>3</v>
      </c>
      <c r="H249" s="1">
        <v>78</v>
      </c>
      <c r="I249" s="144">
        <f t="shared" si="3"/>
        <v>1978.2752136752138</v>
      </c>
      <c r="J249" s="145">
        <v>-11.72</v>
      </c>
      <c r="K249" s="145">
        <v>314</v>
      </c>
      <c r="L249" s="55" t="s">
        <v>2192</v>
      </c>
    </row>
    <row r="250" spans="1:12" x14ac:dyDescent="0.3">
      <c r="A250" s="1" t="s">
        <v>2704</v>
      </c>
      <c r="B250" s="1" t="s">
        <v>2705</v>
      </c>
      <c r="C250" s="1">
        <v>16</v>
      </c>
      <c r="D250" s="1">
        <v>3</v>
      </c>
      <c r="E250" s="143" t="s">
        <v>2691</v>
      </c>
      <c r="F250" s="1">
        <v>25</v>
      </c>
      <c r="G250" s="1">
        <v>3</v>
      </c>
      <c r="H250" s="1">
        <v>78</v>
      </c>
      <c r="I250" s="144">
        <f t="shared" si="3"/>
        <v>1978.3002136752136</v>
      </c>
      <c r="J250" s="145">
        <v>-9.68</v>
      </c>
      <c r="K250" s="145">
        <v>331</v>
      </c>
      <c r="L250" s="55" t="s">
        <v>2223</v>
      </c>
    </row>
    <row r="251" spans="1:12" x14ac:dyDescent="0.3">
      <c r="A251" s="1" t="s">
        <v>2706</v>
      </c>
      <c r="B251" s="1" t="s">
        <v>2707</v>
      </c>
      <c r="C251" s="1">
        <v>25</v>
      </c>
      <c r="D251" s="1">
        <v>3</v>
      </c>
      <c r="E251" s="143" t="s">
        <v>2691</v>
      </c>
      <c r="F251" s="1">
        <v>5</v>
      </c>
      <c r="G251" s="1">
        <v>4</v>
      </c>
      <c r="H251" s="1">
        <v>78</v>
      </c>
      <c r="I251" s="144">
        <f t="shared" si="3"/>
        <v>1978.3215811965813</v>
      </c>
      <c r="J251" s="145">
        <v>-9.93</v>
      </c>
      <c r="K251" s="145">
        <v>326</v>
      </c>
      <c r="L251" s="55" t="s">
        <v>2223</v>
      </c>
    </row>
    <row r="252" spans="1:12" x14ac:dyDescent="0.3">
      <c r="A252" s="1" t="s">
        <v>2708</v>
      </c>
      <c r="B252" s="1" t="s">
        <v>2709</v>
      </c>
      <c r="C252" s="1">
        <v>5</v>
      </c>
      <c r="D252" s="1">
        <v>4</v>
      </c>
      <c r="E252" s="143" t="s">
        <v>2691</v>
      </c>
      <c r="F252" s="1">
        <v>16</v>
      </c>
      <c r="G252" s="1">
        <v>4</v>
      </c>
      <c r="H252" s="1">
        <v>78</v>
      </c>
      <c r="I252" s="144">
        <f t="shared" si="3"/>
        <v>1978.3521367521369</v>
      </c>
      <c r="J252" s="145">
        <v>-10.3</v>
      </c>
      <c r="K252" s="145">
        <v>323</v>
      </c>
      <c r="L252" s="55" t="s">
        <v>2223</v>
      </c>
    </row>
    <row r="253" spans="1:12" x14ac:dyDescent="0.3">
      <c r="A253" s="1" t="s">
        <v>2710</v>
      </c>
      <c r="B253" s="1" t="s">
        <v>2711</v>
      </c>
      <c r="C253" s="1">
        <v>16</v>
      </c>
      <c r="D253" s="1">
        <v>4</v>
      </c>
      <c r="E253" s="143" t="s">
        <v>2691</v>
      </c>
      <c r="F253" s="1">
        <v>26</v>
      </c>
      <c r="G253" s="1">
        <v>4</v>
      </c>
      <c r="H253" s="1">
        <v>78</v>
      </c>
      <c r="I253" s="144">
        <f t="shared" si="3"/>
        <v>1978.3799145299147</v>
      </c>
      <c r="J253" s="145">
        <v>-10</v>
      </c>
      <c r="K253" s="145">
        <v>320</v>
      </c>
      <c r="L253" s="55" t="s">
        <v>2223</v>
      </c>
    </row>
    <row r="254" spans="1:12" x14ac:dyDescent="0.3">
      <c r="A254" s="1" t="s">
        <v>2712</v>
      </c>
      <c r="B254" s="1" t="s">
        <v>2713</v>
      </c>
      <c r="C254" s="1">
        <v>26</v>
      </c>
      <c r="D254" s="1">
        <v>4</v>
      </c>
      <c r="E254" s="143" t="s">
        <v>2691</v>
      </c>
      <c r="F254" s="1">
        <v>7</v>
      </c>
      <c r="G254" s="1">
        <v>5</v>
      </c>
      <c r="H254" s="1">
        <v>78</v>
      </c>
      <c r="I254" s="144">
        <f t="shared" si="3"/>
        <v>1978.4040598290599</v>
      </c>
      <c r="J254" s="145">
        <v>-9.77</v>
      </c>
      <c r="K254" s="145">
        <v>318</v>
      </c>
      <c r="L254" s="55" t="s">
        <v>2215</v>
      </c>
    </row>
    <row r="255" spans="1:12" x14ac:dyDescent="0.3">
      <c r="A255" s="1" t="s">
        <v>2714</v>
      </c>
      <c r="B255" s="1" t="s">
        <v>2715</v>
      </c>
      <c r="C255" s="1">
        <v>7</v>
      </c>
      <c r="D255" s="1">
        <v>5</v>
      </c>
      <c r="E255" s="143" t="s">
        <v>2691</v>
      </c>
      <c r="F255" s="1">
        <v>16</v>
      </c>
      <c r="G255" s="1">
        <v>5</v>
      </c>
      <c r="H255" s="1">
        <v>78</v>
      </c>
      <c r="I255" s="144">
        <f t="shared" si="3"/>
        <v>1978.42905982906</v>
      </c>
      <c r="J255" s="145">
        <v>-9.4</v>
      </c>
      <c r="K255" s="145">
        <v>310</v>
      </c>
      <c r="L255" s="55" t="s">
        <v>2223</v>
      </c>
    </row>
    <row r="256" spans="1:12" x14ac:dyDescent="0.3">
      <c r="A256" s="1" t="s">
        <v>2716</v>
      </c>
      <c r="B256" s="1" t="s">
        <v>2717</v>
      </c>
      <c r="C256" s="1">
        <v>16</v>
      </c>
      <c r="D256" s="1">
        <v>5</v>
      </c>
      <c r="E256" s="143" t="s">
        <v>2691</v>
      </c>
      <c r="F256" s="1">
        <v>25</v>
      </c>
      <c r="G256" s="1">
        <v>5</v>
      </c>
      <c r="H256" s="1">
        <v>78</v>
      </c>
      <c r="I256" s="144">
        <f t="shared" si="3"/>
        <v>1978.4540598290598</v>
      </c>
      <c r="J256" s="145">
        <v>-9.57</v>
      </c>
      <c r="K256" s="145">
        <v>323</v>
      </c>
      <c r="L256" s="55" t="s">
        <v>2228</v>
      </c>
    </row>
    <row r="257" spans="1:12" x14ac:dyDescent="0.3">
      <c r="A257" s="1" t="s">
        <v>2718</v>
      </c>
      <c r="B257" s="1" t="s">
        <v>2719</v>
      </c>
      <c r="C257" s="1">
        <v>25</v>
      </c>
      <c r="D257" s="1">
        <v>5</v>
      </c>
      <c r="E257" s="143" t="s">
        <v>2691</v>
      </c>
      <c r="F257" s="1">
        <v>6</v>
      </c>
      <c r="G257" s="1">
        <v>6</v>
      </c>
      <c r="H257" s="1">
        <v>78</v>
      </c>
      <c r="I257" s="144">
        <f t="shared" si="3"/>
        <v>1978.4782051282052</v>
      </c>
      <c r="J257" s="145">
        <v>-9.57</v>
      </c>
      <c r="K257" s="145">
        <v>334</v>
      </c>
      <c r="L257" s="55" t="s">
        <v>2192</v>
      </c>
    </row>
    <row r="258" spans="1:12" x14ac:dyDescent="0.3">
      <c r="A258" s="1" t="s">
        <v>2720</v>
      </c>
      <c r="B258" s="1" t="s">
        <v>2721</v>
      </c>
      <c r="C258" s="1">
        <v>15</v>
      </c>
      <c r="D258" s="1">
        <v>6</v>
      </c>
      <c r="E258" s="143" t="s">
        <v>2691</v>
      </c>
      <c r="F258" s="1">
        <v>25</v>
      </c>
      <c r="G258" s="1">
        <v>6</v>
      </c>
      <c r="H258" s="1">
        <v>78</v>
      </c>
      <c r="I258" s="144">
        <f t="shared" si="3"/>
        <v>1978.5309829059829</v>
      </c>
      <c r="J258" s="145">
        <v>-9.02</v>
      </c>
      <c r="K258" s="145">
        <v>334</v>
      </c>
      <c r="L258" s="55" t="s">
        <v>2228</v>
      </c>
    </row>
    <row r="259" spans="1:12" x14ac:dyDescent="0.3">
      <c r="A259" s="1" t="s">
        <v>2722</v>
      </c>
      <c r="B259" s="1" t="s">
        <v>2713</v>
      </c>
      <c r="C259" s="1">
        <v>25</v>
      </c>
      <c r="D259" s="1">
        <v>6</v>
      </c>
      <c r="E259" s="143" t="s">
        <v>2691</v>
      </c>
      <c r="F259" s="1">
        <v>5</v>
      </c>
      <c r="G259" s="1">
        <v>7</v>
      </c>
      <c r="H259" s="1">
        <v>78</v>
      </c>
      <c r="I259" s="144">
        <f t="shared" si="3"/>
        <v>1978.5523504273503</v>
      </c>
      <c r="J259" s="145">
        <v>-9.4</v>
      </c>
      <c r="K259" s="145">
        <v>322</v>
      </c>
      <c r="L259" s="55" t="s">
        <v>2199</v>
      </c>
    </row>
    <row r="260" spans="1:12" x14ac:dyDescent="0.3">
      <c r="A260" s="1" t="s">
        <v>2723</v>
      </c>
      <c r="B260" s="1" t="s">
        <v>2715</v>
      </c>
      <c r="C260" s="1">
        <v>5</v>
      </c>
      <c r="D260" s="1">
        <v>7</v>
      </c>
      <c r="E260" s="143" t="s">
        <v>2691</v>
      </c>
      <c r="F260" s="1">
        <v>15</v>
      </c>
      <c r="G260" s="1">
        <v>7</v>
      </c>
      <c r="H260" s="1">
        <v>78</v>
      </c>
      <c r="I260" s="144">
        <f t="shared" ref="I260:I323" si="4">1900+H260+G260/13+F260/360</f>
        <v>1978.5801282051282</v>
      </c>
      <c r="J260" s="145">
        <v>-8.7200000000000006</v>
      </c>
      <c r="K260" s="145">
        <v>309</v>
      </c>
      <c r="L260" s="55" t="s">
        <v>2183</v>
      </c>
    </row>
    <row r="261" spans="1:12" x14ac:dyDescent="0.3">
      <c r="A261" s="1" t="s">
        <v>2724</v>
      </c>
      <c r="B261" s="1" t="s">
        <v>2717</v>
      </c>
      <c r="C261" s="1">
        <v>15</v>
      </c>
      <c r="D261" s="1">
        <v>7</v>
      </c>
      <c r="E261" s="143" t="s">
        <v>2691</v>
      </c>
      <c r="F261" s="1">
        <v>25</v>
      </c>
      <c r="G261" s="1">
        <v>7</v>
      </c>
      <c r="H261" s="1">
        <v>78</v>
      </c>
      <c r="I261" s="144">
        <f t="shared" si="4"/>
        <v>1978.6079059829058</v>
      </c>
      <c r="J261" s="145">
        <v>-8.35</v>
      </c>
      <c r="K261" s="145">
        <v>324</v>
      </c>
      <c r="L261" s="55" t="s">
        <v>2183</v>
      </c>
    </row>
    <row r="262" spans="1:12" x14ac:dyDescent="0.3">
      <c r="A262" s="1" t="s">
        <v>2725</v>
      </c>
      <c r="B262" s="1" t="s">
        <v>2719</v>
      </c>
      <c r="C262" s="1">
        <v>25</v>
      </c>
      <c r="D262" s="1">
        <v>7</v>
      </c>
      <c r="E262" s="143" t="s">
        <v>2691</v>
      </c>
      <c r="F262" s="1">
        <v>5</v>
      </c>
      <c r="G262" s="1">
        <v>8</v>
      </c>
      <c r="H262" s="1">
        <v>78</v>
      </c>
      <c r="I262" s="144">
        <f t="shared" si="4"/>
        <v>1978.6292735042734</v>
      </c>
      <c r="J262" s="145">
        <v>-8</v>
      </c>
      <c r="K262" s="145">
        <v>326</v>
      </c>
      <c r="L262" s="55" t="s">
        <v>2228</v>
      </c>
    </row>
    <row r="263" spans="1:12" x14ac:dyDescent="0.3">
      <c r="A263" s="1" t="s">
        <v>2726</v>
      </c>
      <c r="B263" s="1" t="s">
        <v>2727</v>
      </c>
      <c r="C263" s="1">
        <v>5</v>
      </c>
      <c r="D263" s="1">
        <v>8</v>
      </c>
      <c r="E263" s="143" t="s">
        <v>2691</v>
      </c>
      <c r="F263" s="1">
        <v>16</v>
      </c>
      <c r="G263" s="1">
        <v>8</v>
      </c>
      <c r="H263" s="1">
        <v>78</v>
      </c>
      <c r="I263" s="144">
        <f t="shared" si="4"/>
        <v>1978.659829059829</v>
      </c>
      <c r="J263" s="145">
        <v>-8.57</v>
      </c>
      <c r="K263" s="145">
        <v>342</v>
      </c>
      <c r="L263" s="55" t="s">
        <v>2228</v>
      </c>
    </row>
    <row r="264" spans="1:12" x14ac:dyDescent="0.3">
      <c r="A264" s="1" t="s">
        <v>2728</v>
      </c>
      <c r="B264" s="1" t="s">
        <v>2721</v>
      </c>
      <c r="C264" s="1">
        <v>16</v>
      </c>
      <c r="D264" s="1">
        <v>8</v>
      </c>
      <c r="E264" s="143" t="s">
        <v>2691</v>
      </c>
      <c r="F264" s="1">
        <v>26</v>
      </c>
      <c r="G264" s="1">
        <v>8</v>
      </c>
      <c r="H264" s="1">
        <v>78</v>
      </c>
      <c r="I264" s="144">
        <f t="shared" si="4"/>
        <v>1978.6876068376068</v>
      </c>
      <c r="J264" s="145">
        <v>-7.52</v>
      </c>
      <c r="K264" s="145">
        <v>346</v>
      </c>
      <c r="L264" s="55" t="s">
        <v>2192</v>
      </c>
    </row>
    <row r="265" spans="1:12" x14ac:dyDescent="0.3">
      <c r="A265" s="1" t="s">
        <v>2729</v>
      </c>
      <c r="B265" s="1" t="s">
        <v>2730</v>
      </c>
      <c r="C265" s="1">
        <v>26</v>
      </c>
      <c r="D265" s="1">
        <v>8</v>
      </c>
      <c r="E265" s="143" t="s">
        <v>2691</v>
      </c>
      <c r="F265" s="1">
        <v>5</v>
      </c>
      <c r="G265" s="1">
        <v>9</v>
      </c>
      <c r="H265" s="1">
        <v>78</v>
      </c>
      <c r="I265" s="144">
        <f t="shared" si="4"/>
        <v>1978.7061965811965</v>
      </c>
      <c r="J265" s="145">
        <v>-8.51</v>
      </c>
      <c r="K265" s="145">
        <v>321</v>
      </c>
      <c r="L265" s="56" t="s">
        <v>2481</v>
      </c>
    </row>
    <row r="266" spans="1:12" x14ac:dyDescent="0.3">
      <c r="A266" s="1" t="s">
        <v>2731</v>
      </c>
      <c r="B266" s="1" t="s">
        <v>2732</v>
      </c>
      <c r="C266" s="1">
        <v>5</v>
      </c>
      <c r="D266" s="1">
        <v>9</v>
      </c>
      <c r="E266" s="143" t="s">
        <v>2691</v>
      </c>
      <c r="F266" s="1">
        <v>26</v>
      </c>
      <c r="G266" s="1">
        <v>9</v>
      </c>
      <c r="H266" s="1">
        <v>78</v>
      </c>
      <c r="I266" s="144">
        <f t="shared" si="4"/>
        <v>1978.7645299145299</v>
      </c>
      <c r="J266" s="145">
        <v>-9.31</v>
      </c>
      <c r="K266" s="145">
        <v>336</v>
      </c>
      <c r="L266" s="55" t="s">
        <v>2228</v>
      </c>
    </row>
    <row r="267" spans="1:12" x14ac:dyDescent="0.3">
      <c r="A267" s="1" t="s">
        <v>2733</v>
      </c>
      <c r="B267" s="1" t="s">
        <v>2734</v>
      </c>
      <c r="C267" s="1">
        <v>26</v>
      </c>
      <c r="D267" s="1">
        <v>9</v>
      </c>
      <c r="E267" s="143" t="s">
        <v>2691</v>
      </c>
      <c r="F267" s="1">
        <v>5</v>
      </c>
      <c r="G267" s="1">
        <v>10</v>
      </c>
      <c r="H267" s="1">
        <v>78</v>
      </c>
      <c r="I267" s="144">
        <f t="shared" si="4"/>
        <v>1978.7831196581196</v>
      </c>
      <c r="J267" s="145">
        <v>-9.9600000000000009</v>
      </c>
      <c r="K267" s="145">
        <v>315</v>
      </c>
      <c r="L267" s="56" t="s">
        <v>2735</v>
      </c>
    </row>
    <row r="268" spans="1:12" x14ac:dyDescent="0.3">
      <c r="A268" s="1" t="s">
        <v>2736</v>
      </c>
      <c r="B268" s="1" t="s">
        <v>2737</v>
      </c>
      <c r="C268" s="1">
        <v>5</v>
      </c>
      <c r="D268" s="1">
        <v>10</v>
      </c>
      <c r="E268" s="143" t="s">
        <v>2691</v>
      </c>
      <c r="F268" s="1">
        <v>16</v>
      </c>
      <c r="G268" s="1">
        <v>10</v>
      </c>
      <c r="H268" s="1">
        <v>78</v>
      </c>
      <c r="I268" s="144">
        <f t="shared" si="4"/>
        <v>1978.8136752136752</v>
      </c>
      <c r="J268" s="145">
        <v>-8.27</v>
      </c>
      <c r="K268" s="145">
        <v>339</v>
      </c>
      <c r="L268" s="55" t="s">
        <v>2183</v>
      </c>
    </row>
    <row r="269" spans="1:12" x14ac:dyDescent="0.3">
      <c r="A269" s="1" t="s">
        <v>2738</v>
      </c>
      <c r="B269" s="1" t="s">
        <v>2739</v>
      </c>
      <c r="C269" s="1">
        <v>16</v>
      </c>
      <c r="D269" s="1">
        <v>10</v>
      </c>
      <c r="E269" s="143" t="s">
        <v>2691</v>
      </c>
      <c r="F269" s="1">
        <v>25</v>
      </c>
      <c r="G269" s="1">
        <v>10</v>
      </c>
      <c r="H269" s="1">
        <v>78</v>
      </c>
      <c r="I269" s="144">
        <f t="shared" si="4"/>
        <v>1978.8386752136751</v>
      </c>
      <c r="J269" s="145">
        <v>-9.35</v>
      </c>
      <c r="K269" s="145">
        <v>320</v>
      </c>
      <c r="L269" s="55" t="s">
        <v>2228</v>
      </c>
    </row>
    <row r="270" spans="1:12" x14ac:dyDescent="0.3">
      <c r="A270" s="1" t="s">
        <v>2740</v>
      </c>
      <c r="B270" s="1" t="s">
        <v>2741</v>
      </c>
      <c r="C270" s="1">
        <v>25</v>
      </c>
      <c r="D270" s="1">
        <v>10</v>
      </c>
      <c r="E270" s="143" t="s">
        <v>2691</v>
      </c>
      <c r="F270" s="1">
        <v>5</v>
      </c>
      <c r="G270" s="1">
        <v>11</v>
      </c>
      <c r="H270" s="1">
        <v>78</v>
      </c>
      <c r="I270" s="144">
        <f t="shared" si="4"/>
        <v>1978.8600427350427</v>
      </c>
      <c r="J270" s="145">
        <v>-9.8000000000000007</v>
      </c>
      <c r="K270" s="145">
        <v>330</v>
      </c>
      <c r="L270" s="55" t="s">
        <v>2228</v>
      </c>
    </row>
    <row r="271" spans="1:12" x14ac:dyDescent="0.3">
      <c r="A271" s="1" t="s">
        <v>2742</v>
      </c>
      <c r="B271" s="1" t="s">
        <v>2743</v>
      </c>
      <c r="C271" s="1">
        <v>5</v>
      </c>
      <c r="D271" s="1">
        <v>11</v>
      </c>
      <c r="E271" s="143" t="s">
        <v>2691</v>
      </c>
      <c r="F271" s="1">
        <v>25</v>
      </c>
      <c r="G271" s="1">
        <v>11</v>
      </c>
      <c r="H271" s="1">
        <v>78</v>
      </c>
      <c r="I271" s="144">
        <f t="shared" si="4"/>
        <v>1978.9155982905982</v>
      </c>
      <c r="J271" s="145">
        <v>-9.65</v>
      </c>
      <c r="K271" s="145">
        <v>322</v>
      </c>
      <c r="L271" s="55" t="s">
        <v>2183</v>
      </c>
    </row>
    <row r="272" spans="1:12" x14ac:dyDescent="0.3">
      <c r="A272" s="1" t="s">
        <v>2742</v>
      </c>
      <c r="B272" s="1" t="s">
        <v>2744</v>
      </c>
      <c r="C272" s="1">
        <v>25</v>
      </c>
      <c r="D272" s="1">
        <v>11</v>
      </c>
      <c r="E272" s="143" t="s">
        <v>2691</v>
      </c>
      <c r="F272" s="1">
        <v>15</v>
      </c>
      <c r="G272" s="1">
        <v>12</v>
      </c>
      <c r="H272" s="1">
        <v>78</v>
      </c>
      <c r="I272" s="144">
        <f t="shared" si="4"/>
        <v>1978.9647435897436</v>
      </c>
      <c r="J272" s="145">
        <v>-9.65</v>
      </c>
      <c r="K272" s="145">
        <v>322</v>
      </c>
      <c r="L272" s="55" t="s">
        <v>2183</v>
      </c>
    </row>
    <row r="273" spans="1:12" x14ac:dyDescent="0.3">
      <c r="A273" s="1" t="s">
        <v>2745</v>
      </c>
      <c r="B273" s="1" t="s">
        <v>2746</v>
      </c>
      <c r="C273" s="1">
        <v>26</v>
      </c>
      <c r="D273" s="1">
        <v>12</v>
      </c>
      <c r="E273" s="143" t="s">
        <v>2691</v>
      </c>
      <c r="F273" s="1">
        <v>6</v>
      </c>
      <c r="G273" s="1">
        <v>1</v>
      </c>
      <c r="H273" s="1">
        <v>79</v>
      </c>
      <c r="I273" s="144">
        <f t="shared" si="4"/>
        <v>1979.0935897435897</v>
      </c>
      <c r="J273" s="145">
        <v>-3.08</v>
      </c>
      <c r="K273" s="145">
        <v>298</v>
      </c>
      <c r="L273" s="55" t="s">
        <v>2192</v>
      </c>
    </row>
    <row r="274" spans="1:12" x14ac:dyDescent="0.3">
      <c r="A274" s="1" t="s">
        <v>2747</v>
      </c>
      <c r="B274" s="1" t="s">
        <v>2748</v>
      </c>
      <c r="C274" s="1">
        <v>6</v>
      </c>
      <c r="D274" s="1">
        <v>1</v>
      </c>
      <c r="E274" s="143" t="s">
        <v>2749</v>
      </c>
      <c r="F274" s="1">
        <v>25</v>
      </c>
      <c r="G274" s="1">
        <v>1</v>
      </c>
      <c r="H274" s="1">
        <v>79</v>
      </c>
      <c r="I274" s="144">
        <f t="shared" si="4"/>
        <v>1979.1463675213674</v>
      </c>
      <c r="J274" s="145">
        <v>-8.8000000000000007</v>
      </c>
      <c r="K274" s="145">
        <v>306</v>
      </c>
      <c r="L274" s="55" t="s">
        <v>2192</v>
      </c>
    </row>
    <row r="275" spans="1:12" x14ac:dyDescent="0.3">
      <c r="A275" s="1" t="s">
        <v>2750</v>
      </c>
      <c r="B275" s="1" t="s">
        <v>2751</v>
      </c>
      <c r="C275" s="1">
        <v>25</v>
      </c>
      <c r="D275" s="1">
        <v>1</v>
      </c>
      <c r="E275" s="143" t="s">
        <v>2749</v>
      </c>
      <c r="F275" s="1">
        <v>5</v>
      </c>
      <c r="G275" s="1">
        <v>2</v>
      </c>
      <c r="H275" s="1">
        <v>79</v>
      </c>
      <c r="I275" s="144">
        <f t="shared" si="4"/>
        <v>1979.1677350427351</v>
      </c>
      <c r="J275" s="145">
        <v>-8.4499999999999993</v>
      </c>
      <c r="K275" s="145">
        <v>308</v>
      </c>
      <c r="L275" s="55" t="s">
        <v>2192</v>
      </c>
    </row>
    <row r="276" spans="1:12" x14ac:dyDescent="0.3">
      <c r="A276" s="1" t="s">
        <v>2752</v>
      </c>
      <c r="B276" s="1" t="s">
        <v>2753</v>
      </c>
      <c r="C276" s="1">
        <v>5</v>
      </c>
      <c r="D276" s="1">
        <v>2</v>
      </c>
      <c r="E276" s="143" t="s">
        <v>2749</v>
      </c>
      <c r="F276" s="1">
        <v>26</v>
      </c>
      <c r="G276" s="1">
        <v>2</v>
      </c>
      <c r="H276" s="1">
        <v>79</v>
      </c>
      <c r="I276" s="144">
        <f t="shared" si="4"/>
        <v>1979.2260683760685</v>
      </c>
      <c r="J276" s="145">
        <v>-8.14</v>
      </c>
      <c r="K276" s="145">
        <v>296</v>
      </c>
      <c r="L276" s="55" t="s">
        <v>2223</v>
      </c>
    </row>
    <row r="277" spans="1:12" x14ac:dyDescent="0.3">
      <c r="A277" s="1" t="s">
        <v>2754</v>
      </c>
      <c r="B277" s="1" t="s">
        <v>2755</v>
      </c>
      <c r="C277" s="1">
        <v>26</v>
      </c>
      <c r="D277" s="1">
        <v>2</v>
      </c>
      <c r="E277" s="143" t="s">
        <v>2749</v>
      </c>
      <c r="F277" s="1">
        <v>5</v>
      </c>
      <c r="G277" s="1">
        <v>3</v>
      </c>
      <c r="H277" s="1">
        <v>79</v>
      </c>
      <c r="I277" s="144">
        <f t="shared" si="4"/>
        <v>1979.2446581196582</v>
      </c>
      <c r="J277" s="145">
        <v>-8.74</v>
      </c>
      <c r="K277" s="145">
        <v>295</v>
      </c>
      <c r="L277" s="55" t="s">
        <v>2183</v>
      </c>
    </row>
    <row r="278" spans="1:12" x14ac:dyDescent="0.3">
      <c r="A278" s="1" t="s">
        <v>2756</v>
      </c>
      <c r="B278" s="1" t="s">
        <v>2757</v>
      </c>
      <c r="C278" s="1">
        <v>5</v>
      </c>
      <c r="D278" s="1">
        <v>3</v>
      </c>
      <c r="E278" s="143" t="s">
        <v>2749</v>
      </c>
      <c r="F278" s="1">
        <v>16</v>
      </c>
      <c r="G278" s="1">
        <v>3</v>
      </c>
      <c r="H278" s="1">
        <v>79</v>
      </c>
      <c r="I278" s="144">
        <f t="shared" si="4"/>
        <v>1979.2752136752138</v>
      </c>
      <c r="J278" s="145">
        <v>-8.92</v>
      </c>
      <c r="K278" s="145">
        <v>299</v>
      </c>
      <c r="L278" s="55" t="s">
        <v>2192</v>
      </c>
    </row>
    <row r="279" spans="1:12" x14ac:dyDescent="0.3">
      <c r="A279" s="1" t="s">
        <v>2758</v>
      </c>
      <c r="B279" s="1" t="s">
        <v>2759</v>
      </c>
      <c r="C279" s="1">
        <v>16</v>
      </c>
      <c r="D279" s="1">
        <v>3</v>
      </c>
      <c r="E279" s="143" t="s">
        <v>2749</v>
      </c>
      <c r="F279" s="1">
        <v>25</v>
      </c>
      <c r="G279" s="1">
        <v>3</v>
      </c>
      <c r="H279" s="1">
        <v>79</v>
      </c>
      <c r="I279" s="144">
        <f t="shared" si="4"/>
        <v>1979.3002136752136</v>
      </c>
      <c r="J279" s="145">
        <v>-8.73</v>
      </c>
      <c r="K279" s="145">
        <v>353</v>
      </c>
      <c r="L279" s="55" t="s">
        <v>2183</v>
      </c>
    </row>
    <row r="280" spans="1:12" x14ac:dyDescent="0.3">
      <c r="A280" s="1" t="s">
        <v>2760</v>
      </c>
      <c r="B280" s="1" t="s">
        <v>2761</v>
      </c>
      <c r="C280" s="1">
        <v>25</v>
      </c>
      <c r="D280" s="1">
        <v>3</v>
      </c>
      <c r="E280" s="143" t="s">
        <v>2749</v>
      </c>
      <c r="F280" s="1">
        <v>16</v>
      </c>
      <c r="G280" s="1">
        <v>4</v>
      </c>
      <c r="H280" s="1">
        <v>79</v>
      </c>
      <c r="I280" s="144">
        <f t="shared" si="4"/>
        <v>1979.3521367521369</v>
      </c>
      <c r="J280" s="145">
        <v>-8.8699999999999992</v>
      </c>
      <c r="K280" s="145">
        <v>290</v>
      </c>
      <c r="L280" s="55" t="s">
        <v>2223</v>
      </c>
    </row>
    <row r="281" spans="1:12" x14ac:dyDescent="0.3">
      <c r="A281" s="1" t="s">
        <v>2762</v>
      </c>
      <c r="B281" s="1" t="s">
        <v>2763</v>
      </c>
      <c r="C281" s="1">
        <v>25</v>
      </c>
      <c r="D281" s="1">
        <v>4</v>
      </c>
      <c r="E281" s="143" t="s">
        <v>2749</v>
      </c>
      <c r="F281" s="1">
        <v>5</v>
      </c>
      <c r="G281" s="1">
        <v>5</v>
      </c>
      <c r="H281" s="1">
        <v>79</v>
      </c>
      <c r="I281" s="144">
        <f t="shared" si="4"/>
        <v>1979.3985042735044</v>
      </c>
      <c r="J281" s="145">
        <v>-8.89</v>
      </c>
      <c r="K281" s="145">
        <v>284</v>
      </c>
      <c r="L281" s="55" t="s">
        <v>2223</v>
      </c>
    </row>
    <row r="282" spans="1:12" x14ac:dyDescent="0.3">
      <c r="A282" s="1" t="s">
        <v>2764</v>
      </c>
      <c r="B282" s="1" t="s">
        <v>2765</v>
      </c>
      <c r="C282" s="1">
        <v>5</v>
      </c>
      <c r="D282" s="1">
        <v>5</v>
      </c>
      <c r="E282" s="143" t="s">
        <v>2749</v>
      </c>
      <c r="F282" s="1">
        <v>15</v>
      </c>
      <c r="G282" s="1">
        <v>5</v>
      </c>
      <c r="H282" s="1">
        <v>79</v>
      </c>
      <c r="I282" s="144">
        <f t="shared" si="4"/>
        <v>1979.4262820512822</v>
      </c>
      <c r="J282" s="145">
        <v>-8.5500000000000007</v>
      </c>
      <c r="K282" s="145">
        <v>300</v>
      </c>
      <c r="L282" s="55" t="s">
        <v>2192</v>
      </c>
    </row>
    <row r="283" spans="1:12" x14ac:dyDescent="0.3">
      <c r="A283" s="1" t="s">
        <v>2766</v>
      </c>
      <c r="B283" s="1" t="s">
        <v>2767</v>
      </c>
      <c r="C283" s="1">
        <v>15</v>
      </c>
      <c r="D283" s="1">
        <v>5</v>
      </c>
      <c r="E283" s="143" t="s">
        <v>2749</v>
      </c>
      <c r="F283" s="1">
        <v>27</v>
      </c>
      <c r="G283" s="1">
        <v>5</v>
      </c>
      <c r="H283" s="1">
        <v>79</v>
      </c>
      <c r="I283" s="144">
        <f t="shared" si="4"/>
        <v>1979.4596153846155</v>
      </c>
      <c r="J283" s="145">
        <v>-8.25</v>
      </c>
      <c r="K283" s="145">
        <v>291</v>
      </c>
      <c r="L283" s="55" t="s">
        <v>2183</v>
      </c>
    </row>
    <row r="284" spans="1:12" x14ac:dyDescent="0.3">
      <c r="A284" s="1" t="s">
        <v>2768</v>
      </c>
      <c r="B284" s="1" t="s">
        <v>2769</v>
      </c>
      <c r="C284" s="1">
        <v>27</v>
      </c>
      <c r="D284" s="1">
        <v>5</v>
      </c>
      <c r="E284" s="143" t="s">
        <v>2749</v>
      </c>
      <c r="F284" s="1">
        <v>10</v>
      </c>
      <c r="G284" s="1">
        <v>6</v>
      </c>
      <c r="H284" s="1">
        <v>79</v>
      </c>
      <c r="I284" s="144">
        <f t="shared" si="4"/>
        <v>1979.4893162393164</v>
      </c>
      <c r="J284" s="145">
        <v>-8.58</v>
      </c>
      <c r="K284" s="145">
        <v>295</v>
      </c>
      <c r="L284" s="55" t="s">
        <v>2192</v>
      </c>
    </row>
    <row r="285" spans="1:12" x14ac:dyDescent="0.3">
      <c r="A285" s="1" t="s">
        <v>2770</v>
      </c>
      <c r="B285" s="1" t="s">
        <v>2771</v>
      </c>
      <c r="C285" s="1">
        <v>10</v>
      </c>
      <c r="D285" s="1">
        <v>6</v>
      </c>
      <c r="E285" s="143" t="s">
        <v>2749</v>
      </c>
      <c r="F285" s="1">
        <v>25</v>
      </c>
      <c r="G285" s="1">
        <v>6</v>
      </c>
      <c r="H285" s="1">
        <v>79</v>
      </c>
      <c r="I285" s="144">
        <f t="shared" si="4"/>
        <v>1979.5309829059829</v>
      </c>
      <c r="J285" s="145">
        <v>-8.93</v>
      </c>
      <c r="K285" s="145">
        <v>286</v>
      </c>
      <c r="L285" s="55" t="s">
        <v>2228</v>
      </c>
    </row>
    <row r="286" spans="1:12" x14ac:dyDescent="0.3">
      <c r="A286" s="1" t="s">
        <v>2772</v>
      </c>
      <c r="B286" s="1" t="s">
        <v>2773</v>
      </c>
      <c r="C286" s="1">
        <v>25</v>
      </c>
      <c r="D286" s="1">
        <v>6</v>
      </c>
      <c r="E286" s="143" t="s">
        <v>2749</v>
      </c>
      <c r="F286" s="1">
        <v>15</v>
      </c>
      <c r="G286" s="1">
        <v>7</v>
      </c>
      <c r="H286" s="1">
        <v>79</v>
      </c>
      <c r="I286" s="144">
        <f t="shared" si="4"/>
        <v>1979.5801282051282</v>
      </c>
      <c r="J286" s="145">
        <v>-8.49</v>
      </c>
      <c r="K286" s="145">
        <v>310</v>
      </c>
      <c r="L286" s="55" t="s">
        <v>2223</v>
      </c>
    </row>
    <row r="287" spans="1:12" x14ac:dyDescent="0.3">
      <c r="A287" s="1" t="s">
        <v>2774</v>
      </c>
      <c r="B287" s="1" t="s">
        <v>2775</v>
      </c>
      <c r="C287" s="1">
        <v>15</v>
      </c>
      <c r="D287" s="1">
        <v>7</v>
      </c>
      <c r="E287" s="143" t="s">
        <v>2749</v>
      </c>
      <c r="F287" s="1">
        <v>6</v>
      </c>
      <c r="G287" s="1">
        <v>8</v>
      </c>
      <c r="H287" s="1">
        <v>79</v>
      </c>
      <c r="I287" s="144">
        <f t="shared" si="4"/>
        <v>1979.6320512820512</v>
      </c>
      <c r="J287" s="145">
        <v>-7.83</v>
      </c>
      <c r="K287" s="145">
        <v>277</v>
      </c>
      <c r="L287" s="55" t="s">
        <v>2223</v>
      </c>
    </row>
    <row r="288" spans="1:12" x14ac:dyDescent="0.3">
      <c r="A288" s="1" t="s">
        <v>2776</v>
      </c>
      <c r="B288" s="1" t="s">
        <v>2777</v>
      </c>
      <c r="C288" s="1">
        <v>6</v>
      </c>
      <c r="D288" s="1">
        <v>8</v>
      </c>
      <c r="E288" s="143" t="s">
        <v>2749</v>
      </c>
      <c r="F288" s="1">
        <v>25</v>
      </c>
      <c r="G288" s="1">
        <v>8</v>
      </c>
      <c r="H288" s="1">
        <v>79</v>
      </c>
      <c r="I288" s="144">
        <f t="shared" si="4"/>
        <v>1979.6848290598289</v>
      </c>
      <c r="J288" s="145">
        <v>-7.74</v>
      </c>
      <c r="K288" s="145">
        <v>312</v>
      </c>
      <c r="L288" s="55" t="s">
        <v>2223</v>
      </c>
    </row>
    <row r="289" spans="1:12" x14ac:dyDescent="0.3">
      <c r="A289" s="1" t="s">
        <v>2778</v>
      </c>
      <c r="B289" s="1" t="s">
        <v>2779</v>
      </c>
      <c r="C289" s="1">
        <v>25</v>
      </c>
      <c r="D289" s="1">
        <v>8</v>
      </c>
      <c r="E289" s="143" t="s">
        <v>2749</v>
      </c>
      <c r="F289" s="1">
        <v>5</v>
      </c>
      <c r="G289" s="1">
        <v>9</v>
      </c>
      <c r="H289" s="1">
        <v>79</v>
      </c>
      <c r="I289" s="144">
        <f t="shared" si="4"/>
        <v>1979.7061965811965</v>
      </c>
      <c r="J289" s="145">
        <v>-7.68</v>
      </c>
      <c r="K289" s="145">
        <v>293</v>
      </c>
      <c r="L289" s="55" t="s">
        <v>2215</v>
      </c>
    </row>
    <row r="290" spans="1:12" x14ac:dyDescent="0.3">
      <c r="A290" s="1" t="s">
        <v>2780</v>
      </c>
      <c r="B290" s="1" t="s">
        <v>2781</v>
      </c>
      <c r="C290" s="1">
        <v>5</v>
      </c>
      <c r="D290" s="1">
        <v>9</v>
      </c>
      <c r="E290" s="143" t="s">
        <v>2749</v>
      </c>
      <c r="F290" s="1">
        <v>16</v>
      </c>
      <c r="G290" s="1">
        <v>9</v>
      </c>
      <c r="H290" s="1">
        <v>79</v>
      </c>
      <c r="I290" s="144">
        <f t="shared" si="4"/>
        <v>1979.7367521367521</v>
      </c>
      <c r="J290" s="145">
        <v>-7.99</v>
      </c>
      <c r="K290" s="145">
        <v>278</v>
      </c>
      <c r="L290" s="55" t="s">
        <v>2183</v>
      </c>
    </row>
    <row r="291" spans="1:12" x14ac:dyDescent="0.3">
      <c r="A291" s="1" t="s">
        <v>2782</v>
      </c>
      <c r="B291" s="1" t="s">
        <v>2783</v>
      </c>
      <c r="C291" s="1">
        <v>16</v>
      </c>
      <c r="D291" s="1">
        <v>9</v>
      </c>
      <c r="E291" s="143" t="s">
        <v>2749</v>
      </c>
      <c r="F291" s="1">
        <v>25</v>
      </c>
      <c r="G291" s="1">
        <v>9</v>
      </c>
      <c r="H291" s="1">
        <v>79</v>
      </c>
      <c r="I291" s="144">
        <f t="shared" si="4"/>
        <v>1979.761752136752</v>
      </c>
      <c r="J291" s="145">
        <v>-7.76</v>
      </c>
      <c r="K291" s="145">
        <v>282</v>
      </c>
      <c r="L291" s="55" t="s">
        <v>2192</v>
      </c>
    </row>
    <row r="292" spans="1:12" x14ac:dyDescent="0.3">
      <c r="A292" s="1" t="s">
        <v>2784</v>
      </c>
      <c r="B292" s="1" t="s">
        <v>2785</v>
      </c>
      <c r="C292" s="1">
        <v>25</v>
      </c>
      <c r="D292" s="1">
        <v>9</v>
      </c>
      <c r="E292" s="143" t="s">
        <v>2749</v>
      </c>
      <c r="F292" s="1">
        <v>5</v>
      </c>
      <c r="G292" s="1">
        <v>10</v>
      </c>
      <c r="H292" s="1">
        <v>79</v>
      </c>
      <c r="I292" s="144">
        <f t="shared" si="4"/>
        <v>1979.7831196581196</v>
      </c>
      <c r="J292" s="145">
        <v>-8.1199999999999992</v>
      </c>
      <c r="K292" s="145">
        <v>283</v>
      </c>
      <c r="L292" s="55" t="s">
        <v>2199</v>
      </c>
    </row>
    <row r="293" spans="1:12" x14ac:dyDescent="0.3">
      <c r="A293" s="1" t="s">
        <v>2786</v>
      </c>
      <c r="B293" s="1" t="s">
        <v>2787</v>
      </c>
      <c r="C293" s="1">
        <v>5</v>
      </c>
      <c r="D293" s="1">
        <v>10</v>
      </c>
      <c r="E293" s="143" t="s">
        <v>2749</v>
      </c>
      <c r="F293" s="1">
        <v>15</v>
      </c>
      <c r="G293" s="1">
        <v>10</v>
      </c>
      <c r="H293" s="1">
        <v>79</v>
      </c>
      <c r="I293" s="144">
        <f t="shared" si="4"/>
        <v>1979.8108974358975</v>
      </c>
      <c r="J293" s="145">
        <v>-8.36</v>
      </c>
      <c r="K293" s="145">
        <v>294</v>
      </c>
      <c r="L293" s="55" t="s">
        <v>2228</v>
      </c>
    </row>
    <row r="294" spans="1:12" x14ac:dyDescent="0.3">
      <c r="A294" s="1" t="s">
        <v>2788</v>
      </c>
      <c r="B294" s="1" t="s">
        <v>2789</v>
      </c>
      <c r="C294" s="1">
        <v>5</v>
      </c>
      <c r="D294" s="1">
        <v>11</v>
      </c>
      <c r="E294" s="143" t="s">
        <v>2749</v>
      </c>
      <c r="F294" s="1">
        <v>15</v>
      </c>
      <c r="G294" s="1">
        <v>11</v>
      </c>
      <c r="H294" s="1">
        <v>79</v>
      </c>
      <c r="I294" s="144">
        <f t="shared" si="4"/>
        <v>1979.8878205128206</v>
      </c>
      <c r="J294" s="145">
        <v>-8.08</v>
      </c>
      <c r="K294" s="145">
        <v>288</v>
      </c>
      <c r="L294" s="55" t="s">
        <v>2223</v>
      </c>
    </row>
    <row r="295" spans="1:12" x14ac:dyDescent="0.3">
      <c r="A295" s="1" t="s">
        <v>2790</v>
      </c>
      <c r="B295" s="1" t="s">
        <v>2791</v>
      </c>
      <c r="C295" s="1">
        <v>15</v>
      </c>
      <c r="D295" s="1">
        <v>11</v>
      </c>
      <c r="E295" s="143" t="s">
        <v>2749</v>
      </c>
      <c r="F295" s="1">
        <v>6</v>
      </c>
      <c r="G295" s="1">
        <v>12</v>
      </c>
      <c r="H295" s="1">
        <v>79</v>
      </c>
      <c r="I295" s="144">
        <f t="shared" si="4"/>
        <v>1979.9397435897436</v>
      </c>
      <c r="J295" s="145">
        <v>-8.4</v>
      </c>
      <c r="K295" s="145">
        <v>280</v>
      </c>
      <c r="L295" s="55" t="s">
        <v>2223</v>
      </c>
    </row>
    <row r="296" spans="1:12" x14ac:dyDescent="0.3">
      <c r="A296" s="1" t="s">
        <v>2792</v>
      </c>
      <c r="B296" s="1" t="s">
        <v>2793</v>
      </c>
      <c r="C296" s="1">
        <v>26</v>
      </c>
      <c r="D296" s="1">
        <v>12</v>
      </c>
      <c r="E296" s="143" t="s">
        <v>2749</v>
      </c>
      <c r="F296" s="1">
        <v>15</v>
      </c>
      <c r="G296" s="1">
        <v>1</v>
      </c>
      <c r="H296" s="1">
        <v>80</v>
      </c>
      <c r="I296" s="144">
        <f t="shared" si="4"/>
        <v>1980.1185897435898</v>
      </c>
      <c r="J296" s="145">
        <v>-8.4600000000000009</v>
      </c>
      <c r="K296" s="145">
        <v>288</v>
      </c>
      <c r="L296" s="55" t="s">
        <v>2223</v>
      </c>
    </row>
    <row r="297" spans="1:12" x14ac:dyDescent="0.3">
      <c r="A297" s="1" t="s">
        <v>2794</v>
      </c>
      <c r="B297" s="1" t="s">
        <v>2795</v>
      </c>
      <c r="C297" s="1">
        <v>25</v>
      </c>
      <c r="D297" s="1">
        <v>1</v>
      </c>
      <c r="E297" s="143" t="s">
        <v>2796</v>
      </c>
      <c r="F297" s="1">
        <v>15</v>
      </c>
      <c r="G297" s="1">
        <v>2</v>
      </c>
      <c r="H297" s="1">
        <v>80</v>
      </c>
      <c r="I297" s="144">
        <f t="shared" si="4"/>
        <v>1980.1955128205129</v>
      </c>
      <c r="J297" s="145">
        <v>-8.52</v>
      </c>
      <c r="K297" s="145">
        <v>268</v>
      </c>
      <c r="L297" s="55" t="s">
        <v>2223</v>
      </c>
    </row>
    <row r="298" spans="1:12" x14ac:dyDescent="0.3">
      <c r="A298" s="1" t="s">
        <v>2797</v>
      </c>
      <c r="B298" s="1" t="s">
        <v>2798</v>
      </c>
      <c r="C298" s="1">
        <v>5</v>
      </c>
      <c r="D298" s="1">
        <v>5</v>
      </c>
      <c r="E298" s="143" t="s">
        <v>2796</v>
      </c>
      <c r="F298" s="1">
        <v>15</v>
      </c>
      <c r="G298" s="1">
        <v>5</v>
      </c>
      <c r="H298" s="1">
        <v>80</v>
      </c>
      <c r="I298" s="144">
        <f t="shared" si="4"/>
        <v>1980.4262820512822</v>
      </c>
      <c r="J298" s="145">
        <v>-8.33</v>
      </c>
      <c r="K298" s="145">
        <v>262</v>
      </c>
      <c r="L298" s="55" t="s">
        <v>2215</v>
      </c>
    </row>
    <row r="299" spans="1:12" x14ac:dyDescent="0.3">
      <c r="A299" s="1" t="s">
        <v>2799</v>
      </c>
      <c r="B299" s="1" t="s">
        <v>2800</v>
      </c>
      <c r="C299" s="1">
        <v>25</v>
      </c>
      <c r="D299" s="1">
        <v>5</v>
      </c>
      <c r="E299" s="143" t="s">
        <v>2796</v>
      </c>
      <c r="F299" s="1">
        <v>15</v>
      </c>
      <c r="G299" s="1">
        <v>6</v>
      </c>
      <c r="H299" s="1">
        <v>80</v>
      </c>
      <c r="I299" s="144">
        <f t="shared" si="4"/>
        <v>1980.5032051282053</v>
      </c>
      <c r="J299" s="145">
        <v>-8.9</v>
      </c>
      <c r="K299" s="145">
        <v>259</v>
      </c>
      <c r="L299" s="55" t="s">
        <v>2215</v>
      </c>
    </row>
    <row r="300" spans="1:12" x14ac:dyDescent="0.3">
      <c r="A300" s="1" t="s">
        <v>2801</v>
      </c>
      <c r="B300" s="1" t="s">
        <v>2802</v>
      </c>
      <c r="C300" s="1">
        <v>15</v>
      </c>
      <c r="D300" s="1">
        <v>6</v>
      </c>
      <c r="E300" s="143" t="s">
        <v>2796</v>
      </c>
      <c r="F300" s="1">
        <v>25</v>
      </c>
      <c r="G300" s="1">
        <v>6</v>
      </c>
      <c r="H300" s="1">
        <v>80</v>
      </c>
      <c r="I300" s="144">
        <f t="shared" si="4"/>
        <v>1980.5309829059829</v>
      </c>
      <c r="J300" s="145">
        <v>-8.18</v>
      </c>
      <c r="K300" s="145">
        <v>270</v>
      </c>
      <c r="L300" s="55" t="s">
        <v>2215</v>
      </c>
    </row>
    <row r="301" spans="1:12" x14ac:dyDescent="0.3">
      <c r="A301" s="1" t="s">
        <v>2803</v>
      </c>
      <c r="B301" s="1" t="s">
        <v>2804</v>
      </c>
      <c r="C301" s="1">
        <v>5</v>
      </c>
      <c r="D301" s="1">
        <v>7</v>
      </c>
      <c r="E301" s="143" t="s">
        <v>2796</v>
      </c>
      <c r="F301" s="1">
        <v>25</v>
      </c>
      <c r="G301" s="1">
        <v>7</v>
      </c>
      <c r="H301" s="1">
        <v>80</v>
      </c>
      <c r="I301" s="144">
        <f t="shared" si="4"/>
        <v>1980.6079059829058</v>
      </c>
      <c r="J301" s="145">
        <v>-8.15</v>
      </c>
      <c r="K301" s="145">
        <v>280</v>
      </c>
      <c r="L301" s="55" t="s">
        <v>2223</v>
      </c>
    </row>
    <row r="302" spans="1:12" x14ac:dyDescent="0.3">
      <c r="A302" s="1" t="s">
        <v>2805</v>
      </c>
      <c r="B302" s="1" t="s">
        <v>2806</v>
      </c>
      <c r="C302" s="1">
        <v>25</v>
      </c>
      <c r="D302" s="1">
        <v>7</v>
      </c>
      <c r="E302" s="143" t="s">
        <v>2796</v>
      </c>
      <c r="F302" s="1">
        <v>15</v>
      </c>
      <c r="G302" s="1">
        <v>8</v>
      </c>
      <c r="H302" s="1">
        <v>80</v>
      </c>
      <c r="I302" s="144">
        <f t="shared" si="4"/>
        <v>1980.6570512820513</v>
      </c>
      <c r="J302" s="145">
        <v>-8.07</v>
      </c>
      <c r="K302" s="145">
        <v>274</v>
      </c>
      <c r="L302" s="55" t="s">
        <v>2223</v>
      </c>
    </row>
    <row r="303" spans="1:12" x14ac:dyDescent="0.3">
      <c r="A303" s="1" t="s">
        <v>2807</v>
      </c>
      <c r="B303" s="1" t="s">
        <v>2808</v>
      </c>
      <c r="C303" s="1">
        <v>15</v>
      </c>
      <c r="D303" s="1">
        <v>8</v>
      </c>
      <c r="E303" s="143" t="s">
        <v>2796</v>
      </c>
      <c r="F303" s="1">
        <v>6</v>
      </c>
      <c r="G303" s="1">
        <v>9</v>
      </c>
      <c r="H303" s="1">
        <v>80</v>
      </c>
      <c r="I303" s="144">
        <f t="shared" si="4"/>
        <v>1980.7089743589743</v>
      </c>
      <c r="J303" s="145">
        <v>-8.2799999999999994</v>
      </c>
      <c r="K303" s="145">
        <v>254</v>
      </c>
      <c r="L303" s="55" t="s">
        <v>2223</v>
      </c>
    </row>
    <row r="304" spans="1:12" x14ac:dyDescent="0.3">
      <c r="A304" s="1" t="s">
        <v>2809</v>
      </c>
      <c r="B304" s="1" t="s">
        <v>2810</v>
      </c>
      <c r="C304" s="1">
        <v>6</v>
      </c>
      <c r="D304" s="1">
        <v>9</v>
      </c>
      <c r="E304" s="143" t="s">
        <v>2796</v>
      </c>
      <c r="F304" s="1">
        <v>25</v>
      </c>
      <c r="G304" s="1">
        <v>9</v>
      </c>
      <c r="H304" s="1">
        <v>80</v>
      </c>
      <c r="I304" s="144">
        <f t="shared" si="4"/>
        <v>1980.761752136752</v>
      </c>
      <c r="J304" s="145">
        <v>-7.99</v>
      </c>
      <c r="K304" s="145">
        <v>263</v>
      </c>
      <c r="L304" s="55" t="s">
        <v>2223</v>
      </c>
    </row>
    <row r="305" spans="1:12" x14ac:dyDescent="0.3">
      <c r="A305" s="1" t="s">
        <v>2811</v>
      </c>
      <c r="B305" s="1" t="s">
        <v>2812</v>
      </c>
      <c r="C305" s="1">
        <v>25</v>
      </c>
      <c r="D305" s="1">
        <v>9</v>
      </c>
      <c r="E305" s="143" t="s">
        <v>2796</v>
      </c>
      <c r="F305" s="1">
        <v>5</v>
      </c>
      <c r="G305" s="1">
        <v>10</v>
      </c>
      <c r="H305" s="1">
        <v>80</v>
      </c>
      <c r="I305" s="144">
        <f t="shared" si="4"/>
        <v>1980.7831196581196</v>
      </c>
      <c r="J305" s="145">
        <v>-8.64</v>
      </c>
      <c r="K305" s="145">
        <v>251</v>
      </c>
      <c r="L305" s="55" t="s">
        <v>2183</v>
      </c>
    </row>
    <row r="306" spans="1:12" x14ac:dyDescent="0.3">
      <c r="A306" s="1" t="s">
        <v>2813</v>
      </c>
      <c r="B306" s="1" t="s">
        <v>2814</v>
      </c>
      <c r="C306" s="1">
        <v>5</v>
      </c>
      <c r="D306" s="1">
        <v>10</v>
      </c>
      <c r="E306" s="143" t="s">
        <v>2796</v>
      </c>
      <c r="F306" s="1">
        <v>16</v>
      </c>
      <c r="G306" s="1">
        <v>10</v>
      </c>
      <c r="H306" s="1">
        <v>80</v>
      </c>
      <c r="I306" s="144">
        <f t="shared" si="4"/>
        <v>1980.8136752136752</v>
      </c>
      <c r="J306" s="145">
        <v>-8.5299999999999994</v>
      </c>
      <c r="K306" s="145">
        <v>263</v>
      </c>
      <c r="L306" s="55" t="s">
        <v>2183</v>
      </c>
    </row>
    <row r="307" spans="1:12" x14ac:dyDescent="0.3">
      <c r="A307" s="1" t="s">
        <v>2815</v>
      </c>
      <c r="B307" s="1" t="s">
        <v>2816</v>
      </c>
      <c r="C307" s="1">
        <v>16</v>
      </c>
      <c r="D307" s="1">
        <v>10</v>
      </c>
      <c r="E307" s="143" t="s">
        <v>2796</v>
      </c>
      <c r="F307" s="1">
        <v>5</v>
      </c>
      <c r="G307" s="1">
        <v>11</v>
      </c>
      <c r="H307" s="1">
        <v>80</v>
      </c>
      <c r="I307" s="144">
        <f t="shared" si="4"/>
        <v>1980.8600427350427</v>
      </c>
      <c r="J307" s="145">
        <v>-9.3800000000000008</v>
      </c>
      <c r="K307" s="145">
        <v>263</v>
      </c>
      <c r="L307" s="55" t="s">
        <v>2192</v>
      </c>
    </row>
    <row r="308" spans="1:12" x14ac:dyDescent="0.3">
      <c r="A308" s="1" t="s">
        <v>2817</v>
      </c>
      <c r="B308" s="1" t="s">
        <v>2818</v>
      </c>
      <c r="C308" s="1">
        <v>5</v>
      </c>
      <c r="D308" s="1">
        <v>11</v>
      </c>
      <c r="E308" s="143" t="s">
        <v>2796</v>
      </c>
      <c r="F308" s="1">
        <v>14</v>
      </c>
      <c r="G308" s="1">
        <v>11</v>
      </c>
      <c r="H308" s="1">
        <v>80</v>
      </c>
      <c r="I308" s="144">
        <f t="shared" si="4"/>
        <v>1980.8850427350426</v>
      </c>
      <c r="J308" s="145">
        <v>-10</v>
      </c>
      <c r="K308" s="145">
        <v>254</v>
      </c>
      <c r="L308" s="55" t="s">
        <v>2223</v>
      </c>
    </row>
    <row r="309" spans="1:12" x14ac:dyDescent="0.3">
      <c r="A309" s="1" t="s">
        <v>2819</v>
      </c>
      <c r="B309" s="1" t="s">
        <v>2820</v>
      </c>
      <c r="C309" s="1">
        <v>14</v>
      </c>
      <c r="D309" s="1">
        <v>11</v>
      </c>
      <c r="E309" s="143" t="s">
        <v>2796</v>
      </c>
      <c r="F309" s="1">
        <v>26</v>
      </c>
      <c r="G309" s="1">
        <v>11</v>
      </c>
      <c r="H309" s="1">
        <v>80</v>
      </c>
      <c r="I309" s="144">
        <f t="shared" si="4"/>
        <v>1980.9183760683761</v>
      </c>
      <c r="J309" s="145">
        <v>-8.4700000000000006</v>
      </c>
      <c r="K309" s="145">
        <v>260</v>
      </c>
      <c r="L309" s="55" t="s">
        <v>2228</v>
      </c>
    </row>
    <row r="310" spans="1:12" x14ac:dyDescent="0.3">
      <c r="A310" s="1" t="s">
        <v>2821</v>
      </c>
      <c r="B310" s="1" t="s">
        <v>2822</v>
      </c>
      <c r="C310" s="1">
        <v>26</v>
      </c>
      <c r="D310" s="1">
        <v>11</v>
      </c>
      <c r="E310" s="143" t="s">
        <v>2796</v>
      </c>
      <c r="F310" s="1">
        <v>15</v>
      </c>
      <c r="G310" s="1">
        <v>12</v>
      </c>
      <c r="H310" s="1">
        <v>80</v>
      </c>
      <c r="I310" s="144">
        <f t="shared" si="4"/>
        <v>1980.9647435897436</v>
      </c>
      <c r="J310" s="145">
        <v>-9.17</v>
      </c>
      <c r="K310" s="145">
        <v>246</v>
      </c>
      <c r="L310" s="55" t="s">
        <v>2215</v>
      </c>
    </row>
    <row r="311" spans="1:12" x14ac:dyDescent="0.3">
      <c r="A311" s="1" t="s">
        <v>2823</v>
      </c>
      <c r="B311" s="1" t="s">
        <v>2824</v>
      </c>
      <c r="C311" s="1">
        <v>15</v>
      </c>
      <c r="D311" s="1">
        <v>12</v>
      </c>
      <c r="E311" s="143" t="s">
        <v>2796</v>
      </c>
      <c r="F311" s="1">
        <v>25</v>
      </c>
      <c r="G311" s="1">
        <v>12</v>
      </c>
      <c r="H311" s="1">
        <v>80</v>
      </c>
      <c r="I311" s="144">
        <f t="shared" si="4"/>
        <v>1980.9925213675212</v>
      </c>
      <c r="J311" s="145">
        <v>-8.9499999999999993</v>
      </c>
      <c r="K311" s="145">
        <v>240</v>
      </c>
      <c r="L311" s="55" t="s">
        <v>2183</v>
      </c>
    </row>
    <row r="312" spans="1:12" x14ac:dyDescent="0.3">
      <c r="A312" s="1" t="s">
        <v>2825</v>
      </c>
      <c r="B312" s="1" t="s">
        <v>2826</v>
      </c>
      <c r="C312" s="1">
        <v>25</v>
      </c>
      <c r="D312" s="1">
        <v>12</v>
      </c>
      <c r="E312" s="143" t="s">
        <v>2796</v>
      </c>
      <c r="F312" s="1">
        <v>5</v>
      </c>
      <c r="G312" s="1">
        <v>1</v>
      </c>
      <c r="H312" s="1">
        <v>81</v>
      </c>
      <c r="I312" s="144">
        <f t="shared" si="4"/>
        <v>1981.090811965812</v>
      </c>
      <c r="J312" s="145">
        <v>-9.43</v>
      </c>
      <c r="K312" s="145">
        <v>247</v>
      </c>
      <c r="L312" s="55" t="s">
        <v>2192</v>
      </c>
    </row>
    <row r="313" spans="1:12" x14ac:dyDescent="0.3">
      <c r="A313" s="1" t="s">
        <v>2827</v>
      </c>
      <c r="B313" s="1" t="s">
        <v>2828</v>
      </c>
      <c r="C313" s="1">
        <v>5</v>
      </c>
      <c r="D313" s="1">
        <v>1</v>
      </c>
      <c r="E313" s="143" t="s">
        <v>2829</v>
      </c>
      <c r="F313" s="1">
        <v>15</v>
      </c>
      <c r="G313" s="1">
        <v>1</v>
      </c>
      <c r="H313" s="1">
        <v>81</v>
      </c>
      <c r="I313" s="144">
        <f t="shared" si="4"/>
        <v>1981.1185897435898</v>
      </c>
      <c r="J313" s="145">
        <v>-8.99</v>
      </c>
      <c r="K313" s="145">
        <v>251</v>
      </c>
      <c r="L313" s="55" t="s">
        <v>2192</v>
      </c>
    </row>
    <row r="314" spans="1:12" x14ac:dyDescent="0.3">
      <c r="A314" s="1" t="s">
        <v>2830</v>
      </c>
      <c r="B314" s="1" t="s">
        <v>2831</v>
      </c>
      <c r="C314" s="1">
        <v>15</v>
      </c>
      <c r="D314" s="1">
        <v>1</v>
      </c>
      <c r="E314" s="143" t="s">
        <v>2829</v>
      </c>
      <c r="F314" s="1">
        <v>25</v>
      </c>
      <c r="G314" s="1">
        <v>1</v>
      </c>
      <c r="H314" s="1">
        <v>81</v>
      </c>
      <c r="I314" s="144">
        <f t="shared" si="4"/>
        <v>1981.1463675213674</v>
      </c>
      <c r="J314" s="145">
        <v>-8.84</v>
      </c>
      <c r="K314" s="145">
        <v>245</v>
      </c>
      <c r="L314" s="55" t="s">
        <v>2215</v>
      </c>
    </row>
    <row r="315" spans="1:12" x14ac:dyDescent="0.3">
      <c r="A315" s="1" t="s">
        <v>2832</v>
      </c>
      <c r="B315" s="1" t="s">
        <v>2833</v>
      </c>
      <c r="C315" s="1">
        <v>25</v>
      </c>
      <c r="D315" s="1">
        <v>1</v>
      </c>
      <c r="E315" s="143" t="s">
        <v>2829</v>
      </c>
      <c r="F315" s="1">
        <v>5</v>
      </c>
      <c r="G315" s="1">
        <v>2</v>
      </c>
      <c r="H315" s="1">
        <v>81</v>
      </c>
      <c r="I315" s="144">
        <f t="shared" si="4"/>
        <v>1981.1677350427351</v>
      </c>
      <c r="J315" s="145">
        <v>-9.0399999999999991</v>
      </c>
      <c r="K315" s="145">
        <v>245</v>
      </c>
      <c r="L315" s="55" t="s">
        <v>2223</v>
      </c>
    </row>
    <row r="316" spans="1:12" x14ac:dyDescent="0.3">
      <c r="A316" s="1" t="s">
        <v>2834</v>
      </c>
      <c r="B316" s="1" t="s">
        <v>2835</v>
      </c>
      <c r="C316" s="1">
        <v>5</v>
      </c>
      <c r="D316" s="1">
        <v>2</v>
      </c>
      <c r="E316" s="143" t="s">
        <v>2829</v>
      </c>
      <c r="F316" s="1">
        <v>15</v>
      </c>
      <c r="G316" s="1">
        <v>2</v>
      </c>
      <c r="H316" s="1">
        <v>81</v>
      </c>
      <c r="I316" s="144">
        <f t="shared" si="4"/>
        <v>1981.1955128205129</v>
      </c>
      <c r="J316" s="145">
        <v>-8.73</v>
      </c>
      <c r="K316" s="145">
        <v>256</v>
      </c>
      <c r="L316" s="55" t="s">
        <v>2223</v>
      </c>
    </row>
    <row r="317" spans="1:12" x14ac:dyDescent="0.3">
      <c r="A317" s="1" t="s">
        <v>2836</v>
      </c>
      <c r="B317" s="1" t="s">
        <v>2837</v>
      </c>
      <c r="C317" s="1">
        <v>15</v>
      </c>
      <c r="D317" s="1">
        <v>2</v>
      </c>
      <c r="E317" s="143" t="s">
        <v>2829</v>
      </c>
      <c r="F317" s="1">
        <v>25</v>
      </c>
      <c r="G317" s="1">
        <v>2</v>
      </c>
      <c r="H317" s="1">
        <v>81</v>
      </c>
      <c r="I317" s="144">
        <f t="shared" si="4"/>
        <v>1981.2232905982905</v>
      </c>
      <c r="J317" s="145">
        <v>-9.25</v>
      </c>
      <c r="K317" s="145">
        <v>260</v>
      </c>
      <c r="L317" s="55" t="s">
        <v>2192</v>
      </c>
    </row>
    <row r="318" spans="1:12" x14ac:dyDescent="0.3">
      <c r="A318" s="1" t="s">
        <v>2838</v>
      </c>
      <c r="B318" s="1" t="s">
        <v>2839</v>
      </c>
      <c r="C318" s="1">
        <v>5</v>
      </c>
      <c r="D318" s="1">
        <v>3</v>
      </c>
      <c r="E318" s="143" t="s">
        <v>2829</v>
      </c>
      <c r="F318" s="1">
        <v>15</v>
      </c>
      <c r="G318" s="1">
        <v>3</v>
      </c>
      <c r="H318" s="1">
        <v>81</v>
      </c>
      <c r="I318" s="144">
        <f t="shared" si="4"/>
        <v>1981.272435897436</v>
      </c>
      <c r="J318" s="145">
        <v>-9.43</v>
      </c>
      <c r="K318" s="145">
        <v>252</v>
      </c>
      <c r="L318" s="55" t="s">
        <v>2215</v>
      </c>
    </row>
    <row r="319" spans="1:12" x14ac:dyDescent="0.3">
      <c r="A319" s="1" t="s">
        <v>2840</v>
      </c>
      <c r="B319" s="1" t="s">
        <v>2841</v>
      </c>
      <c r="C319" s="1">
        <v>15</v>
      </c>
      <c r="D319" s="1">
        <v>3</v>
      </c>
      <c r="E319" s="143" t="s">
        <v>2829</v>
      </c>
      <c r="F319" s="1">
        <v>25</v>
      </c>
      <c r="G319" s="1">
        <v>3</v>
      </c>
      <c r="H319" s="1">
        <v>81</v>
      </c>
      <c r="I319" s="144">
        <f t="shared" si="4"/>
        <v>1981.3002136752136</v>
      </c>
      <c r="J319" s="145">
        <v>-8.82</v>
      </c>
      <c r="K319" s="145">
        <v>250</v>
      </c>
      <c r="L319" s="55" t="s">
        <v>2223</v>
      </c>
    </row>
    <row r="320" spans="1:12" x14ac:dyDescent="0.3">
      <c r="A320" s="1" t="s">
        <v>2842</v>
      </c>
      <c r="B320" s="1" t="s">
        <v>2843</v>
      </c>
      <c r="C320" s="1">
        <v>25</v>
      </c>
      <c r="D320" s="1">
        <v>3</v>
      </c>
      <c r="E320" s="143" t="s">
        <v>2829</v>
      </c>
      <c r="F320" s="1">
        <v>5</v>
      </c>
      <c r="G320" s="1">
        <v>4</v>
      </c>
      <c r="H320" s="1">
        <v>81</v>
      </c>
      <c r="I320" s="144">
        <f t="shared" si="4"/>
        <v>1981.3215811965813</v>
      </c>
      <c r="J320" s="145">
        <v>-8.61</v>
      </c>
      <c r="K320" s="145">
        <v>258</v>
      </c>
      <c r="L320" s="55" t="s">
        <v>2223</v>
      </c>
    </row>
    <row r="321" spans="1:12" x14ac:dyDescent="0.3">
      <c r="A321" s="1" t="s">
        <v>2844</v>
      </c>
      <c r="B321" s="1" t="s">
        <v>2845</v>
      </c>
      <c r="C321" s="1">
        <v>5</v>
      </c>
      <c r="D321" s="1">
        <v>4</v>
      </c>
      <c r="E321" s="143" t="s">
        <v>2829</v>
      </c>
      <c r="F321" s="1">
        <v>15</v>
      </c>
      <c r="G321" s="1">
        <v>4</v>
      </c>
      <c r="H321" s="1">
        <v>81</v>
      </c>
      <c r="I321" s="144">
        <f t="shared" si="4"/>
        <v>1981.3493589743591</v>
      </c>
      <c r="J321" s="145">
        <v>-8.93</v>
      </c>
      <c r="K321" s="145">
        <v>255</v>
      </c>
      <c r="L321" s="55" t="s">
        <v>2223</v>
      </c>
    </row>
    <row r="322" spans="1:12" x14ac:dyDescent="0.3">
      <c r="A322" s="1" t="s">
        <v>2846</v>
      </c>
      <c r="B322" s="1" t="s">
        <v>2847</v>
      </c>
      <c r="C322" s="1">
        <v>15</v>
      </c>
      <c r="D322" s="1">
        <v>4</v>
      </c>
      <c r="E322" s="143" t="s">
        <v>2829</v>
      </c>
      <c r="F322" s="1">
        <v>5</v>
      </c>
      <c r="G322" s="1">
        <v>5</v>
      </c>
      <c r="H322" s="1">
        <v>81</v>
      </c>
      <c r="I322" s="144">
        <f t="shared" si="4"/>
        <v>1981.3985042735044</v>
      </c>
      <c r="J322" s="145">
        <v>-8.2799999999999994</v>
      </c>
      <c r="K322" s="145">
        <v>247</v>
      </c>
      <c r="L322" s="55" t="s">
        <v>2223</v>
      </c>
    </row>
    <row r="323" spans="1:12" x14ac:dyDescent="0.3">
      <c r="A323" s="1" t="s">
        <v>2848</v>
      </c>
      <c r="B323" s="1" t="s">
        <v>2849</v>
      </c>
      <c r="C323" s="1">
        <v>5</v>
      </c>
      <c r="D323" s="1">
        <v>5</v>
      </c>
      <c r="E323" s="143" t="s">
        <v>2829</v>
      </c>
      <c r="F323" s="1">
        <v>16</v>
      </c>
      <c r="G323" s="1">
        <v>5</v>
      </c>
      <c r="H323" s="1">
        <v>81</v>
      </c>
      <c r="I323" s="144">
        <f t="shared" si="4"/>
        <v>1981.42905982906</v>
      </c>
      <c r="J323" s="145">
        <v>-8.1199999999999992</v>
      </c>
      <c r="K323" s="145">
        <v>256</v>
      </c>
      <c r="L323" s="55" t="s">
        <v>2223</v>
      </c>
    </row>
    <row r="324" spans="1:12" x14ac:dyDescent="0.3">
      <c r="A324" s="1" t="s">
        <v>2850</v>
      </c>
      <c r="B324" s="1" t="s">
        <v>2851</v>
      </c>
      <c r="C324" s="1">
        <v>16</v>
      </c>
      <c r="D324" s="1">
        <v>5</v>
      </c>
      <c r="E324" s="143" t="s">
        <v>2829</v>
      </c>
      <c r="F324" s="1">
        <v>5</v>
      </c>
      <c r="G324" s="1">
        <v>6</v>
      </c>
      <c r="H324" s="1">
        <v>81</v>
      </c>
      <c r="I324" s="144">
        <f t="shared" ref="I324:I367" si="5">1900+H324+G324/13+F324/360</f>
        <v>1981.4754273504275</v>
      </c>
      <c r="J324" s="145">
        <v>-8.39</v>
      </c>
      <c r="K324" s="145">
        <v>264</v>
      </c>
      <c r="L324" s="55" t="s">
        <v>2192</v>
      </c>
    </row>
    <row r="325" spans="1:12" x14ac:dyDescent="0.3">
      <c r="A325" s="1" t="s">
        <v>2852</v>
      </c>
      <c r="B325" s="1" t="s">
        <v>2853</v>
      </c>
      <c r="C325" s="1">
        <v>27</v>
      </c>
      <c r="D325" s="1">
        <v>5</v>
      </c>
      <c r="E325" s="143" t="s">
        <v>2796</v>
      </c>
      <c r="F325" s="1">
        <v>16</v>
      </c>
      <c r="G325" s="1">
        <v>6</v>
      </c>
      <c r="H325" s="1">
        <v>81</v>
      </c>
      <c r="I325" s="144">
        <f t="shared" si="5"/>
        <v>1981.505982905983</v>
      </c>
      <c r="J325" s="145">
        <v>-7.99</v>
      </c>
      <c r="K325" s="145">
        <v>259</v>
      </c>
      <c r="L325" s="55" t="s">
        <v>2223</v>
      </c>
    </row>
    <row r="326" spans="1:12" x14ac:dyDescent="0.3">
      <c r="A326" s="1" t="s">
        <v>2854</v>
      </c>
      <c r="B326" s="1" t="s">
        <v>2855</v>
      </c>
      <c r="C326" s="1">
        <v>15</v>
      </c>
      <c r="D326" s="1">
        <v>6</v>
      </c>
      <c r="E326" s="143" t="s">
        <v>2829</v>
      </c>
      <c r="F326" s="1">
        <v>5</v>
      </c>
      <c r="G326" s="1">
        <v>7</v>
      </c>
      <c r="H326" s="1">
        <v>81</v>
      </c>
      <c r="I326" s="144">
        <f t="shared" si="5"/>
        <v>1981.5523504273503</v>
      </c>
      <c r="J326" s="145">
        <v>-7.91</v>
      </c>
      <c r="K326" s="145">
        <v>265</v>
      </c>
      <c r="L326" s="55" t="s">
        <v>2183</v>
      </c>
    </row>
    <row r="327" spans="1:12" x14ac:dyDescent="0.3">
      <c r="A327" s="1" t="s">
        <v>2856</v>
      </c>
      <c r="B327" s="1" t="s">
        <v>2857</v>
      </c>
      <c r="C327" s="1">
        <v>5</v>
      </c>
      <c r="D327" s="1">
        <v>7</v>
      </c>
      <c r="E327" s="143" t="s">
        <v>2829</v>
      </c>
      <c r="F327" s="1">
        <v>25</v>
      </c>
      <c r="G327" s="1">
        <v>7</v>
      </c>
      <c r="H327" s="1">
        <v>81</v>
      </c>
      <c r="I327" s="144">
        <f t="shared" si="5"/>
        <v>1981.6079059829058</v>
      </c>
      <c r="J327" s="145">
        <v>-8.2899999999999991</v>
      </c>
      <c r="K327" s="145">
        <v>271</v>
      </c>
      <c r="L327" s="55" t="s">
        <v>2223</v>
      </c>
    </row>
    <row r="328" spans="1:12" x14ac:dyDescent="0.3">
      <c r="A328" s="1" t="s">
        <v>2858</v>
      </c>
      <c r="B328" s="1" t="s">
        <v>2859</v>
      </c>
      <c r="C328" s="1">
        <v>25</v>
      </c>
      <c r="D328" s="1">
        <v>7</v>
      </c>
      <c r="E328" s="143" t="s">
        <v>2829</v>
      </c>
      <c r="F328" s="1">
        <v>15</v>
      </c>
      <c r="G328" s="1">
        <v>8</v>
      </c>
      <c r="H328" s="1">
        <v>81</v>
      </c>
      <c r="I328" s="144">
        <f t="shared" si="5"/>
        <v>1981.6570512820513</v>
      </c>
      <c r="J328" s="145">
        <v>-7.41</v>
      </c>
      <c r="K328" s="145">
        <v>263</v>
      </c>
      <c r="L328" s="55" t="s">
        <v>2215</v>
      </c>
    </row>
    <row r="329" spans="1:12" x14ac:dyDescent="0.3">
      <c r="A329" s="1" t="s">
        <v>2860</v>
      </c>
      <c r="B329" s="1" t="s">
        <v>2861</v>
      </c>
      <c r="C329" s="1">
        <v>24</v>
      </c>
      <c r="D329" s="1">
        <v>8</v>
      </c>
      <c r="E329" s="143" t="s">
        <v>2829</v>
      </c>
      <c r="F329" s="1">
        <v>15</v>
      </c>
      <c r="G329" s="1">
        <v>9</v>
      </c>
      <c r="H329" s="1">
        <v>81</v>
      </c>
      <c r="I329" s="144">
        <f t="shared" si="5"/>
        <v>1981.7339743589744</v>
      </c>
      <c r="J329" s="145">
        <v>-8.08</v>
      </c>
      <c r="K329" s="145">
        <v>261</v>
      </c>
      <c r="L329" s="55" t="s">
        <v>2223</v>
      </c>
    </row>
    <row r="330" spans="1:12" x14ac:dyDescent="0.3">
      <c r="A330" s="1" t="s">
        <v>2862</v>
      </c>
      <c r="B330" s="1" t="s">
        <v>2863</v>
      </c>
      <c r="C330" s="1">
        <v>5</v>
      </c>
      <c r="D330" s="1">
        <v>10</v>
      </c>
      <c r="E330" s="143" t="s">
        <v>2829</v>
      </c>
      <c r="F330" s="1">
        <v>26</v>
      </c>
      <c r="G330" s="1">
        <v>10</v>
      </c>
      <c r="H330" s="1">
        <v>81</v>
      </c>
      <c r="I330" s="144">
        <f t="shared" si="5"/>
        <v>1981.841452991453</v>
      </c>
      <c r="J330" s="145">
        <v>-8.66</v>
      </c>
      <c r="K330" s="145">
        <v>264</v>
      </c>
      <c r="L330" s="55" t="s">
        <v>2215</v>
      </c>
    </row>
    <row r="331" spans="1:12" x14ac:dyDescent="0.3">
      <c r="A331" s="1" t="s">
        <v>2864</v>
      </c>
      <c r="B331" s="1" t="s">
        <v>2865</v>
      </c>
      <c r="C331" s="1">
        <v>7</v>
      </c>
      <c r="D331" s="1">
        <v>11</v>
      </c>
      <c r="E331" s="143" t="s">
        <v>2829</v>
      </c>
      <c r="F331" s="1">
        <v>25</v>
      </c>
      <c r="G331" s="1">
        <v>11</v>
      </c>
      <c r="H331" s="1">
        <v>81</v>
      </c>
      <c r="I331" s="144">
        <f t="shared" si="5"/>
        <v>1981.9155982905982</v>
      </c>
      <c r="J331" s="145">
        <v>-8.66</v>
      </c>
      <c r="K331" s="145">
        <v>244</v>
      </c>
      <c r="L331" s="55" t="s">
        <v>2215</v>
      </c>
    </row>
    <row r="332" spans="1:12" x14ac:dyDescent="0.3">
      <c r="A332" s="1" t="s">
        <v>2866</v>
      </c>
      <c r="B332" s="1" t="s">
        <v>2867</v>
      </c>
      <c r="C332" s="1">
        <v>2</v>
      </c>
      <c r="D332" s="1">
        <v>12</v>
      </c>
      <c r="E332" s="143" t="s">
        <v>2829</v>
      </c>
      <c r="F332" s="1">
        <v>15</v>
      </c>
      <c r="G332" s="1">
        <v>12</v>
      </c>
      <c r="H332" s="1">
        <v>81</v>
      </c>
      <c r="I332" s="144">
        <f t="shared" si="5"/>
        <v>1981.9647435897436</v>
      </c>
      <c r="J332" s="145">
        <v>-8.67</v>
      </c>
      <c r="K332" s="145">
        <v>245</v>
      </c>
      <c r="L332" s="55" t="s">
        <v>2223</v>
      </c>
    </row>
    <row r="333" spans="1:12" x14ac:dyDescent="0.3">
      <c r="A333" s="1" t="s">
        <v>2868</v>
      </c>
      <c r="B333" s="1" t="s">
        <v>2869</v>
      </c>
      <c r="C333" s="1">
        <v>15</v>
      </c>
      <c r="D333" s="1">
        <v>12</v>
      </c>
      <c r="E333" s="143" t="s">
        <v>2829</v>
      </c>
      <c r="F333" s="1">
        <v>5</v>
      </c>
      <c r="G333" s="1">
        <v>1</v>
      </c>
      <c r="H333" s="1">
        <v>82</v>
      </c>
      <c r="I333" s="144">
        <f t="shared" si="5"/>
        <v>1982.090811965812</v>
      </c>
      <c r="J333" s="145">
        <v>-8.83</v>
      </c>
      <c r="K333" s="145">
        <v>252</v>
      </c>
      <c r="L333" s="55" t="s">
        <v>2223</v>
      </c>
    </row>
    <row r="334" spans="1:12" x14ac:dyDescent="0.3">
      <c r="A334" s="1" t="s">
        <v>2870</v>
      </c>
      <c r="B334" s="1" t="s">
        <v>2871</v>
      </c>
      <c r="C334" s="1">
        <v>15</v>
      </c>
      <c r="D334" s="1">
        <v>1</v>
      </c>
      <c r="E334" s="143" t="s">
        <v>2872</v>
      </c>
      <c r="F334" s="1">
        <v>6</v>
      </c>
      <c r="G334" s="1">
        <v>2</v>
      </c>
      <c r="H334" s="1">
        <v>82</v>
      </c>
      <c r="I334" s="144">
        <f t="shared" si="5"/>
        <v>1982.1705128205128</v>
      </c>
      <c r="J334" s="145">
        <v>-8.74</v>
      </c>
      <c r="K334" s="145">
        <v>246</v>
      </c>
      <c r="L334" s="55" t="s">
        <v>2873</v>
      </c>
    </row>
    <row r="335" spans="1:12" x14ac:dyDescent="0.3">
      <c r="A335" s="1" t="s">
        <v>2874</v>
      </c>
      <c r="B335" s="1" t="s">
        <v>2875</v>
      </c>
      <c r="C335" s="1">
        <v>6</v>
      </c>
      <c r="D335" s="1">
        <v>2</v>
      </c>
      <c r="E335" s="143" t="s">
        <v>2872</v>
      </c>
      <c r="F335" s="1">
        <v>15</v>
      </c>
      <c r="G335" s="1">
        <v>2</v>
      </c>
      <c r="H335" s="1">
        <v>82</v>
      </c>
      <c r="I335" s="144">
        <f t="shared" si="5"/>
        <v>1982.1955128205129</v>
      </c>
      <c r="J335" s="145">
        <v>-8.57</v>
      </c>
      <c r="K335" s="145">
        <v>245</v>
      </c>
      <c r="L335" s="55" t="s">
        <v>2192</v>
      </c>
    </row>
    <row r="336" spans="1:12" x14ac:dyDescent="0.3">
      <c r="A336" s="1" t="s">
        <v>2876</v>
      </c>
      <c r="B336" s="1" t="s">
        <v>2877</v>
      </c>
      <c r="C336" s="1">
        <v>15</v>
      </c>
      <c r="D336" s="1">
        <v>2</v>
      </c>
      <c r="E336" s="143" t="s">
        <v>2872</v>
      </c>
      <c r="F336" s="1">
        <v>25</v>
      </c>
      <c r="G336" s="1">
        <v>2</v>
      </c>
      <c r="H336" s="1">
        <v>82</v>
      </c>
      <c r="I336" s="144">
        <f t="shared" si="5"/>
        <v>1982.2232905982905</v>
      </c>
      <c r="J336" s="145">
        <v>-8.81</v>
      </c>
      <c r="K336" s="145">
        <v>234</v>
      </c>
      <c r="L336" s="55" t="s">
        <v>2183</v>
      </c>
    </row>
    <row r="337" spans="1:12" x14ac:dyDescent="0.3">
      <c r="A337" s="1" t="s">
        <v>2878</v>
      </c>
      <c r="B337" s="1" t="s">
        <v>2879</v>
      </c>
      <c r="C337" s="1">
        <v>25</v>
      </c>
      <c r="D337" s="1">
        <v>2</v>
      </c>
      <c r="E337" s="143" t="s">
        <v>2872</v>
      </c>
      <c r="F337" s="1">
        <v>6</v>
      </c>
      <c r="G337" s="1">
        <v>3</v>
      </c>
      <c r="H337" s="1">
        <v>82</v>
      </c>
      <c r="I337" s="144">
        <f t="shared" si="5"/>
        <v>1982.2474358974359</v>
      </c>
      <c r="J337" s="145">
        <v>-8.93</v>
      </c>
      <c r="K337" s="145">
        <v>221</v>
      </c>
      <c r="L337" s="55" t="s">
        <v>2223</v>
      </c>
    </row>
    <row r="338" spans="1:12" x14ac:dyDescent="0.3">
      <c r="A338" s="1" t="s">
        <v>2880</v>
      </c>
      <c r="B338" s="1" t="s">
        <v>2881</v>
      </c>
      <c r="C338" s="1">
        <v>6</v>
      </c>
      <c r="D338" s="1">
        <v>3</v>
      </c>
      <c r="E338" s="143" t="s">
        <v>2872</v>
      </c>
      <c r="F338" s="1">
        <v>25</v>
      </c>
      <c r="G338" s="1">
        <v>3</v>
      </c>
      <c r="H338" s="1">
        <v>82</v>
      </c>
      <c r="I338" s="144">
        <f t="shared" si="5"/>
        <v>1982.3002136752136</v>
      </c>
      <c r="J338" s="145">
        <v>-9.3699999999999992</v>
      </c>
      <c r="K338" s="145">
        <v>244</v>
      </c>
      <c r="L338" s="55" t="s">
        <v>2223</v>
      </c>
    </row>
    <row r="339" spans="1:12" x14ac:dyDescent="0.3">
      <c r="A339" s="1" t="s">
        <v>2882</v>
      </c>
      <c r="B339" s="1" t="s">
        <v>2883</v>
      </c>
      <c r="C339" s="1">
        <v>25</v>
      </c>
      <c r="D339" s="1">
        <v>3</v>
      </c>
      <c r="E339" s="143" t="s">
        <v>2872</v>
      </c>
      <c r="F339" s="1">
        <v>5</v>
      </c>
      <c r="G339" s="1">
        <v>4</v>
      </c>
      <c r="H339" s="1">
        <v>82</v>
      </c>
      <c r="I339" s="144">
        <f t="shared" si="5"/>
        <v>1982.3215811965813</v>
      </c>
      <c r="J339" s="145">
        <v>-8.8699999999999992</v>
      </c>
      <c r="K339" s="145">
        <v>243</v>
      </c>
      <c r="L339" s="55" t="s">
        <v>2223</v>
      </c>
    </row>
    <row r="340" spans="1:12" x14ac:dyDescent="0.3">
      <c r="A340" s="1" t="s">
        <v>2884</v>
      </c>
      <c r="B340" s="1" t="s">
        <v>2885</v>
      </c>
      <c r="C340" s="1">
        <v>5</v>
      </c>
      <c r="D340" s="1">
        <v>4</v>
      </c>
      <c r="E340" s="143" t="s">
        <v>2872</v>
      </c>
      <c r="F340" s="1">
        <v>15</v>
      </c>
      <c r="G340" s="1">
        <v>4</v>
      </c>
      <c r="H340" s="1">
        <v>82</v>
      </c>
      <c r="I340" s="144">
        <f t="shared" si="5"/>
        <v>1982.3493589743591</v>
      </c>
      <c r="J340" s="145">
        <v>-8.6999999999999993</v>
      </c>
      <c r="K340" s="145">
        <v>224</v>
      </c>
      <c r="L340" s="55" t="s">
        <v>2192</v>
      </c>
    </row>
    <row r="341" spans="1:12" x14ac:dyDescent="0.3">
      <c r="A341" s="1" t="s">
        <v>2886</v>
      </c>
      <c r="B341" s="1" t="s">
        <v>2887</v>
      </c>
      <c r="C341" s="1">
        <v>15</v>
      </c>
      <c r="D341" s="1">
        <v>4</v>
      </c>
      <c r="E341" s="143" t="s">
        <v>2872</v>
      </c>
      <c r="F341" s="1">
        <v>25</v>
      </c>
      <c r="G341" s="1">
        <v>4</v>
      </c>
      <c r="H341" s="1">
        <v>82</v>
      </c>
      <c r="I341" s="144">
        <f t="shared" si="5"/>
        <v>1982.3771367521367</v>
      </c>
      <c r="J341" s="145">
        <v>-8</v>
      </c>
      <c r="K341" s="145">
        <v>237</v>
      </c>
      <c r="L341" s="56" t="s">
        <v>2888</v>
      </c>
    </row>
    <row r="342" spans="1:12" x14ac:dyDescent="0.3">
      <c r="A342" s="1" t="s">
        <v>2889</v>
      </c>
      <c r="B342" s="1" t="s">
        <v>2890</v>
      </c>
      <c r="C342" s="1">
        <v>25</v>
      </c>
      <c r="D342" s="1">
        <v>4</v>
      </c>
      <c r="E342" s="143" t="s">
        <v>2872</v>
      </c>
      <c r="F342" s="1">
        <v>16</v>
      </c>
      <c r="G342" s="1">
        <v>5</v>
      </c>
      <c r="H342" s="1">
        <v>82</v>
      </c>
      <c r="I342" s="144">
        <f t="shared" si="5"/>
        <v>1982.42905982906</v>
      </c>
      <c r="J342" s="145">
        <v>-8.34</v>
      </c>
      <c r="K342" s="145">
        <v>243</v>
      </c>
      <c r="L342" s="55" t="s">
        <v>2215</v>
      </c>
    </row>
    <row r="343" spans="1:12" x14ac:dyDescent="0.3">
      <c r="A343" s="1" t="s">
        <v>2891</v>
      </c>
      <c r="B343" s="1" t="s">
        <v>2892</v>
      </c>
      <c r="C343" s="1">
        <v>16</v>
      </c>
      <c r="D343" s="1">
        <v>5</v>
      </c>
      <c r="E343" s="143" t="s">
        <v>2872</v>
      </c>
      <c r="F343" s="1">
        <v>25</v>
      </c>
      <c r="G343" s="1">
        <v>5</v>
      </c>
      <c r="H343" s="1">
        <v>82</v>
      </c>
      <c r="I343" s="144">
        <f t="shared" si="5"/>
        <v>1982.4540598290598</v>
      </c>
      <c r="J343" s="145">
        <v>-8.26</v>
      </c>
      <c r="K343" s="145">
        <v>240</v>
      </c>
      <c r="L343" s="55" t="s">
        <v>2215</v>
      </c>
    </row>
    <row r="344" spans="1:12" x14ac:dyDescent="0.3">
      <c r="A344" s="1" t="s">
        <v>2893</v>
      </c>
      <c r="B344" s="1" t="s">
        <v>2894</v>
      </c>
      <c r="C344" s="1">
        <v>25</v>
      </c>
      <c r="D344" s="1">
        <v>5</v>
      </c>
      <c r="E344" s="143" t="s">
        <v>2872</v>
      </c>
      <c r="F344" s="1">
        <v>5</v>
      </c>
      <c r="G344" s="1">
        <v>6</v>
      </c>
      <c r="H344" s="1">
        <v>82</v>
      </c>
      <c r="I344" s="144">
        <f t="shared" si="5"/>
        <v>1982.4754273504275</v>
      </c>
      <c r="J344" s="145">
        <v>-8.2899999999999991</v>
      </c>
      <c r="K344" s="145">
        <v>236</v>
      </c>
      <c r="L344" s="55" t="s">
        <v>2223</v>
      </c>
    </row>
    <row r="345" spans="1:12" x14ac:dyDescent="0.3">
      <c r="A345" s="1" t="s">
        <v>2895</v>
      </c>
      <c r="B345" s="1" t="s">
        <v>2896</v>
      </c>
      <c r="C345" s="1">
        <v>5</v>
      </c>
      <c r="D345" s="1">
        <v>6</v>
      </c>
      <c r="E345" s="143" t="s">
        <v>2872</v>
      </c>
      <c r="F345" s="1">
        <v>15</v>
      </c>
      <c r="G345" s="1">
        <v>6</v>
      </c>
      <c r="H345" s="1">
        <v>82</v>
      </c>
      <c r="I345" s="144">
        <f t="shared" si="5"/>
        <v>1982.5032051282053</v>
      </c>
      <c r="J345" s="145">
        <v>-7.96</v>
      </c>
      <c r="K345" s="145">
        <v>225</v>
      </c>
      <c r="L345" s="55" t="s">
        <v>2223</v>
      </c>
    </row>
    <row r="346" spans="1:12" x14ac:dyDescent="0.3">
      <c r="A346" s="1" t="s">
        <v>2897</v>
      </c>
      <c r="B346" s="1" t="s">
        <v>2898</v>
      </c>
      <c r="C346" s="1">
        <v>15</v>
      </c>
      <c r="D346" s="1">
        <v>6</v>
      </c>
      <c r="E346" s="143" t="s">
        <v>2872</v>
      </c>
      <c r="F346" s="1">
        <v>25</v>
      </c>
      <c r="G346" s="1">
        <v>6</v>
      </c>
      <c r="H346" s="1">
        <v>82</v>
      </c>
      <c r="I346" s="144">
        <f t="shared" si="5"/>
        <v>1982.5309829059829</v>
      </c>
      <c r="J346" s="145">
        <v>-8.17</v>
      </c>
      <c r="K346" s="145">
        <v>235</v>
      </c>
      <c r="L346" s="55" t="s">
        <v>2223</v>
      </c>
    </row>
    <row r="347" spans="1:12" x14ac:dyDescent="0.3">
      <c r="A347" s="1" t="s">
        <v>2899</v>
      </c>
      <c r="B347" s="1" t="s">
        <v>2900</v>
      </c>
      <c r="C347" s="1">
        <v>25</v>
      </c>
      <c r="D347" s="1">
        <v>6</v>
      </c>
      <c r="E347" s="143" t="s">
        <v>2872</v>
      </c>
      <c r="F347" s="1">
        <v>7</v>
      </c>
      <c r="G347" s="1">
        <v>7</v>
      </c>
      <c r="H347" s="1">
        <v>82</v>
      </c>
      <c r="I347" s="144">
        <f t="shared" si="5"/>
        <v>1982.5579059829058</v>
      </c>
      <c r="J347" s="145">
        <v>-7.69</v>
      </c>
      <c r="K347" s="145">
        <v>242</v>
      </c>
      <c r="L347" s="55" t="s">
        <v>2901</v>
      </c>
    </row>
    <row r="348" spans="1:12" x14ac:dyDescent="0.3">
      <c r="A348" s="1" t="s">
        <v>2902</v>
      </c>
      <c r="B348" s="1" t="s">
        <v>2903</v>
      </c>
      <c r="C348" s="1">
        <v>17</v>
      </c>
      <c r="D348" s="1">
        <v>7</v>
      </c>
      <c r="E348" s="143" t="s">
        <v>2872</v>
      </c>
      <c r="F348" s="1">
        <v>5</v>
      </c>
      <c r="G348" s="1">
        <v>8</v>
      </c>
      <c r="H348" s="1">
        <v>82</v>
      </c>
      <c r="I348" s="144">
        <f t="shared" si="5"/>
        <v>1982.6292735042734</v>
      </c>
      <c r="J348" s="145">
        <v>-7.91</v>
      </c>
      <c r="K348" s="145">
        <v>240</v>
      </c>
      <c r="L348" s="55" t="s">
        <v>2215</v>
      </c>
    </row>
    <row r="349" spans="1:12" x14ac:dyDescent="0.3">
      <c r="A349" s="1" t="s">
        <v>2904</v>
      </c>
      <c r="B349" s="1" t="s">
        <v>2905</v>
      </c>
      <c r="C349" s="1">
        <v>5</v>
      </c>
      <c r="D349" s="1">
        <v>8</v>
      </c>
      <c r="E349" s="143" t="s">
        <v>2872</v>
      </c>
      <c r="F349" s="1">
        <v>16</v>
      </c>
      <c r="G349" s="1">
        <v>8</v>
      </c>
      <c r="H349" s="1">
        <v>82</v>
      </c>
      <c r="I349" s="144">
        <f t="shared" si="5"/>
        <v>1982.659829059829</v>
      </c>
      <c r="J349" s="145">
        <v>-7.84</v>
      </c>
      <c r="K349" s="145">
        <v>233</v>
      </c>
      <c r="L349" s="55" t="s">
        <v>2215</v>
      </c>
    </row>
    <row r="350" spans="1:12" x14ac:dyDescent="0.3">
      <c r="A350" s="1" t="s">
        <v>2906</v>
      </c>
      <c r="B350" s="1" t="s">
        <v>2907</v>
      </c>
      <c r="C350" s="1">
        <v>16</v>
      </c>
      <c r="D350" s="1">
        <v>8</v>
      </c>
      <c r="E350" s="143" t="s">
        <v>2872</v>
      </c>
      <c r="F350" s="1">
        <v>5</v>
      </c>
      <c r="G350" s="1">
        <v>9</v>
      </c>
      <c r="H350" s="1">
        <v>82</v>
      </c>
      <c r="I350" s="144">
        <f t="shared" si="5"/>
        <v>1982.7061965811965</v>
      </c>
      <c r="J350" s="145">
        <v>-7.83</v>
      </c>
      <c r="K350" s="145">
        <v>246</v>
      </c>
      <c r="L350" s="55" t="s">
        <v>2215</v>
      </c>
    </row>
    <row r="351" spans="1:12" x14ac:dyDescent="0.3">
      <c r="A351" s="1" t="s">
        <v>2908</v>
      </c>
      <c r="B351" s="1" t="s">
        <v>2909</v>
      </c>
      <c r="C351" s="1">
        <v>5</v>
      </c>
      <c r="D351" s="1">
        <v>9</v>
      </c>
      <c r="E351" s="143" t="s">
        <v>2872</v>
      </c>
      <c r="F351" s="1">
        <v>15</v>
      </c>
      <c r="G351" s="1">
        <v>9</v>
      </c>
      <c r="H351" s="1">
        <v>82</v>
      </c>
      <c r="I351" s="144">
        <f t="shared" si="5"/>
        <v>1982.7339743589744</v>
      </c>
      <c r="J351" s="145">
        <v>-7.98</v>
      </c>
      <c r="K351" s="145">
        <v>254</v>
      </c>
      <c r="L351" s="56" t="s">
        <v>2206</v>
      </c>
    </row>
    <row r="352" spans="1:12" x14ac:dyDescent="0.3">
      <c r="A352" s="1" t="s">
        <v>2910</v>
      </c>
      <c r="B352" s="1" t="s">
        <v>2911</v>
      </c>
      <c r="C352" s="1">
        <v>15</v>
      </c>
      <c r="D352" s="1">
        <v>9</v>
      </c>
      <c r="E352" s="143" t="s">
        <v>2872</v>
      </c>
      <c r="F352" s="1">
        <v>25</v>
      </c>
      <c r="G352" s="1">
        <v>9</v>
      </c>
      <c r="H352" s="1">
        <v>82</v>
      </c>
      <c r="I352" s="144">
        <f t="shared" si="5"/>
        <v>1982.761752136752</v>
      </c>
      <c r="J352" s="145">
        <v>-8.2200000000000006</v>
      </c>
      <c r="K352" s="145">
        <v>235</v>
      </c>
      <c r="L352" s="55" t="s">
        <v>2215</v>
      </c>
    </row>
    <row r="353" spans="1:12" x14ac:dyDescent="0.3">
      <c r="A353" s="1" t="s">
        <v>2912</v>
      </c>
      <c r="B353" s="1" t="s">
        <v>2913</v>
      </c>
      <c r="C353" s="1">
        <v>27</v>
      </c>
      <c r="D353" s="1">
        <v>11</v>
      </c>
      <c r="E353" s="143" t="s">
        <v>2872</v>
      </c>
      <c r="F353" s="1">
        <v>6</v>
      </c>
      <c r="G353" s="1">
        <v>12</v>
      </c>
      <c r="H353" s="1">
        <v>82</v>
      </c>
      <c r="I353" s="144">
        <f t="shared" si="5"/>
        <v>1982.9397435897436</v>
      </c>
      <c r="J353" s="145">
        <v>-9.1</v>
      </c>
      <c r="K353" s="145">
        <v>235</v>
      </c>
      <c r="L353" s="55" t="s">
        <v>2901</v>
      </c>
    </row>
    <row r="354" spans="1:12" x14ac:dyDescent="0.3">
      <c r="A354" s="1" t="s">
        <v>2914</v>
      </c>
      <c r="B354" s="1" t="s">
        <v>2915</v>
      </c>
      <c r="C354" s="1">
        <v>6</v>
      </c>
      <c r="D354" s="1">
        <v>12</v>
      </c>
      <c r="E354" s="143" t="s">
        <v>2872</v>
      </c>
      <c r="F354" s="1">
        <v>15</v>
      </c>
      <c r="G354" s="1">
        <v>12</v>
      </c>
      <c r="H354" s="1">
        <v>82</v>
      </c>
      <c r="I354" s="144">
        <f t="shared" si="5"/>
        <v>1982.9647435897436</v>
      </c>
      <c r="J354" s="145">
        <v>-8.39</v>
      </c>
      <c r="K354" s="145">
        <v>232</v>
      </c>
      <c r="L354" s="55" t="s">
        <v>2215</v>
      </c>
    </row>
    <row r="355" spans="1:12" x14ac:dyDescent="0.3">
      <c r="A355" s="1" t="s">
        <v>2916</v>
      </c>
      <c r="B355" s="1" t="s">
        <v>2917</v>
      </c>
      <c r="C355" s="1">
        <v>15</v>
      </c>
      <c r="D355" s="1">
        <v>12</v>
      </c>
      <c r="E355" s="143" t="s">
        <v>2872</v>
      </c>
      <c r="F355" s="1">
        <v>27</v>
      </c>
      <c r="G355" s="1">
        <v>12</v>
      </c>
      <c r="H355" s="1">
        <v>82</v>
      </c>
      <c r="I355" s="144">
        <f t="shared" si="5"/>
        <v>1982.998076923077</v>
      </c>
      <c r="J355" s="145">
        <v>-8.58</v>
      </c>
      <c r="K355" s="145">
        <v>229</v>
      </c>
      <c r="L355" s="55" t="s">
        <v>2901</v>
      </c>
    </row>
    <row r="356" spans="1:12" x14ac:dyDescent="0.3">
      <c r="A356" s="1" t="s">
        <v>2918</v>
      </c>
      <c r="B356" s="1" t="s">
        <v>2919</v>
      </c>
      <c r="C356" s="1">
        <v>27</v>
      </c>
      <c r="D356" s="1">
        <v>12</v>
      </c>
      <c r="E356" s="143" t="s">
        <v>2872</v>
      </c>
      <c r="F356" s="1">
        <v>15</v>
      </c>
      <c r="G356" s="1">
        <v>1</v>
      </c>
      <c r="H356" s="1">
        <v>83</v>
      </c>
      <c r="I356" s="144">
        <f t="shared" si="5"/>
        <v>1983.1185897435898</v>
      </c>
      <c r="J356" s="145">
        <v>-8.52</v>
      </c>
      <c r="K356" s="145">
        <v>230</v>
      </c>
      <c r="L356" s="55" t="s">
        <v>2901</v>
      </c>
    </row>
    <row r="357" spans="1:12" x14ac:dyDescent="0.3">
      <c r="A357" s="1" t="s">
        <v>2920</v>
      </c>
      <c r="B357" s="1" t="s">
        <v>2921</v>
      </c>
      <c r="C357" s="1">
        <v>18</v>
      </c>
      <c r="D357" s="1">
        <v>2</v>
      </c>
      <c r="E357" s="143" t="s">
        <v>2922</v>
      </c>
      <c r="F357" s="1">
        <v>25</v>
      </c>
      <c r="G357" s="1">
        <v>2</v>
      </c>
      <c r="H357" s="1">
        <v>83</v>
      </c>
      <c r="I357" s="144">
        <f t="shared" si="5"/>
        <v>1983.2232905982905</v>
      </c>
      <c r="J357" s="145">
        <v>-8.36</v>
      </c>
      <c r="K357" s="145">
        <v>217</v>
      </c>
      <c r="L357" s="55" t="s">
        <v>2215</v>
      </c>
    </row>
    <row r="358" spans="1:12" x14ac:dyDescent="0.3">
      <c r="A358" s="1" t="s">
        <v>2923</v>
      </c>
      <c r="B358" s="1" t="s">
        <v>2924</v>
      </c>
      <c r="C358" s="1">
        <v>25</v>
      </c>
      <c r="D358" s="1">
        <v>2</v>
      </c>
      <c r="E358" s="143" t="s">
        <v>2922</v>
      </c>
      <c r="F358" s="1">
        <v>15</v>
      </c>
      <c r="G358" s="1">
        <v>3</v>
      </c>
      <c r="H358" s="1">
        <v>83</v>
      </c>
      <c r="I358" s="144">
        <f t="shared" si="5"/>
        <v>1983.272435897436</v>
      </c>
      <c r="J358" s="145">
        <v>-8.25</v>
      </c>
      <c r="K358" s="145">
        <v>239</v>
      </c>
      <c r="L358" s="55" t="s">
        <v>2215</v>
      </c>
    </row>
    <row r="359" spans="1:12" x14ac:dyDescent="0.3">
      <c r="A359" s="1" t="s">
        <v>2925</v>
      </c>
      <c r="B359" s="1" t="s">
        <v>2926</v>
      </c>
      <c r="C359" s="1">
        <v>15</v>
      </c>
      <c r="D359" s="1">
        <v>3</v>
      </c>
      <c r="E359" s="143" t="s">
        <v>2922</v>
      </c>
      <c r="F359" s="1">
        <v>26</v>
      </c>
      <c r="G359" s="1">
        <v>3</v>
      </c>
      <c r="H359" s="1">
        <v>83</v>
      </c>
      <c r="I359" s="144">
        <f t="shared" si="5"/>
        <v>1983.3029914529916</v>
      </c>
      <c r="J359" s="145">
        <v>-8.5</v>
      </c>
      <c r="K359" s="145">
        <v>225</v>
      </c>
      <c r="L359" s="55" t="s">
        <v>2215</v>
      </c>
    </row>
    <row r="360" spans="1:12" x14ac:dyDescent="0.3">
      <c r="A360" s="1" t="s">
        <v>2927</v>
      </c>
      <c r="B360" s="1" t="s">
        <v>2928</v>
      </c>
      <c r="C360" s="1">
        <v>26</v>
      </c>
      <c r="D360" s="1">
        <v>3</v>
      </c>
      <c r="E360" s="143" t="s">
        <v>2922</v>
      </c>
      <c r="F360" s="1">
        <v>5</v>
      </c>
      <c r="G360" s="1">
        <v>4</v>
      </c>
      <c r="H360" s="1">
        <v>83</v>
      </c>
      <c r="I360" s="144">
        <f t="shared" si="5"/>
        <v>1983.3215811965813</v>
      </c>
      <c r="J360" s="145">
        <v>-8.48</v>
      </c>
      <c r="K360" s="145">
        <v>225</v>
      </c>
      <c r="L360" s="55" t="s">
        <v>2215</v>
      </c>
    </row>
    <row r="361" spans="1:12" x14ac:dyDescent="0.3">
      <c r="A361" s="1" t="s">
        <v>2929</v>
      </c>
      <c r="B361" s="1" t="s">
        <v>2930</v>
      </c>
      <c r="C361" s="1">
        <v>5</v>
      </c>
      <c r="D361" s="1">
        <v>4</v>
      </c>
      <c r="E361" s="143" t="s">
        <v>2922</v>
      </c>
      <c r="F361" s="1">
        <v>15</v>
      </c>
      <c r="G361" s="1">
        <v>4</v>
      </c>
      <c r="H361" s="1">
        <v>83</v>
      </c>
      <c r="I361" s="144">
        <f t="shared" si="5"/>
        <v>1983.3493589743591</v>
      </c>
      <c r="J361" s="145">
        <v>-8.49</v>
      </c>
      <c r="K361" s="145">
        <v>219</v>
      </c>
      <c r="L361" s="55" t="s">
        <v>2901</v>
      </c>
    </row>
    <row r="362" spans="1:12" x14ac:dyDescent="0.3">
      <c r="A362" s="1" t="s">
        <v>2931</v>
      </c>
      <c r="B362" s="1" t="s">
        <v>2932</v>
      </c>
      <c r="C362" s="1">
        <v>15</v>
      </c>
      <c r="D362" s="1">
        <v>4</v>
      </c>
      <c r="E362" s="143" t="s">
        <v>2922</v>
      </c>
      <c r="F362" s="1">
        <v>25</v>
      </c>
      <c r="G362" s="1">
        <v>4</v>
      </c>
      <c r="H362" s="1">
        <v>83</v>
      </c>
      <c r="I362" s="144">
        <f t="shared" si="5"/>
        <v>1983.3771367521367</v>
      </c>
      <c r="J362" s="145">
        <v>-8.85</v>
      </c>
      <c r="K362" s="145">
        <v>227</v>
      </c>
      <c r="L362" s="55" t="s">
        <v>2215</v>
      </c>
    </row>
    <row r="363" spans="1:12" x14ac:dyDescent="0.3">
      <c r="A363" s="1" t="s">
        <v>2933</v>
      </c>
      <c r="B363" s="1" t="s">
        <v>2934</v>
      </c>
      <c r="C363" s="1">
        <v>25</v>
      </c>
      <c r="D363" s="1">
        <v>4</v>
      </c>
      <c r="E363" s="143" t="s">
        <v>2922</v>
      </c>
      <c r="F363" s="1">
        <v>5</v>
      </c>
      <c r="G363" s="1">
        <v>5</v>
      </c>
      <c r="H363" s="1">
        <v>83</v>
      </c>
      <c r="I363" s="144">
        <f t="shared" si="5"/>
        <v>1983.3985042735044</v>
      </c>
      <c r="J363" s="145">
        <v>-8.11</v>
      </c>
      <c r="K363" s="145">
        <v>228</v>
      </c>
      <c r="L363" s="55" t="s">
        <v>2215</v>
      </c>
    </row>
    <row r="364" spans="1:12" x14ac:dyDescent="0.3">
      <c r="A364" s="1" t="s">
        <v>2935</v>
      </c>
      <c r="B364" s="1" t="s">
        <v>2936</v>
      </c>
      <c r="C364" s="1">
        <v>5</v>
      </c>
      <c r="D364" s="1">
        <v>5</v>
      </c>
      <c r="E364" s="143" t="s">
        <v>2922</v>
      </c>
      <c r="F364" s="1">
        <v>14</v>
      </c>
      <c r="G364" s="1">
        <v>5</v>
      </c>
      <c r="H364" s="1">
        <v>83</v>
      </c>
      <c r="I364" s="144">
        <f t="shared" si="5"/>
        <v>1983.4235042735042</v>
      </c>
      <c r="J364" s="145">
        <v>-8.2899999999999991</v>
      </c>
      <c r="K364" s="145">
        <v>230</v>
      </c>
      <c r="L364" s="55" t="s">
        <v>2223</v>
      </c>
    </row>
    <row r="365" spans="1:12" x14ac:dyDescent="0.3">
      <c r="A365" s="1" t="s">
        <v>2937</v>
      </c>
      <c r="B365" s="1" t="s">
        <v>2938</v>
      </c>
      <c r="C365" s="1">
        <v>14</v>
      </c>
      <c r="D365" s="1">
        <v>5</v>
      </c>
      <c r="E365" s="143" t="s">
        <v>2922</v>
      </c>
      <c r="F365" s="1">
        <v>25</v>
      </c>
      <c r="G365" s="1">
        <v>5</v>
      </c>
      <c r="H365" s="1">
        <v>83</v>
      </c>
      <c r="I365" s="144">
        <f t="shared" si="5"/>
        <v>1983.4540598290598</v>
      </c>
      <c r="J365" s="145">
        <v>-8.36</v>
      </c>
      <c r="K365" s="145">
        <v>237</v>
      </c>
      <c r="L365" s="55" t="s">
        <v>2192</v>
      </c>
    </row>
    <row r="366" spans="1:12" x14ac:dyDescent="0.3">
      <c r="A366" s="1" t="s">
        <v>2939</v>
      </c>
      <c r="B366" s="1" t="s">
        <v>2940</v>
      </c>
      <c r="C366" s="1">
        <v>25</v>
      </c>
      <c r="D366" s="1">
        <v>5</v>
      </c>
      <c r="E366" s="143" t="s">
        <v>2922</v>
      </c>
      <c r="F366" s="1">
        <v>6</v>
      </c>
      <c r="G366" s="1">
        <v>6</v>
      </c>
      <c r="H366" s="1">
        <v>83</v>
      </c>
      <c r="I366" s="144">
        <f t="shared" si="5"/>
        <v>1983.4782051282052</v>
      </c>
      <c r="J366" s="145">
        <v>-8.15</v>
      </c>
      <c r="K366" s="145">
        <v>213</v>
      </c>
      <c r="L366" s="55" t="s">
        <v>2223</v>
      </c>
    </row>
    <row r="367" spans="1:12" x14ac:dyDescent="0.3">
      <c r="A367" s="1" t="s">
        <v>2941</v>
      </c>
      <c r="B367" s="1" t="s">
        <v>2942</v>
      </c>
      <c r="C367" s="1">
        <v>6</v>
      </c>
      <c r="D367" s="1">
        <v>6</v>
      </c>
      <c r="E367" s="143" t="s">
        <v>2922</v>
      </c>
      <c r="F367" s="1">
        <v>15</v>
      </c>
      <c r="G367" s="1">
        <v>6</v>
      </c>
      <c r="H367" s="1">
        <v>83</v>
      </c>
      <c r="I367" s="144">
        <f t="shared" si="5"/>
        <v>1983.5032051282053</v>
      </c>
      <c r="J367" s="145">
        <v>-8.2799999999999994</v>
      </c>
      <c r="K367" s="145">
        <v>227</v>
      </c>
      <c r="L367" s="55" t="s">
        <v>2901</v>
      </c>
    </row>
  </sheetData>
  <hyperlinks>
    <hyperlink ref="A1" r:id="rId1"/>
  </hyperlink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2"/>
  <headerFooter>
    <oddHeader>&amp;C&amp;"Times New Roman,Normal"&amp;12&amp;A</oddHeader>
    <oddFooter>&amp;C&amp;"Times New Roman,Normal"&amp;12Page &amp;P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47"/>
  <sheetViews>
    <sheetView zoomScale="60" zoomScaleNormal="60" workbookViewId="0">
      <selection activeCell="X32" sqref="X32"/>
    </sheetView>
  </sheetViews>
  <sheetFormatPr baseColWidth="10" defaultColWidth="8.88671875" defaultRowHeight="14.4" x14ac:dyDescent="0.3"/>
  <cols>
    <col min="1" max="1" width="1.6640625" customWidth="1"/>
    <col min="2" max="2" width="46.5546875" customWidth="1"/>
    <col min="3" max="3" width="15" customWidth="1"/>
    <col min="4" max="4" width="0.6640625" customWidth="1"/>
    <col min="5" max="5" width="10.33203125" customWidth="1"/>
    <col min="6" max="6" width="11.109375" customWidth="1"/>
    <col min="7" max="7" width="11.33203125" customWidth="1"/>
    <col min="8" max="8" width="15" customWidth="1"/>
    <col min="9" max="9" width="6.44140625" customWidth="1"/>
    <col min="10" max="10" width="2.77734375" customWidth="1"/>
    <col min="11" max="11" width="36.33203125" customWidth="1"/>
    <col min="12" max="12" width="11.44140625" customWidth="1"/>
    <col min="13" max="13" width="21.44140625" customWidth="1"/>
    <col min="14" max="19" width="9.6640625" customWidth="1"/>
    <col min="20" max="20" width="10.44140625" customWidth="1"/>
    <col min="21" max="21" width="8.6640625" customWidth="1"/>
    <col min="22" max="22" width="3.44140625" customWidth="1"/>
    <col min="23" max="23" width="3" customWidth="1"/>
    <col min="24" max="24" width="45.88671875" customWidth="1"/>
    <col min="25" max="25" width="21" customWidth="1"/>
    <col min="26" max="26" width="19" customWidth="1"/>
    <col min="27" max="27" width="14.88671875" customWidth="1"/>
    <col min="28" max="28" width="8.44140625" customWidth="1"/>
    <col min="29" max="29" width="21.33203125" customWidth="1"/>
    <col min="30" max="30" width="13.6640625" customWidth="1"/>
    <col min="31" max="31" width="15.109375" customWidth="1"/>
    <col min="32" max="32" width="9.44140625" customWidth="1"/>
    <col min="33" max="33" width="22.5546875" customWidth="1"/>
    <col min="34" max="34" width="18.88671875" customWidth="1"/>
    <col min="35" max="35" width="13.6640625" customWidth="1"/>
    <col min="36" max="36" width="24.5546875" customWidth="1"/>
    <col min="37" max="37" width="28.88671875" customWidth="1"/>
    <col min="38" max="1026" width="11" customWidth="1"/>
  </cols>
  <sheetData>
    <row r="1" spans="1:39" ht="15" thickBot="1" x14ac:dyDescent="0.35"/>
    <row r="2" spans="1:39" ht="41.4" customHeight="1" thickTop="1" x14ac:dyDescent="0.3">
      <c r="K2" s="24" t="s">
        <v>107</v>
      </c>
      <c r="L2" s="25" t="s">
        <v>89</v>
      </c>
      <c r="M2" s="26" t="s">
        <v>90</v>
      </c>
    </row>
    <row r="3" spans="1:39" ht="34.799999999999997" customHeight="1" x14ac:dyDescent="0.35">
      <c r="A3" s="66"/>
      <c r="C3" s="168" t="s">
        <v>2947</v>
      </c>
      <c r="D3" s="164"/>
      <c r="E3" s="182" t="s">
        <v>2951</v>
      </c>
      <c r="F3" s="182" t="s">
        <v>2952</v>
      </c>
      <c r="G3" s="181" t="s">
        <v>2950</v>
      </c>
      <c r="K3" s="27" t="s">
        <v>108</v>
      </c>
      <c r="L3" s="23" t="s">
        <v>91</v>
      </c>
      <c r="M3" s="28" t="s">
        <v>92</v>
      </c>
    </row>
    <row r="4" spans="1:39" ht="32.4" x14ac:dyDescent="0.4">
      <c r="A4" s="66"/>
      <c r="C4" s="184" t="s">
        <v>2949</v>
      </c>
      <c r="D4" s="164"/>
      <c r="E4" s="166">
        <v>26</v>
      </c>
      <c r="F4" s="166">
        <v>2500</v>
      </c>
      <c r="G4" s="183">
        <f>F4/E4</f>
        <v>96.15384615384616</v>
      </c>
      <c r="K4" s="27" t="s">
        <v>105</v>
      </c>
      <c r="L4" s="13" t="s">
        <v>93</v>
      </c>
      <c r="M4" s="28" t="s">
        <v>94</v>
      </c>
    </row>
    <row r="5" spans="1:39" ht="21" thickBot="1" x14ac:dyDescent="0.4">
      <c r="A5" s="105"/>
      <c r="B5" s="105"/>
      <c r="C5" s="105"/>
      <c r="D5" s="66"/>
      <c r="G5" s="105"/>
      <c r="K5" s="29" t="s">
        <v>106</v>
      </c>
      <c r="L5" s="30" t="s">
        <v>95</v>
      </c>
      <c r="M5" s="31" t="s">
        <v>96</v>
      </c>
    </row>
    <row r="6" spans="1:39" ht="21.6" thickTop="1" x14ac:dyDescent="0.4">
      <c r="A6" s="105"/>
      <c r="B6" s="105"/>
      <c r="C6" s="111">
        <v>1950</v>
      </c>
      <c r="D6" s="66"/>
      <c r="E6" s="110">
        <v>1965</v>
      </c>
      <c r="F6" s="110">
        <v>2015</v>
      </c>
      <c r="G6" s="105"/>
    </row>
    <row r="7" spans="1:39" ht="21" x14ac:dyDescent="0.4">
      <c r="A7" s="105"/>
      <c r="B7" s="107" t="s">
        <v>2153</v>
      </c>
      <c r="C7" s="112">
        <v>-20</v>
      </c>
      <c r="D7" s="66"/>
      <c r="E7" s="108">
        <v>680</v>
      </c>
      <c r="F7" s="108">
        <v>25</v>
      </c>
      <c r="G7" s="105"/>
    </row>
    <row r="8" spans="1:39" ht="9" customHeight="1" x14ac:dyDescent="0.35">
      <c r="A8" s="105"/>
      <c r="B8" s="105"/>
      <c r="C8" s="105"/>
      <c r="D8" s="66"/>
      <c r="E8" s="105"/>
      <c r="F8" s="105"/>
      <c r="G8" s="105"/>
    </row>
    <row r="9" spans="1:39" ht="18.600000000000001" customHeight="1" x14ac:dyDescent="0.35">
      <c r="A9" s="105"/>
      <c r="B9" s="109" t="s">
        <v>2161</v>
      </c>
      <c r="C9" s="113">
        <v>-20</v>
      </c>
      <c r="D9" s="66"/>
      <c r="E9" s="106">
        <v>-35</v>
      </c>
      <c r="F9" s="106">
        <v>-130</v>
      </c>
      <c r="G9" s="105"/>
    </row>
    <row r="10" spans="1:39" ht="20.399999999999999" x14ac:dyDescent="0.35">
      <c r="A10" s="105"/>
      <c r="B10" s="109" t="s">
        <v>2162</v>
      </c>
      <c r="C10" s="163">
        <v>0</v>
      </c>
      <c r="D10" s="165"/>
      <c r="E10" s="163">
        <v>1</v>
      </c>
      <c r="F10" s="163">
        <v>80</v>
      </c>
      <c r="G10" s="105"/>
      <c r="M10" s="3" t="s">
        <v>97</v>
      </c>
      <c r="N10" s="3">
        <v>5730</v>
      </c>
    </row>
    <row r="11" spans="1:39" ht="21" x14ac:dyDescent="0.4">
      <c r="A11" s="105"/>
      <c r="B11" s="107" t="s">
        <v>2152</v>
      </c>
      <c r="C11" s="112">
        <v>-20</v>
      </c>
      <c r="D11" s="66"/>
      <c r="E11" s="108">
        <f>E9+E10</f>
        <v>-34</v>
      </c>
      <c r="F11" s="108">
        <f>F9+F10</f>
        <v>-50</v>
      </c>
      <c r="G11" s="105"/>
      <c r="M11" s="3" t="s">
        <v>98</v>
      </c>
      <c r="N11" s="180">
        <f>LN(2)/N10</f>
        <v>1.2096809433855938E-4</v>
      </c>
    </row>
    <row r="12" spans="1:39" ht="15" customHeight="1" x14ac:dyDescent="0.35">
      <c r="A12" s="105"/>
      <c r="B12" s="105"/>
      <c r="C12" s="105"/>
      <c r="D12" s="66"/>
      <c r="E12" s="105"/>
      <c r="F12" s="105"/>
      <c r="G12" s="105"/>
      <c r="M12" s="3" t="s">
        <v>99</v>
      </c>
      <c r="N12" s="4">
        <f>1/N11</f>
        <v>8266.6425842937606</v>
      </c>
    </row>
    <row r="13" spans="1:39" ht="25.2" customHeight="1" x14ac:dyDescent="0.4">
      <c r="A13" s="105"/>
      <c r="B13" s="186" t="s">
        <v>2154</v>
      </c>
      <c r="C13" s="187">
        <v>0</v>
      </c>
      <c r="D13" s="66"/>
      <c r="E13" s="185">
        <f>E7-E11</f>
        <v>714</v>
      </c>
      <c r="F13" s="185">
        <f>F7-F11</f>
        <v>75</v>
      </c>
      <c r="G13" s="105"/>
      <c r="R13" s="5" t="s">
        <v>100</v>
      </c>
      <c r="S13" s="167" t="s">
        <v>2948</v>
      </c>
    </row>
    <row r="14" spans="1:39" ht="16.95" customHeight="1" x14ac:dyDescent="0.35">
      <c r="A14" s="105"/>
      <c r="B14" s="105"/>
      <c r="C14" s="105"/>
      <c r="D14" s="66"/>
      <c r="E14" s="120"/>
      <c r="F14" s="120"/>
      <c r="G14" s="105"/>
      <c r="M14" s="6" t="s">
        <v>101</v>
      </c>
      <c r="N14" s="6">
        <v>1</v>
      </c>
      <c r="O14" s="6">
        <v>10</v>
      </c>
      <c r="P14" s="6">
        <v>40</v>
      </c>
      <c r="Q14" s="6">
        <v>100</v>
      </c>
      <c r="R14" s="6">
        <v>5730</v>
      </c>
      <c r="S14" s="6">
        <v>8267</v>
      </c>
      <c r="T14" s="7">
        <v>50000</v>
      </c>
      <c r="AL14" s="37"/>
      <c r="AM14" s="37"/>
    </row>
    <row r="15" spans="1:39" ht="16.95" customHeight="1" x14ac:dyDescent="0.35">
      <c r="A15" s="105"/>
      <c r="B15" s="114" t="s">
        <v>2159</v>
      </c>
      <c r="C15" s="121"/>
      <c r="D15" s="115"/>
      <c r="E15" s="119">
        <f>F13/E13</f>
        <v>0.10504201680672269</v>
      </c>
      <c r="F15" s="116">
        <f>F13</f>
        <v>75</v>
      </c>
      <c r="G15" s="105"/>
      <c r="M15" s="6" t="s">
        <v>102</v>
      </c>
      <c r="N15" s="8">
        <f t="shared" ref="N15:T15" si="0">EXP(-N14/$N$12)</f>
        <v>0.99987903922200638</v>
      </c>
      <c r="O15" s="8">
        <f t="shared" si="0"/>
        <v>0.99879105042566929</v>
      </c>
      <c r="P15" s="8">
        <f t="shared" si="0"/>
        <v>0.99517296399144828</v>
      </c>
      <c r="Q15" s="9">
        <f t="shared" si="0"/>
        <v>0.98797606282878681</v>
      </c>
      <c r="R15" s="8">
        <f t="shared" si="0"/>
        <v>0.5</v>
      </c>
      <c r="S15" s="8">
        <f t="shared" si="0"/>
        <v>0.36786353591770449</v>
      </c>
      <c r="T15" s="10">
        <f t="shared" si="0"/>
        <v>2.3616264657260618E-3</v>
      </c>
      <c r="AL15" s="37"/>
      <c r="AM15" s="37"/>
    </row>
    <row r="16" spans="1:39" ht="16.95" customHeight="1" x14ac:dyDescent="0.35">
      <c r="A16" s="105"/>
      <c r="B16" s="114" t="s">
        <v>2160</v>
      </c>
      <c r="C16" s="121"/>
      <c r="D16" s="115"/>
      <c r="E16" s="119">
        <f>F16/E13</f>
        <v>0.89495798319327735</v>
      </c>
      <c r="F16" s="117">
        <f>E13-F13</f>
        <v>639</v>
      </c>
      <c r="G16" s="105"/>
      <c r="M16" s="6" t="s">
        <v>103</v>
      </c>
      <c r="N16" s="11">
        <f t="shared" ref="N16:T16" si="1">1-N15</f>
        <v>1.2096077799361726E-4</v>
      </c>
      <c r="O16" s="8">
        <f t="shared" si="1"/>
        <v>1.2089495743307088E-3</v>
      </c>
      <c r="P16" s="8">
        <f t="shared" si="1"/>
        <v>4.8270360085517217E-3</v>
      </c>
      <c r="Q16" s="9">
        <f t="shared" si="1"/>
        <v>1.2023937171213195E-2</v>
      </c>
      <c r="R16" s="12">
        <f t="shared" si="1"/>
        <v>0.5</v>
      </c>
      <c r="S16" s="12">
        <f t="shared" si="1"/>
        <v>0.63213646408229551</v>
      </c>
      <c r="T16" s="10">
        <f t="shared" si="1"/>
        <v>0.99763837353427398</v>
      </c>
      <c r="AL16" s="37"/>
      <c r="AM16" s="37"/>
    </row>
    <row r="17" spans="1:39" ht="20.399999999999999" x14ac:dyDescent="0.35">
      <c r="A17" s="105"/>
      <c r="B17" s="105"/>
      <c r="C17" s="105"/>
      <c r="D17" s="66"/>
      <c r="E17" s="105"/>
      <c r="F17" s="66"/>
      <c r="G17" s="105"/>
      <c r="AL17" s="37"/>
      <c r="AM17" s="37"/>
    </row>
    <row r="18" spans="1:39" ht="27.6" customHeight="1" x14ac:dyDescent="0.3">
      <c r="A18" s="66"/>
      <c r="D18" s="66"/>
      <c r="E18" s="188" t="s">
        <v>2953</v>
      </c>
      <c r="F18" s="189">
        <f>F16/F15</f>
        <v>8.52</v>
      </c>
      <c r="AL18" s="37"/>
      <c r="AM18" s="37"/>
    </row>
    <row r="19" spans="1:39" ht="23.4" x14ac:dyDescent="0.45">
      <c r="A19" s="66"/>
      <c r="W19" s="169"/>
      <c r="X19" s="169"/>
      <c r="Y19" s="169"/>
      <c r="Z19" s="169"/>
      <c r="AA19" s="169"/>
      <c r="AL19" s="37"/>
      <c r="AM19" s="37"/>
    </row>
    <row r="20" spans="1:39" ht="23.4" x14ac:dyDescent="0.45">
      <c r="A20" s="66"/>
      <c r="W20" s="169"/>
      <c r="X20" s="170"/>
      <c r="Y20" s="171"/>
      <c r="Z20" s="171"/>
      <c r="AA20" s="171"/>
      <c r="AL20" s="37"/>
      <c r="AM20" s="37"/>
    </row>
    <row r="21" spans="1:39" ht="24" thickBot="1" x14ac:dyDescent="0.5">
      <c r="W21" s="169"/>
      <c r="X21" s="172"/>
      <c r="Y21" s="173">
        <f>1-Z21</f>
        <v>0.98885999999999996</v>
      </c>
      <c r="Z21" s="174">
        <v>1.1140000000000001E-2</v>
      </c>
      <c r="AA21" s="175"/>
      <c r="AL21" s="37"/>
      <c r="AM21" s="37"/>
    </row>
    <row r="22" spans="1:39" ht="24.6" thickTop="1" thickBot="1" x14ac:dyDescent="0.5">
      <c r="W22" s="169"/>
      <c r="X22" s="176"/>
      <c r="Y22" s="177">
        <f>1-Z22</f>
        <v>0.98907999999999996</v>
      </c>
      <c r="Z22" s="178">
        <v>1.0919999999999999E-2</v>
      </c>
      <c r="AA22" s="179">
        <v>0</v>
      </c>
      <c r="AL22" s="37"/>
      <c r="AM22" s="37"/>
    </row>
    <row r="23" spans="1:39" ht="15" thickTop="1" x14ac:dyDescent="0.3">
      <c r="AL23" s="37"/>
      <c r="AM23" s="37"/>
    </row>
    <row r="24" spans="1:39" x14ac:dyDescent="0.3">
      <c r="AL24" s="37"/>
      <c r="AM24" s="37"/>
    </row>
    <row r="25" spans="1:39" x14ac:dyDescent="0.3">
      <c r="AL25" s="37"/>
      <c r="AM25" s="37"/>
    </row>
    <row r="45" spans="3:8" ht="15" thickBot="1" x14ac:dyDescent="0.35"/>
    <row r="46" spans="3:8" ht="17.399999999999999" x14ac:dyDescent="0.3">
      <c r="C46" s="128">
        <v>24108</v>
      </c>
      <c r="D46" s="129"/>
      <c r="E46" s="130">
        <v>24473</v>
      </c>
      <c r="F46" s="131" t="s">
        <v>109</v>
      </c>
      <c r="G46" s="132" t="s">
        <v>110</v>
      </c>
      <c r="H46" s="133" t="s">
        <v>2165</v>
      </c>
    </row>
    <row r="47" spans="3:8" ht="18" thickBot="1" x14ac:dyDescent="0.35">
      <c r="C47" s="134">
        <v>73</v>
      </c>
      <c r="D47" s="135"/>
      <c r="E47" s="136">
        <v>66</v>
      </c>
      <c r="F47" s="137">
        <f>AVERAGE(C47:E47)</f>
        <v>69.5</v>
      </c>
      <c r="G47" s="138">
        <f>C47-E47</f>
        <v>7</v>
      </c>
      <c r="H47" s="139">
        <f>F47/G47</f>
        <v>9.9285714285714288</v>
      </c>
    </row>
  </sheetData>
  <pageMargins left="0.25" right="0.25" top="0.75" bottom="0.75" header="0.3" footer="0.3"/>
  <pageSetup paperSize="9" firstPageNumber="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3"/>
  <sheetViews>
    <sheetView topLeftCell="C1" zoomScale="40" zoomScaleNormal="40" workbookViewId="0">
      <selection activeCell="AN28" sqref="AN28"/>
    </sheetView>
  </sheetViews>
  <sheetFormatPr baseColWidth="10" defaultColWidth="11.5546875" defaultRowHeight="17.399999999999999" x14ac:dyDescent="0.3"/>
  <cols>
    <col min="1" max="1" width="10.33203125" style="42" customWidth="1"/>
    <col min="2" max="2" width="15.6640625" style="42" customWidth="1"/>
    <col min="3" max="3" width="19.33203125" style="42" customWidth="1"/>
    <col min="4" max="4" width="18.5546875" style="126" customWidth="1"/>
    <col min="5" max="5" width="24.88671875" style="42" customWidth="1"/>
    <col min="6" max="6" width="13.109375" style="42" customWidth="1"/>
    <col min="7" max="16384" width="11.5546875" style="42"/>
  </cols>
  <sheetData>
    <row r="1" spans="1:8" ht="27" customHeight="1" x14ac:dyDescent="0.3">
      <c r="A1" s="39" t="s">
        <v>111</v>
      </c>
      <c r="B1" s="40"/>
      <c r="C1" s="40"/>
      <c r="D1" s="123"/>
      <c r="E1" s="41">
        <v>22</v>
      </c>
      <c r="F1" s="41"/>
      <c r="G1" s="41"/>
    </row>
    <row r="2" spans="1:8" ht="25.8" x14ac:dyDescent="0.5">
      <c r="A2" s="43" t="s">
        <v>0</v>
      </c>
      <c r="B2" s="44"/>
      <c r="C2" s="44"/>
      <c r="D2" s="124"/>
      <c r="E2" s="45">
        <f>E1/100</f>
        <v>0.22</v>
      </c>
      <c r="F2" s="46" t="s">
        <v>116</v>
      </c>
      <c r="G2" s="47" t="s">
        <v>118</v>
      </c>
      <c r="H2" s="46"/>
    </row>
    <row r="3" spans="1:8" ht="144" customHeight="1" x14ac:dyDescent="0.25">
      <c r="A3" s="48" t="s">
        <v>112</v>
      </c>
      <c r="B3" s="48" t="s">
        <v>119</v>
      </c>
      <c r="C3" s="48" t="s">
        <v>114</v>
      </c>
      <c r="D3" s="125" t="s">
        <v>120</v>
      </c>
      <c r="E3" s="49" t="str">
        <f>CONCATENATE(F2,100*E2,G2)</f>
        <v xml:space="preserve">  22%  du cumul anthropique depuis 1958 (ppm)</v>
      </c>
      <c r="F3" s="190" t="s">
        <v>2166</v>
      </c>
      <c r="G3" s="42" t="s">
        <v>2164</v>
      </c>
      <c r="H3" s="42" t="s">
        <v>2163</v>
      </c>
    </row>
    <row r="4" spans="1:8" x14ac:dyDescent="0.3">
      <c r="A4" s="2">
        <v>1959</v>
      </c>
      <c r="B4" s="2">
        <v>315.97000000000003</v>
      </c>
      <c r="C4" s="34">
        <v>1.1575471698113209</v>
      </c>
      <c r="D4" s="126">
        <f>B4-315</f>
        <v>0.97000000000002728</v>
      </c>
      <c r="E4" s="42">
        <f>$E$2*C4</f>
        <v>0.25466037735849062</v>
      </c>
      <c r="F4">
        <v>0</v>
      </c>
      <c r="G4" s="42">
        <f>H4-9.5</f>
        <v>1.4622641509433265E-2</v>
      </c>
      <c r="H4" s="42">
        <v>9.5146226415094333</v>
      </c>
    </row>
    <row r="5" spans="1:8" x14ac:dyDescent="0.3">
      <c r="A5" s="2">
        <v>1960</v>
      </c>
      <c r="B5" s="2">
        <v>316.91000000000003</v>
      </c>
      <c r="C5" s="34">
        <v>2.3693396226415091</v>
      </c>
      <c r="D5" s="126">
        <f t="shared" ref="D5:D60" si="0">B5-315</f>
        <v>1.910000000000025</v>
      </c>
      <c r="E5" s="42">
        <f t="shared" ref="E5:E60" si="1">$E$2*C5</f>
        <v>0.52125471698113202</v>
      </c>
      <c r="F5">
        <v>1.0990566037735754</v>
      </c>
      <c r="G5" s="42">
        <f t="shared" ref="G5:G60" si="2">H5-9.5</f>
        <v>0.45754716981132049</v>
      </c>
      <c r="H5" s="42">
        <v>9.9575471698113205</v>
      </c>
    </row>
    <row r="6" spans="1:8" x14ac:dyDescent="0.3">
      <c r="A6" s="2">
        <v>1961</v>
      </c>
      <c r="B6" s="2">
        <v>317.64</v>
      </c>
      <c r="C6" s="34">
        <v>3.5863207547169806</v>
      </c>
      <c r="D6" s="126">
        <f t="shared" si="0"/>
        <v>2.6399999999999864</v>
      </c>
      <c r="E6" s="42">
        <f t="shared" si="1"/>
        <v>0.78899056603773576</v>
      </c>
      <c r="F6">
        <v>2.1615700109024432</v>
      </c>
      <c r="G6" s="42">
        <f t="shared" si="2"/>
        <v>0.84103773584905639</v>
      </c>
      <c r="H6" s="42">
        <v>10.341037735849056</v>
      </c>
    </row>
    <row r="7" spans="1:8" x14ac:dyDescent="0.3">
      <c r="A7" s="2">
        <v>1962</v>
      </c>
      <c r="B7" s="2">
        <v>318.45</v>
      </c>
      <c r="C7" s="34">
        <v>4.853301886792452</v>
      </c>
      <c r="D7" s="126">
        <f t="shared" si="0"/>
        <v>3.4499999999999886</v>
      </c>
      <c r="E7" s="42">
        <f t="shared" si="1"/>
        <v>1.0677264150943395</v>
      </c>
      <c r="F7">
        <v>3.1873678206327591</v>
      </c>
      <c r="G7" s="42">
        <f t="shared" si="2"/>
        <v>1.26132075471698</v>
      </c>
      <c r="H7" s="42">
        <v>10.76132075471698</v>
      </c>
    </row>
    <row r="8" spans="1:8" x14ac:dyDescent="0.3">
      <c r="A8" s="2">
        <v>1963</v>
      </c>
      <c r="B8" s="2">
        <v>318.99</v>
      </c>
      <c r="C8" s="34">
        <v>6.189622641509434</v>
      </c>
      <c r="D8" s="126">
        <f t="shared" si="0"/>
        <v>3.9900000000000091</v>
      </c>
      <c r="E8" s="42">
        <f t="shared" si="1"/>
        <v>1.3617169811320755</v>
      </c>
      <c r="F8">
        <v>4.1314420880250191</v>
      </c>
      <c r="G8" s="42">
        <f t="shared" si="2"/>
        <v>1.7292452830188676</v>
      </c>
      <c r="H8" s="42">
        <v>11.229245283018868</v>
      </c>
    </row>
    <row r="9" spans="1:8" x14ac:dyDescent="0.3">
      <c r="A9" s="2">
        <v>1964</v>
      </c>
      <c r="B9" s="2">
        <v>319.62</v>
      </c>
      <c r="C9" s="34">
        <v>7.6023584905660382</v>
      </c>
      <c r="D9" s="126">
        <f t="shared" si="0"/>
        <v>4.6200000000000045</v>
      </c>
      <c r="E9" s="42">
        <f t="shared" si="1"/>
        <v>1.6725188679245284</v>
      </c>
      <c r="F9">
        <v>5.0465056636777827</v>
      </c>
      <c r="G9" s="42">
        <f t="shared" si="2"/>
        <v>2.2622641509433965</v>
      </c>
      <c r="H9" s="42">
        <v>11.762264150943397</v>
      </c>
    </row>
    <row r="10" spans="1:8" x14ac:dyDescent="0.3">
      <c r="A10" s="2">
        <v>1965</v>
      </c>
      <c r="B10" s="2">
        <v>320.04000000000002</v>
      </c>
      <c r="C10" s="34">
        <v>9.0787735849056599</v>
      </c>
      <c r="D10" s="126">
        <f t="shared" si="0"/>
        <v>5.0400000000000205</v>
      </c>
      <c r="E10" s="42">
        <f t="shared" si="1"/>
        <v>1.9973301886792452</v>
      </c>
      <c r="F10">
        <v>5.9551657847751409</v>
      </c>
      <c r="G10" s="42">
        <f t="shared" si="2"/>
        <v>2.7754716981132077</v>
      </c>
      <c r="H10" s="42">
        <v>12.275471698113208</v>
      </c>
    </row>
    <row r="11" spans="1:8" x14ac:dyDescent="0.3">
      <c r="A11" s="2">
        <v>1966</v>
      </c>
      <c r="B11" s="2">
        <v>321.38</v>
      </c>
      <c r="C11" s="34">
        <v>10.629716981132075</v>
      </c>
      <c r="D11" s="126">
        <f t="shared" si="0"/>
        <v>6.3799999999999955</v>
      </c>
      <c r="E11" s="42">
        <f t="shared" si="1"/>
        <v>2.3385377358490564</v>
      </c>
      <c r="F11">
        <v>6.8657793299766974</v>
      </c>
      <c r="G11" s="42">
        <f t="shared" si="2"/>
        <v>3.2995283018867951</v>
      </c>
      <c r="H11" s="42">
        <v>12.799528301886795</v>
      </c>
    </row>
    <row r="12" spans="1:8" x14ac:dyDescent="0.3">
      <c r="A12" s="2">
        <v>1967</v>
      </c>
      <c r="B12" s="2">
        <v>322.16000000000003</v>
      </c>
      <c r="C12" s="34">
        <v>12.230188679245282</v>
      </c>
      <c r="D12" s="126">
        <f t="shared" si="0"/>
        <v>7.160000000000025</v>
      </c>
      <c r="E12" s="42">
        <f t="shared" si="1"/>
        <v>2.690641509433962</v>
      </c>
      <c r="F12">
        <v>7.7661569392677823</v>
      </c>
      <c r="G12" s="42">
        <f t="shared" si="2"/>
        <v>3.8292452830188672</v>
      </c>
      <c r="H12" s="42">
        <v>13.329245283018867</v>
      </c>
    </row>
    <row r="13" spans="1:8" x14ac:dyDescent="0.3">
      <c r="A13" s="2">
        <v>1968</v>
      </c>
      <c r="B13" s="2">
        <v>323.04000000000002</v>
      </c>
      <c r="C13" s="34">
        <v>13.912264150943395</v>
      </c>
      <c r="D13" s="126">
        <f t="shared" si="0"/>
        <v>8.0400000000000205</v>
      </c>
      <c r="E13" s="42">
        <f t="shared" si="1"/>
        <v>3.0606981132075468</v>
      </c>
      <c r="F13">
        <v>8.6687429033699051</v>
      </c>
      <c r="G13" s="42">
        <f t="shared" si="2"/>
        <v>4.4122641509433969</v>
      </c>
      <c r="H13" s="42">
        <v>13.912264150943397</v>
      </c>
    </row>
    <row r="14" spans="1:8" x14ac:dyDescent="0.3">
      <c r="A14" s="2">
        <v>1969</v>
      </c>
      <c r="B14" s="2">
        <v>324.62</v>
      </c>
      <c r="C14" s="34">
        <v>15.695283018867924</v>
      </c>
      <c r="D14" s="126">
        <f t="shared" si="0"/>
        <v>9.6200000000000045</v>
      </c>
      <c r="E14" s="42">
        <f t="shared" si="1"/>
        <v>3.4529622641509432</v>
      </c>
      <c r="F14">
        <v>9.5490410910118388</v>
      </c>
      <c r="G14" s="42">
        <f t="shared" si="2"/>
        <v>5.0377358490566024</v>
      </c>
      <c r="H14" s="42">
        <v>14.537735849056602</v>
      </c>
    </row>
    <row r="15" spans="1:8" x14ac:dyDescent="0.3">
      <c r="A15" s="2">
        <v>1970</v>
      </c>
      <c r="B15" s="2">
        <v>325.68</v>
      </c>
      <c r="C15" s="34">
        <v>17.60707547169811</v>
      </c>
      <c r="D15" s="126">
        <f t="shared" si="0"/>
        <v>10.680000000000007</v>
      </c>
      <c r="E15" s="42">
        <f t="shared" si="1"/>
        <v>3.8735566037735842</v>
      </c>
      <c r="F15">
        <v>10.441744145077688</v>
      </c>
      <c r="G15" s="42">
        <f t="shared" si="2"/>
        <v>5.7377358490566017</v>
      </c>
      <c r="H15" s="42">
        <v>15.237735849056602</v>
      </c>
    </row>
    <row r="16" spans="1:8" x14ac:dyDescent="0.3">
      <c r="A16" s="2">
        <v>1971</v>
      </c>
      <c r="B16" s="2">
        <v>326.32</v>
      </c>
      <c r="C16" s="34">
        <v>19.591981132075468</v>
      </c>
      <c r="D16" s="126">
        <f t="shared" si="0"/>
        <v>11.319999999999993</v>
      </c>
      <c r="E16" s="42">
        <f t="shared" si="1"/>
        <v>4.3102358490566033</v>
      </c>
      <c r="F16">
        <v>11.365783894262783</v>
      </c>
      <c r="G16" s="42">
        <f t="shared" si="2"/>
        <v>6.5056603773584918</v>
      </c>
      <c r="H16" s="42">
        <v>16.005660377358492</v>
      </c>
    </row>
    <row r="17" spans="1:21" x14ac:dyDescent="0.3">
      <c r="A17" s="2">
        <v>1972</v>
      </c>
      <c r="B17" s="2">
        <v>327.45</v>
      </c>
      <c r="C17" s="34">
        <v>21.656132075471696</v>
      </c>
      <c r="D17" s="126">
        <f t="shared" si="0"/>
        <v>12.449999999999989</v>
      </c>
      <c r="E17" s="42">
        <f t="shared" si="1"/>
        <v>4.7643490566037734</v>
      </c>
      <c r="F17">
        <v>12.346949644624152</v>
      </c>
      <c r="G17" s="42">
        <f t="shared" si="2"/>
        <v>7.3028301886792448</v>
      </c>
      <c r="H17" s="42">
        <v>16.802830188679245</v>
      </c>
    </row>
    <row r="18" spans="1:21" x14ac:dyDescent="0.3">
      <c r="A18" s="2">
        <v>1973</v>
      </c>
      <c r="B18" s="2">
        <v>329.68</v>
      </c>
      <c r="C18" s="34">
        <v>23.832547169811317</v>
      </c>
      <c r="D18" s="126">
        <f t="shared" si="0"/>
        <v>14.680000000000007</v>
      </c>
      <c r="E18" s="42">
        <f t="shared" si="1"/>
        <v>5.2431603773584898</v>
      </c>
      <c r="F18">
        <v>13.325329781885424</v>
      </c>
      <c r="G18" s="42">
        <f t="shared" si="2"/>
        <v>8.1429245283018865</v>
      </c>
      <c r="H18" s="42">
        <v>17.642924528301887</v>
      </c>
    </row>
    <row r="19" spans="1:21" x14ac:dyDescent="0.3">
      <c r="A19" s="2">
        <v>1974</v>
      </c>
      <c r="B19" s="2">
        <v>330.18</v>
      </c>
      <c r="C19" s="34">
        <v>26.013207547169806</v>
      </c>
      <c r="D19" s="126">
        <f t="shared" si="0"/>
        <v>15.180000000000007</v>
      </c>
      <c r="E19" s="42">
        <f t="shared" si="1"/>
        <v>5.7229056603773572</v>
      </c>
      <c r="F19">
        <v>14.308026455521791</v>
      </c>
      <c r="G19" s="42">
        <f t="shared" si="2"/>
        <v>8.910849056603773</v>
      </c>
      <c r="H19" s="42">
        <v>18.410849056603773</v>
      </c>
    </row>
    <row r="20" spans="1:21" x14ac:dyDescent="0.3">
      <c r="A20" s="2">
        <v>1975</v>
      </c>
      <c r="B20" s="2">
        <v>331.11</v>
      </c>
      <c r="C20" s="34">
        <v>28.181132075471691</v>
      </c>
      <c r="D20" s="126">
        <f t="shared" si="0"/>
        <v>16.110000000000014</v>
      </c>
      <c r="E20" s="42">
        <f t="shared" si="1"/>
        <v>6.1998490566037718</v>
      </c>
      <c r="F20">
        <v>15.328405175242642</v>
      </c>
      <c r="G20" s="42">
        <f t="shared" si="2"/>
        <v>9.60235849056604</v>
      </c>
      <c r="H20" s="42">
        <v>19.10235849056604</v>
      </c>
    </row>
    <row r="21" spans="1:21" x14ac:dyDescent="0.3">
      <c r="A21" s="2">
        <v>1976</v>
      </c>
      <c r="B21" s="2">
        <v>332.04</v>
      </c>
      <c r="C21" s="34">
        <v>30.4754716981132</v>
      </c>
      <c r="D21" s="126">
        <f t="shared" si="0"/>
        <v>17.04000000000002</v>
      </c>
      <c r="E21" s="42">
        <f t="shared" si="1"/>
        <v>6.7046037735849042</v>
      </c>
      <c r="F21">
        <v>16.27590531933566</v>
      </c>
      <c r="G21" s="42">
        <f t="shared" si="2"/>
        <v>10.345754716981133</v>
      </c>
      <c r="H21" s="42">
        <v>19.845754716981133</v>
      </c>
    </row>
    <row r="22" spans="1:21" x14ac:dyDescent="0.3">
      <c r="A22" s="2">
        <v>1977</v>
      </c>
      <c r="B22" s="2">
        <v>333.83</v>
      </c>
      <c r="C22" s="34">
        <v>32.841509433962258</v>
      </c>
      <c r="D22" s="126">
        <f t="shared" si="0"/>
        <v>18.829999999999984</v>
      </c>
      <c r="E22" s="42">
        <f t="shared" si="1"/>
        <v>7.2251320754716968</v>
      </c>
      <c r="F22">
        <v>17.140588431900515</v>
      </c>
      <c r="G22" s="42">
        <f t="shared" si="2"/>
        <v>11.111320754716985</v>
      </c>
      <c r="H22" s="42">
        <v>20.611320754716985</v>
      </c>
    </row>
    <row r="23" spans="1:21" x14ac:dyDescent="0.3">
      <c r="A23" s="2">
        <v>1978</v>
      </c>
      <c r="B23" s="2">
        <v>335.4</v>
      </c>
      <c r="C23" s="34">
        <v>35.234905660377351</v>
      </c>
      <c r="D23" s="126">
        <f t="shared" si="0"/>
        <v>20.399999999999977</v>
      </c>
      <c r="E23" s="42">
        <f t="shared" si="1"/>
        <v>7.7516792452830172</v>
      </c>
      <c r="F23">
        <v>18.069439832478395</v>
      </c>
      <c r="G23" s="42">
        <f t="shared" si="2"/>
        <v>11.822641509433961</v>
      </c>
      <c r="H23" s="42">
        <v>21.322641509433961</v>
      </c>
    </row>
    <row r="24" spans="1:21" x14ac:dyDescent="0.3">
      <c r="A24" s="2">
        <v>1979</v>
      </c>
      <c r="B24" s="2">
        <v>336.84</v>
      </c>
      <c r="C24" s="34">
        <v>37.761792452830186</v>
      </c>
      <c r="D24" s="126">
        <f t="shared" si="0"/>
        <v>21.839999999999975</v>
      </c>
      <c r="E24" s="42">
        <f t="shared" si="1"/>
        <v>8.307594339622641</v>
      </c>
      <c r="F24">
        <v>19.002792048123961</v>
      </c>
      <c r="G24" s="42">
        <f t="shared" si="2"/>
        <v>12.566509433962267</v>
      </c>
      <c r="H24" s="42">
        <v>22.066509433962267</v>
      </c>
    </row>
    <row r="25" spans="1:21" x14ac:dyDescent="0.3">
      <c r="A25" s="2">
        <v>1980</v>
      </c>
      <c r="B25" s="2">
        <v>338.75</v>
      </c>
      <c r="C25" s="34">
        <v>40.262264150943395</v>
      </c>
      <c r="D25" s="126">
        <f t="shared" si="0"/>
        <v>23.75</v>
      </c>
      <c r="E25" s="42">
        <f t="shared" si="1"/>
        <v>8.8576981132075474</v>
      </c>
      <c r="F25">
        <v>19.896561882940563</v>
      </c>
      <c r="G25" s="42">
        <f t="shared" si="2"/>
        <v>13.155188679245285</v>
      </c>
      <c r="H25" s="42">
        <v>22.655188679245285</v>
      </c>
    </row>
    <row r="26" spans="1:21" x14ac:dyDescent="0.3">
      <c r="A26" s="2">
        <v>1981</v>
      </c>
      <c r="B26" s="2">
        <v>340.11</v>
      </c>
      <c r="C26" s="34">
        <v>42.685849056603772</v>
      </c>
      <c r="D26" s="126">
        <f t="shared" si="0"/>
        <v>25.110000000000014</v>
      </c>
      <c r="E26" s="42">
        <f t="shared" si="1"/>
        <v>9.3908867924528305</v>
      </c>
      <c r="F26">
        <v>20.860947182789054</v>
      </c>
      <c r="G26" s="42">
        <f t="shared" si="2"/>
        <v>13.593867924528304</v>
      </c>
      <c r="H26" s="42">
        <v>23.093867924528304</v>
      </c>
    </row>
    <row r="27" spans="1:21" x14ac:dyDescent="0.3">
      <c r="A27" s="2">
        <v>1982</v>
      </c>
      <c r="B27" s="2">
        <v>341.45</v>
      </c>
      <c r="C27" s="34">
        <v>45.088679245283011</v>
      </c>
      <c r="D27" s="126">
        <f t="shared" si="0"/>
        <v>26.449999999999989</v>
      </c>
      <c r="E27" s="42">
        <f t="shared" si="1"/>
        <v>9.9195094339622631</v>
      </c>
      <c r="F27">
        <v>21.730540354240706</v>
      </c>
      <c r="G27" s="42">
        <f t="shared" si="2"/>
        <v>13.932547169811322</v>
      </c>
      <c r="H27" s="42">
        <v>23.432547169811322</v>
      </c>
    </row>
    <row r="28" spans="1:21" x14ac:dyDescent="0.3">
      <c r="A28" s="2">
        <v>1983</v>
      </c>
      <c r="B28" s="2">
        <v>343.05</v>
      </c>
      <c r="C28" s="34">
        <v>47.482547169811319</v>
      </c>
      <c r="D28" s="126">
        <f t="shared" si="0"/>
        <v>28.050000000000011</v>
      </c>
      <c r="E28" s="42">
        <f t="shared" si="1"/>
        <v>10.44616037735849</v>
      </c>
      <c r="F28">
        <v>22.463723171053395</v>
      </c>
      <c r="G28" s="42">
        <f t="shared" si="2"/>
        <v>14.149999999999999</v>
      </c>
      <c r="H28" s="42">
        <v>23.65</v>
      </c>
      <c r="U28" s="69">
        <f>140/590</f>
        <v>0.23728813559322035</v>
      </c>
    </row>
    <row r="29" spans="1:21" x14ac:dyDescent="0.3">
      <c r="A29" s="2">
        <v>1984</v>
      </c>
      <c r="B29" s="2">
        <v>344.65</v>
      </c>
      <c r="C29" s="34">
        <v>49.9627358490566</v>
      </c>
      <c r="D29" s="126">
        <f t="shared" si="0"/>
        <v>29.649999999999977</v>
      </c>
      <c r="E29" s="42">
        <f t="shared" si="1"/>
        <v>10.991801886792452</v>
      </c>
      <c r="F29">
        <v>23.128994784960611</v>
      </c>
      <c r="G29" s="42">
        <f t="shared" si="2"/>
        <v>14.449528301886794</v>
      </c>
      <c r="H29" s="42">
        <v>23.949528301886794</v>
      </c>
    </row>
    <row r="30" spans="1:21" x14ac:dyDescent="0.3">
      <c r="A30" s="2">
        <v>1985</v>
      </c>
      <c r="B30" s="2">
        <v>346.12</v>
      </c>
      <c r="C30" s="34">
        <v>52.517924528301883</v>
      </c>
      <c r="D30" s="126">
        <f t="shared" si="0"/>
        <v>31.120000000000005</v>
      </c>
      <c r="E30" s="42">
        <f t="shared" si="1"/>
        <v>11.553943396226414</v>
      </c>
      <c r="F30">
        <v>23.744472888936507</v>
      </c>
      <c r="G30" s="42">
        <f t="shared" si="2"/>
        <v>14.836792452830188</v>
      </c>
      <c r="H30" s="42">
        <v>24.336792452830188</v>
      </c>
    </row>
    <row r="31" spans="1:21" x14ac:dyDescent="0.3">
      <c r="A31" s="2">
        <v>1986</v>
      </c>
      <c r="B31" s="2">
        <v>347.42</v>
      </c>
      <c r="C31" s="34">
        <v>55.151415094339619</v>
      </c>
      <c r="D31" s="126">
        <f t="shared" si="0"/>
        <v>32.420000000000016</v>
      </c>
      <c r="E31" s="42">
        <f t="shared" si="1"/>
        <v>12.133311320754716</v>
      </c>
      <c r="F31">
        <v>24.410138362037547</v>
      </c>
      <c r="G31" s="42">
        <f t="shared" si="2"/>
        <v>15.175943396226415</v>
      </c>
      <c r="H31" s="42">
        <v>24.675943396226415</v>
      </c>
    </row>
    <row r="32" spans="1:21" x14ac:dyDescent="0.3">
      <c r="A32" s="2">
        <v>1987</v>
      </c>
      <c r="B32" s="2">
        <v>349.19</v>
      </c>
      <c r="C32" s="34">
        <v>57.851886792452824</v>
      </c>
      <c r="D32" s="126">
        <f t="shared" si="0"/>
        <v>34.19</v>
      </c>
      <c r="E32" s="42">
        <f t="shared" si="1"/>
        <v>12.727415094339621</v>
      </c>
      <c r="F32">
        <v>25.110677979093676</v>
      </c>
      <c r="G32" s="42">
        <f t="shared" si="2"/>
        <v>15.510377358490569</v>
      </c>
      <c r="H32" s="42">
        <v>25.010377358490569</v>
      </c>
    </row>
    <row r="33" spans="1:8" x14ac:dyDescent="0.3">
      <c r="A33" s="2">
        <v>1988</v>
      </c>
      <c r="B33" s="2">
        <v>351.57</v>
      </c>
      <c r="C33" s="34">
        <v>60.651886792452821</v>
      </c>
      <c r="D33" s="126">
        <f t="shared" si="0"/>
        <v>36.569999999999993</v>
      </c>
      <c r="E33" s="42">
        <f t="shared" si="1"/>
        <v>13.343415094339621</v>
      </c>
      <c r="F33">
        <v>25.846763625968016</v>
      </c>
      <c r="G33" s="42">
        <f t="shared" si="2"/>
        <v>15.916981132075474</v>
      </c>
      <c r="H33" s="42">
        <v>25.416981132075474</v>
      </c>
    </row>
    <row r="34" spans="1:8" x14ac:dyDescent="0.3">
      <c r="A34" s="2">
        <v>1989</v>
      </c>
      <c r="B34" s="2">
        <v>353.12</v>
      </c>
      <c r="C34" s="34">
        <v>63.513207547169806</v>
      </c>
      <c r="D34" s="126">
        <f t="shared" si="0"/>
        <v>38.120000000000005</v>
      </c>
      <c r="E34" s="42">
        <f t="shared" si="1"/>
        <v>13.972905660377357</v>
      </c>
      <c r="F34">
        <v>26.604411718082407</v>
      </c>
      <c r="G34" s="42">
        <f t="shared" si="2"/>
        <v>16.251415094339624</v>
      </c>
      <c r="H34" s="42">
        <v>25.751415094339624</v>
      </c>
    </row>
    <row r="35" spans="1:8" x14ac:dyDescent="0.3">
      <c r="A35" s="2">
        <v>1990</v>
      </c>
      <c r="B35" s="2">
        <v>354.39</v>
      </c>
      <c r="C35" s="34">
        <v>66.378301886792457</v>
      </c>
      <c r="D35" s="126">
        <f t="shared" si="0"/>
        <v>39.389999999999986</v>
      </c>
      <c r="E35" s="42">
        <f t="shared" si="1"/>
        <v>14.60322641509434</v>
      </c>
      <c r="F35">
        <v>27.414741318231506</v>
      </c>
      <c r="G35" s="42">
        <f t="shared" si="2"/>
        <v>16.616037735849059</v>
      </c>
      <c r="H35" s="42">
        <v>26.116037735849059</v>
      </c>
    </row>
    <row r="36" spans="1:8" x14ac:dyDescent="0.3">
      <c r="A36" s="2">
        <v>1991</v>
      </c>
      <c r="B36" s="2">
        <v>355.61</v>
      </c>
      <c r="C36" s="34">
        <v>69.275471698113208</v>
      </c>
      <c r="D36" s="126">
        <f t="shared" si="0"/>
        <v>40.610000000000014</v>
      </c>
      <c r="E36" s="42">
        <f t="shared" si="1"/>
        <v>15.240603773584906</v>
      </c>
      <c r="F36">
        <v>28.235439674617972</v>
      </c>
      <c r="G36" s="42">
        <f t="shared" si="2"/>
        <v>17.089622641509433</v>
      </c>
      <c r="H36" s="42">
        <v>26.589622641509433</v>
      </c>
    </row>
    <row r="37" spans="1:8" x14ac:dyDescent="0.3">
      <c r="A37" s="2">
        <v>1992</v>
      </c>
      <c r="B37" s="2">
        <v>356.45</v>
      </c>
      <c r="C37" s="34">
        <v>72.142452830188674</v>
      </c>
      <c r="D37" s="126">
        <f t="shared" si="0"/>
        <v>41.449999999999989</v>
      </c>
      <c r="E37" s="42">
        <f t="shared" si="1"/>
        <v>15.871339622641509</v>
      </c>
      <c r="F37">
        <v>29.008552573675235</v>
      </c>
      <c r="G37" s="42">
        <f t="shared" si="2"/>
        <v>17.553773584905663</v>
      </c>
      <c r="H37" s="42">
        <v>27.053773584905663</v>
      </c>
    </row>
    <row r="38" spans="1:8" x14ac:dyDescent="0.3">
      <c r="A38" s="2">
        <v>1993</v>
      </c>
      <c r="B38" s="2">
        <v>357.1</v>
      </c>
      <c r="C38" s="34">
        <v>75.005660377358481</v>
      </c>
      <c r="D38" s="126">
        <f t="shared" si="0"/>
        <v>42.100000000000023</v>
      </c>
      <c r="E38" s="42">
        <f t="shared" si="1"/>
        <v>16.501245283018864</v>
      </c>
      <c r="F38">
        <v>29.766989982374714</v>
      </c>
      <c r="G38" s="42">
        <f t="shared" si="2"/>
        <v>18.023113207547169</v>
      </c>
      <c r="H38" s="42">
        <v>27.523113207547169</v>
      </c>
    </row>
    <row r="39" spans="1:8" x14ac:dyDescent="0.3">
      <c r="A39" s="2">
        <v>1994</v>
      </c>
      <c r="B39" s="2">
        <v>358.83</v>
      </c>
      <c r="C39" s="34">
        <v>77.917924528301882</v>
      </c>
      <c r="D39" s="126">
        <f t="shared" si="0"/>
        <v>43.829999999999984</v>
      </c>
      <c r="E39" s="42">
        <f t="shared" si="1"/>
        <v>17.141943396226413</v>
      </c>
      <c r="F39">
        <v>30.450205882233774</v>
      </c>
      <c r="G39" s="42">
        <f t="shared" si="2"/>
        <v>18.455188679245285</v>
      </c>
      <c r="H39" s="42">
        <v>27.955188679245285</v>
      </c>
    </row>
    <row r="40" spans="1:8" x14ac:dyDescent="0.3">
      <c r="A40" s="2">
        <v>1995</v>
      </c>
      <c r="B40" s="2">
        <v>360.82</v>
      </c>
      <c r="C40" s="34">
        <v>80.891981132075472</v>
      </c>
      <c r="D40" s="126">
        <f t="shared" si="0"/>
        <v>45.819999999999993</v>
      </c>
      <c r="E40" s="42">
        <f t="shared" si="1"/>
        <v>17.796235849056604</v>
      </c>
      <c r="F40">
        <v>31.091552315575136</v>
      </c>
      <c r="G40" s="42">
        <f t="shared" si="2"/>
        <v>18.874056603773589</v>
      </c>
      <c r="H40" s="42">
        <v>28.374056603773589</v>
      </c>
    </row>
    <row r="41" spans="1:8" x14ac:dyDescent="0.3">
      <c r="A41" s="2">
        <v>1996</v>
      </c>
      <c r="B41" s="2">
        <v>362.61</v>
      </c>
      <c r="C41" s="34">
        <v>83.933490566037747</v>
      </c>
      <c r="D41" s="126">
        <f t="shared" si="0"/>
        <v>47.610000000000014</v>
      </c>
      <c r="E41" s="42">
        <f t="shared" si="1"/>
        <v>18.465367924528305</v>
      </c>
      <c r="F41">
        <v>31.747845870902921</v>
      </c>
      <c r="G41" s="42">
        <f t="shared" si="2"/>
        <v>19.282075471698118</v>
      </c>
      <c r="H41" s="42">
        <v>28.782075471698118</v>
      </c>
    </row>
    <row r="42" spans="1:8" x14ac:dyDescent="0.3">
      <c r="A42" s="2">
        <v>1997</v>
      </c>
      <c r="B42" s="2">
        <v>363.73</v>
      </c>
      <c r="C42" s="34">
        <v>87.025943396226424</v>
      </c>
      <c r="D42" s="126">
        <f t="shared" si="0"/>
        <v>48.730000000000018</v>
      </c>
      <c r="E42" s="42">
        <f t="shared" si="1"/>
        <v>19.145707547169813</v>
      </c>
      <c r="F42">
        <v>32.430857652827022</v>
      </c>
      <c r="G42" s="42">
        <f t="shared" si="2"/>
        <v>19.674056603773586</v>
      </c>
      <c r="H42" s="42">
        <v>29.174056603773586</v>
      </c>
    </row>
    <row r="43" spans="1:8" x14ac:dyDescent="0.3">
      <c r="A43" s="2">
        <v>1998</v>
      </c>
      <c r="B43" s="2">
        <v>366.7</v>
      </c>
      <c r="C43" s="34">
        <v>90.127830188679255</v>
      </c>
      <c r="D43" s="126">
        <f t="shared" si="0"/>
        <v>51.699999999999989</v>
      </c>
      <c r="E43" s="42">
        <f t="shared" si="1"/>
        <v>19.828122641509434</v>
      </c>
      <c r="F43">
        <v>33.144274733530565</v>
      </c>
      <c r="G43" s="42">
        <f t="shared" si="2"/>
        <v>19.97594339622642</v>
      </c>
      <c r="H43" s="42">
        <v>29.47594339622642</v>
      </c>
    </row>
    <row r="44" spans="1:8" x14ac:dyDescent="0.3">
      <c r="A44" s="2">
        <v>1999</v>
      </c>
      <c r="B44" s="2">
        <v>368.38</v>
      </c>
      <c r="C44" s="34">
        <v>93.22264150943397</v>
      </c>
      <c r="D44" s="126">
        <f t="shared" si="0"/>
        <v>53.379999999999995</v>
      </c>
      <c r="E44" s="42">
        <f t="shared" si="1"/>
        <v>20.508981132075473</v>
      </c>
      <c r="F44">
        <v>33.869314517065327</v>
      </c>
      <c r="G44" s="42">
        <f t="shared" si="2"/>
        <v>20.20943396226415</v>
      </c>
      <c r="H44" s="42">
        <v>29.70943396226415</v>
      </c>
    </row>
    <row r="45" spans="1:8" x14ac:dyDescent="0.3">
      <c r="A45" s="2">
        <v>2000</v>
      </c>
      <c r="B45" s="2">
        <v>369.55</v>
      </c>
      <c r="C45" s="34">
        <v>96.398584905660385</v>
      </c>
      <c r="D45" s="126">
        <f t="shared" si="0"/>
        <v>54.550000000000011</v>
      </c>
      <c r="E45" s="42">
        <f t="shared" si="1"/>
        <v>21.207688679245283</v>
      </c>
      <c r="F45">
        <v>34.563840349807592</v>
      </c>
      <c r="G45" s="42">
        <f t="shared" si="2"/>
        <v>20.520283018867929</v>
      </c>
      <c r="H45" s="42">
        <v>30.020283018867929</v>
      </c>
    </row>
    <row r="46" spans="1:8" x14ac:dyDescent="0.3">
      <c r="A46" s="2">
        <v>2001</v>
      </c>
      <c r="B46" s="2">
        <v>371.14</v>
      </c>
      <c r="C46" s="34">
        <v>99.65000000000002</v>
      </c>
      <c r="D46" s="126">
        <f t="shared" si="0"/>
        <v>56.139999999999986</v>
      </c>
      <c r="E46" s="42">
        <f t="shared" si="1"/>
        <v>21.923000000000005</v>
      </c>
      <c r="F46">
        <v>35.214365096940845</v>
      </c>
      <c r="G46" s="42">
        <f t="shared" si="2"/>
        <v>20.874528301886794</v>
      </c>
      <c r="H46" s="42">
        <v>30.374528301886794</v>
      </c>
    </row>
    <row r="47" spans="1:8" x14ac:dyDescent="0.3">
      <c r="A47" s="2">
        <v>2002</v>
      </c>
      <c r="B47" s="2">
        <v>373.28</v>
      </c>
      <c r="C47" s="34">
        <v>102.9490566037736</v>
      </c>
      <c r="D47" s="126">
        <f t="shared" si="0"/>
        <v>58.279999999999973</v>
      </c>
      <c r="E47" s="42">
        <f t="shared" si="1"/>
        <v>22.648792452830193</v>
      </c>
      <c r="F47">
        <v>35.913255779863917</v>
      </c>
      <c r="G47" s="42">
        <f t="shared" si="2"/>
        <v>21.306603773584907</v>
      </c>
      <c r="H47" s="42">
        <v>30.806603773584907</v>
      </c>
    </row>
    <row r="48" spans="1:8" x14ac:dyDescent="0.3">
      <c r="A48" s="2">
        <v>2003</v>
      </c>
      <c r="B48" s="2">
        <v>375.8</v>
      </c>
      <c r="C48" s="34">
        <v>106.42830188679247</v>
      </c>
      <c r="D48" s="126">
        <f t="shared" si="0"/>
        <v>60.800000000000011</v>
      </c>
      <c r="E48" s="42">
        <f t="shared" si="1"/>
        <v>23.414226415094344</v>
      </c>
      <c r="F48">
        <v>36.650984696166788</v>
      </c>
      <c r="G48" s="42">
        <f t="shared" si="2"/>
        <v>21.922641509433969</v>
      </c>
      <c r="H48" s="42">
        <v>31.422641509433969</v>
      </c>
    </row>
    <row r="49" spans="1:8" x14ac:dyDescent="0.3">
      <c r="A49" s="2">
        <v>2004</v>
      </c>
      <c r="B49" s="2">
        <v>377.52</v>
      </c>
      <c r="C49" s="34">
        <v>110.0806603773585</v>
      </c>
      <c r="D49" s="126">
        <f t="shared" si="0"/>
        <v>62.519999999999982</v>
      </c>
      <c r="E49" s="42">
        <f t="shared" si="1"/>
        <v>24.217745283018871</v>
      </c>
      <c r="F49">
        <v>37.396715333889574</v>
      </c>
      <c r="G49" s="42">
        <f t="shared" si="2"/>
        <v>22.66273584905661</v>
      </c>
      <c r="H49" s="42">
        <v>32.16273584905661</v>
      </c>
    </row>
    <row r="50" spans="1:8" x14ac:dyDescent="0.3">
      <c r="A50" s="2">
        <v>2005</v>
      </c>
      <c r="B50" s="2">
        <v>379.8</v>
      </c>
      <c r="C50" s="34">
        <v>113.8740566037736</v>
      </c>
      <c r="D50" s="126">
        <f t="shared" si="0"/>
        <v>64.800000000000011</v>
      </c>
      <c r="E50" s="42">
        <f t="shared" si="1"/>
        <v>25.052292452830191</v>
      </c>
      <c r="F50">
        <v>38.282683809706128</v>
      </c>
      <c r="G50" s="42">
        <f t="shared" si="2"/>
        <v>23.482075471698117</v>
      </c>
      <c r="H50" s="42">
        <v>32.982075471698117</v>
      </c>
    </row>
    <row r="51" spans="1:8" x14ac:dyDescent="0.3">
      <c r="A51" s="2">
        <v>2006</v>
      </c>
      <c r="B51" s="2">
        <v>381.9</v>
      </c>
      <c r="C51" s="34">
        <v>117.80613207547172</v>
      </c>
      <c r="D51" s="126">
        <f t="shared" si="0"/>
        <v>66.899999999999977</v>
      </c>
      <c r="E51" s="42">
        <f t="shared" si="1"/>
        <v>25.917349056603779</v>
      </c>
      <c r="F51">
        <v>39.29007233019906</v>
      </c>
      <c r="G51" s="42">
        <f t="shared" si="2"/>
        <v>24.372641509433961</v>
      </c>
      <c r="H51" s="42">
        <v>33.872641509433961</v>
      </c>
    </row>
    <row r="52" spans="1:8" x14ac:dyDescent="0.3">
      <c r="A52" s="2">
        <v>2007</v>
      </c>
      <c r="B52" s="2">
        <v>383.79</v>
      </c>
      <c r="C52" s="34">
        <v>121.8169811320755</v>
      </c>
      <c r="D52" s="126">
        <f t="shared" si="0"/>
        <v>68.79000000000002</v>
      </c>
      <c r="E52" s="42">
        <f t="shared" si="1"/>
        <v>26.79973584905661</v>
      </c>
      <c r="F52">
        <v>40.376803063738727</v>
      </c>
      <c r="G52" s="42">
        <f t="shared" si="2"/>
        <v>25.291037735849059</v>
      </c>
      <c r="H52" s="42">
        <v>34.791037735849059</v>
      </c>
    </row>
    <row r="53" spans="1:8" x14ac:dyDescent="0.3">
      <c r="A53" s="2">
        <v>2008</v>
      </c>
      <c r="B53" s="2">
        <v>385.6</v>
      </c>
      <c r="C53" s="34">
        <v>125.95660377358493</v>
      </c>
      <c r="D53" s="126">
        <f t="shared" si="0"/>
        <v>70.600000000000023</v>
      </c>
      <c r="E53" s="42">
        <f t="shared" si="1"/>
        <v>27.710452830188686</v>
      </c>
      <c r="F53">
        <v>41.534249665075286</v>
      </c>
      <c r="G53" s="42">
        <f t="shared" si="2"/>
        <v>26.328773584905662</v>
      </c>
      <c r="H53" s="42">
        <v>35.828773584905662</v>
      </c>
    </row>
    <row r="54" spans="1:8" x14ac:dyDescent="0.3">
      <c r="A54" s="2">
        <v>2009</v>
      </c>
      <c r="B54" s="2">
        <v>387.43</v>
      </c>
      <c r="C54" s="34">
        <v>130.05896226415098</v>
      </c>
      <c r="D54" s="126">
        <f t="shared" si="0"/>
        <v>72.430000000000007</v>
      </c>
      <c r="E54" s="42">
        <f t="shared" si="1"/>
        <v>28.612971698113217</v>
      </c>
      <c r="F54">
        <v>42.697044745279669</v>
      </c>
      <c r="G54" s="42">
        <f t="shared" si="2"/>
        <v>27.336320754716986</v>
      </c>
      <c r="H54" s="42">
        <v>36.836320754716986</v>
      </c>
    </row>
    <row r="55" spans="1:8" x14ac:dyDescent="0.3">
      <c r="A55" s="2">
        <v>2010</v>
      </c>
      <c r="B55" s="2">
        <v>389.9</v>
      </c>
      <c r="C55" s="34">
        <v>134.36462264150947</v>
      </c>
      <c r="D55" s="126">
        <f t="shared" si="0"/>
        <v>74.899999999999977</v>
      </c>
      <c r="E55" s="42">
        <f t="shared" si="1"/>
        <v>29.560216981132083</v>
      </c>
      <c r="F55">
        <v>43.915431269237544</v>
      </c>
      <c r="G55" s="42">
        <f t="shared" si="2"/>
        <v>28.466037735849056</v>
      </c>
      <c r="H55" s="42">
        <v>37.966037735849056</v>
      </c>
    </row>
    <row r="56" spans="1:8" x14ac:dyDescent="0.3">
      <c r="A56" s="2">
        <v>2011</v>
      </c>
      <c r="B56" s="2">
        <v>391.65</v>
      </c>
      <c r="C56" s="34">
        <v>138.84716981132078</v>
      </c>
      <c r="D56" s="126">
        <f t="shared" si="0"/>
        <v>76.649999999999977</v>
      </c>
      <c r="E56" s="42">
        <f t="shared" si="1"/>
        <v>30.546377358490574</v>
      </c>
      <c r="F56">
        <v>45.019267698470749</v>
      </c>
      <c r="G56" s="42">
        <f t="shared" si="2"/>
        <v>29.697169811320755</v>
      </c>
      <c r="H56" s="42">
        <v>39.197169811320755</v>
      </c>
    </row>
    <row r="57" spans="1:8" x14ac:dyDescent="0.3">
      <c r="A57" s="2">
        <v>2012</v>
      </c>
      <c r="B57" s="2">
        <v>393.85</v>
      </c>
      <c r="C57" s="34">
        <v>143.40990566037738</v>
      </c>
      <c r="D57" s="126">
        <f t="shared" si="0"/>
        <v>78.850000000000023</v>
      </c>
      <c r="E57" s="42">
        <f t="shared" si="1"/>
        <v>31.550179245283022</v>
      </c>
      <c r="F57">
        <v>46.259767577387308</v>
      </c>
      <c r="G57" s="42">
        <f t="shared" si="2"/>
        <v>30.96084905660377</v>
      </c>
      <c r="H57" s="42">
        <v>40.46084905660377</v>
      </c>
    </row>
    <row r="58" spans="1:8" x14ac:dyDescent="0.3">
      <c r="A58" s="2">
        <v>2013</v>
      </c>
      <c r="B58" s="2">
        <v>396.52</v>
      </c>
      <c r="C58" s="34">
        <v>148.01981132075474</v>
      </c>
      <c r="D58" s="126">
        <f t="shared" si="0"/>
        <v>81.519999999999982</v>
      </c>
      <c r="E58" s="42">
        <f t="shared" si="1"/>
        <v>32.564358490566043</v>
      </c>
      <c r="F58">
        <v>47.599338965896699</v>
      </c>
      <c r="G58" s="42">
        <f t="shared" si="2"/>
        <v>32.091509433962258</v>
      </c>
      <c r="H58" s="42">
        <v>41.591509433962258</v>
      </c>
    </row>
    <row r="59" spans="1:8" x14ac:dyDescent="0.3">
      <c r="A59" s="2">
        <v>2014</v>
      </c>
      <c r="B59" s="2">
        <v>398.65</v>
      </c>
      <c r="C59" s="34">
        <v>152.66839622641513</v>
      </c>
      <c r="D59" s="126">
        <f t="shared" si="0"/>
        <v>83.649999999999977</v>
      </c>
      <c r="E59" s="42">
        <f t="shared" si="1"/>
        <v>33.587047169811328</v>
      </c>
      <c r="F59">
        <v>48.93346480603207</v>
      </c>
      <c r="G59" s="42">
        <f t="shared" si="2"/>
        <v>33.0877358490566</v>
      </c>
      <c r="H59" s="42">
        <v>42.5877358490566</v>
      </c>
    </row>
    <row r="60" spans="1:8" x14ac:dyDescent="0.3">
      <c r="A60" s="42">
        <v>2015</v>
      </c>
      <c r="B60" s="42">
        <v>400.83</v>
      </c>
      <c r="C60" s="34">
        <v>156</v>
      </c>
      <c r="D60" s="126">
        <f t="shared" si="0"/>
        <v>85.829999999999984</v>
      </c>
      <c r="E60" s="42">
        <f t="shared" si="1"/>
        <v>34.32</v>
      </c>
      <c r="F60">
        <v>50.23041983844481</v>
      </c>
      <c r="G60" s="42">
        <f t="shared" si="2"/>
        <v>33.994339622641512</v>
      </c>
      <c r="H60" s="42">
        <v>43.494339622641512</v>
      </c>
    </row>
    <row r="61" spans="1:8" x14ac:dyDescent="0.3">
      <c r="A61" s="42">
        <v>2016</v>
      </c>
      <c r="B61" s="42">
        <v>404.24</v>
      </c>
      <c r="F61" s="42">
        <v>51.485737912391031</v>
      </c>
    </row>
    <row r="62" spans="1:8" x14ac:dyDescent="0.3">
      <c r="A62" s="42">
        <v>2017</v>
      </c>
      <c r="B62" s="42">
        <v>406.55</v>
      </c>
      <c r="D62" s="127"/>
      <c r="F62" s="42">
        <v>52.719356997191973</v>
      </c>
    </row>
    <row r="63" spans="1:8" x14ac:dyDescent="0.3">
      <c r="A63" s="42">
        <v>2018</v>
      </c>
      <c r="B63" s="42">
        <v>408.52</v>
      </c>
    </row>
  </sheetData>
  <hyperlinks>
    <hyperlink ref="A1" r:id="rId1"/>
    <hyperlink ref="A2" r:id="rId2"/>
  </hyperlinks>
  <pageMargins left="0.7" right="0.7" top="0.75" bottom="0.75" header="0.3" footer="0.3"/>
  <pageSetup paperSize="9" orientation="portrait" horizontalDpi="0" verticalDpi="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6" name="Scroll Bar 1">
              <controlPr defaultSize="0" autoPict="0">
                <anchor moveWithCells="1">
                  <from>
                    <xdr:col>4</xdr:col>
                    <xdr:colOff>297180</xdr:colOff>
                    <xdr:row>0</xdr:row>
                    <xdr:rowOff>53340</xdr:rowOff>
                  </from>
                  <to>
                    <xdr:col>5</xdr:col>
                    <xdr:colOff>640080</xdr:colOff>
                    <xdr:row>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Taux CO2 MLO </vt:lpstr>
      <vt:lpstr>Emissions (CDIAC) + SUESS</vt:lpstr>
      <vt:lpstr>SH New Zealand D14C</vt:lpstr>
      <vt:lpstr>NH  Vermunt D14C</vt:lpstr>
      <vt:lpstr>tableaux illustration</vt:lpstr>
      <vt:lpstr>Observations vs CO2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QSD</dc:creator>
  <cp:lastModifiedBy>rpf</cp:lastModifiedBy>
  <cp:revision>8</cp:revision>
  <cp:lastPrinted>2019-06-07T17:01:19Z</cp:lastPrinted>
  <dcterms:created xsi:type="dcterms:W3CDTF">2019-04-13T12:54:26Z</dcterms:created>
  <dcterms:modified xsi:type="dcterms:W3CDTF">2019-07-09T10:29:25Z</dcterms:modified>
  <dc:language>fr-FR</dc:language>
</cp:coreProperties>
</file>